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 windowWidth="24240" windowHeight="12340" tabRatio="667" activeTab="0"/>
  </bookViews>
  <sheets>
    <sheet name="Cover Sheet" sheetId="1" r:id="rId1"/>
    <sheet name="Notice" sheetId="2" r:id="rId2"/>
    <sheet name="Trends" sheetId="3" r:id="rId3"/>
    <sheet name="MF33G_Jan_Mar" sheetId="4" r:id="rId4"/>
    <sheet name="MF33G_Apr_Jun" sheetId="5" state="hidden"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<sst xmlns="http://schemas.openxmlformats.org/spreadsheetml/2006/main" count="1926" uniqueCount="558">
  <si>
    <t>Line</t>
  </si>
  <si>
    <t>USPct</t>
  </si>
  <si>
    <t>NEPct</t>
  </si>
  <si>
    <t>NCPct</t>
  </si>
  <si>
    <t>SAPct</t>
  </si>
  <si>
    <t>SGPct</t>
  </si>
  <si>
    <t>WPct</t>
  </si>
  <si>
    <t>CurrMon</t>
  </si>
  <si>
    <t>CurrYear</t>
  </si>
  <si>
    <t>PrevYear</t>
  </si>
  <si>
    <t>MonSpan</t>
  </si>
  <si>
    <t>PubNum</t>
  </si>
  <si>
    <t>0</t>
  </si>
  <si>
    <t>5.7</t>
  </si>
  <si>
    <t>0.1</t>
  </si>
  <si>
    <t>9.8</t>
  </si>
  <si>
    <t>0.7</t>
  </si>
  <si>
    <t>2.2</t>
  </si>
  <si>
    <t>January</t>
  </si>
  <si>
    <t>2023</t>
  </si>
  <si>
    <t>2022</t>
  </si>
  <si>
    <t>-23-015</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</si>
  <si>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</si>
  <si>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</si>
  <si>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</si>
  <si>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</si>
  <si>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</si>
  <si>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</si>
  <si>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</si>
  <si>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</si>
  <si>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</si>
  <si>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</si>
  <si>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</si>
  <si>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</si>
  <si>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</si>
  <si>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</si>
  <si>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</si>
  <si>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</si>
  <si>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</si>
  <si>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</si>
  <si>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</si>
  <si>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</si>
  <si>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</si>
  <si>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</si>
  <si>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</si>
  <si>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</si>
  <si>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</si>
  <si>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</si>
  <si>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</si>
  <si>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</si>
  <si>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</si>
  <si>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</si>
  <si>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</si>
  <si>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</si>
  <si>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</si>
  <si>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</si>
  <si>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</si>
  <si>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</si>
  <si>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</si>
  <si>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</si>
  <si>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</si>
  <si>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51</t>
  </si>
  <si>
    <t>3.5</t>
  </si>
  <si>
    <t>0.24</t>
  </si>
  <si>
    <t>61.1</t>
  </si>
  <si>
    <t>78.5</t>
  </si>
  <si>
    <t>28.2</t>
  </si>
  <si>
    <t>07/10/2023</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</si>
  <si>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</si>
  <si>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</si>
  <si>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</si>
  <si>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</si>
  <si>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</si>
  <si>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</si>
  <si>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</si>
  <si>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</si>
  <si>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</si>
  <si>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</si>
  <si>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</si>
  <si>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Comparison of Gross Volume of Gasoline/Gasohol</t>
  </si>
  <si>
    <t>Reported by States (1)</t>
  </si>
  <si>
    <t>TABLE MF-33G</t>
  </si>
  <si>
    <t xml:space="preserve">   (GALLONS)</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</si>
  <si>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</si>
  <si>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</si>
  <si>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</si>
  <si>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</si>
  <si>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</si>
  <si>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</si>
  <si>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</si>
  <si>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</si>
  <si>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</si>
  <si>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</si>
  <si>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</si>
  <si>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</si>
  <si>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</si>
  <si>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</si>
  <si>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</si>
  <si>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</si>
  <si>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</si>
  <si>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</si>
  <si>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</si>
  <si>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</si>
  <si>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</si>
  <si>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</si>
  <si>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</si>
  <si>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</si>
  <si>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</si>
  <si>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</si>
  <si>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</si>
  <si>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</si>
  <si>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</si>
  <si>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</si>
  <si>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</si>
  <si>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</si>
  <si>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</si>
  <si>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</si>
  <si>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</si>
  <si>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</si>
  <si>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</si>
  <si>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</si>
  <si>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</si>
  <si>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</si>
  <si>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</si>
  <si>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</si>
  <si>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</si>
  <si>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</si>
  <si>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</si>
  <si>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</si>
  <si>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</si>
  <si>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</si>
  <si>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</si>
  <si>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</si>
  <si>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</si>
  <si>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</si>
  <si>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</si>
  <si>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</si>
  <si>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</si>
  <si>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</si>
  <si>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</si>
  <si>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</si>
  <si>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</si>
  <si>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</si>
  <si>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</si>
  <si>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</si>
  <si>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</si>
  <si>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</si>
  <si>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</si>
  <si>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</si>
  <si>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</si>
  <si>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</si>
  <si>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</si>
  <si>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</si>
  <si>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</si>
  <si>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</si>
  <si>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</si>
  <si>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</si>
  <si>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</si>
  <si>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</si>
  <si>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</si>
  <si>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</si>
  <si>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</si>
  <si>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</si>
  <si>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</si>
  <si>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</si>
  <si>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</si>
  <si>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</si>
  <si>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</si>
  <si>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</si>
  <si>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</si>
  <si>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</si>
  <si>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</si>
  <si>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</si>
  <si>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</si>
  <si>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</si>
  <si>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</si>
  <si>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</si>
  <si>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</si>
  <si>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</si>
  <si>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</si>
  <si>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</si>
  <si>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</si>
  <si>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</si>
  <si>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</si>
  <si>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</si>
  <si>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</si>
  <si>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</si>
  <si>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</si>
  <si>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</si>
  <si>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</si>
  <si>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</si>
  <si>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</si>
  <si>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</si>
  <si>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</si>
  <si>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</si>
  <si>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</si>
  <si>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</si>
  <si>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</si>
  <si>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</si>
  <si>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</si>
  <si>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</si>
  <si>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</si>
  <si>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</si>
  <si>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</si>
  <si>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</si>
  <si>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</si>
  <si>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</si>
  <si>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</si>
  <si>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</si>
  <si>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</si>
  <si>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</si>
  <si>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</si>
  <si>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</si>
  <si>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</si>
  <si>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</si>
  <si>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</si>
  <si>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</si>
  <si>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</si>
  <si>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</si>
  <si>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</si>
  <si>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</si>
  <si>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</si>
  <si>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</si>
  <si>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</si>
  <si>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</si>
  <si>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</si>
  <si>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</si>
  <si>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</si>
  <si>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</si>
  <si>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</si>
  <si>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</si>
  <si>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</si>
  <si>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</si>
  <si>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</si>
  <si>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</si>
  <si>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</si>
  <si>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</si>
  <si>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</si>
  <si>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</si>
  <si>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</si>
  <si>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</si>
  <si>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</si>
  <si>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</si>
  <si>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</si>
  <si>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</si>
  <si>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</si>
  <si>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</si>
  <si>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</si>
  <si>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</si>
  <si>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</si>
  <si>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</si>
  <si>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</si>
  <si>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</si>
  <si>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</si>
  <si>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</si>
  <si>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</si>
  <si>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</si>
  <si>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</si>
  <si>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</si>
  <si>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</si>
  <si>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</si>
  <si>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</si>
  <si>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</si>
  <si>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</si>
  <si>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</si>
  <si>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</si>
  <si>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</si>
  <si>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</si>
  <si>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</si>
  <si>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10/01/21</t>
  </si>
  <si>
    <t>-</t>
  </si>
  <si>
    <t>10/03/95</t>
  </si>
  <si>
    <t>09/01/09</t>
  </si>
  <si>
    <t>07/01/00</t>
  </si>
  <si>
    <t>10/01/22</t>
  </si>
  <si>
    <t>04/01/22</t>
  </si>
  <si>
    <t>07/01/22</t>
  </si>
  <si>
    <t>10/01/96</t>
  </si>
  <si>
    <t>01/01/93</t>
  </si>
  <si>
    <t>01/01/19</t>
  </si>
  <si>
    <t>07/01/04</t>
  </si>
  <si>
    <t>07/01/05</t>
  </si>
  <si>
    <t>01/01/95</t>
  </si>
  <si>
    <t>01/01/23</t>
  </si>
  <si>
    <t>10/01/09</t>
  </si>
  <si>
    <t>01/01/65</t>
  </si>
  <si>
    <t>01/01/16</t>
  </si>
  <si>
    <t>07/01/91</t>
  </si>
  <si>
    <t>07/01/15</t>
  </si>
  <si>
    <t>07/01/21</t>
  </si>
  <si>
    <t>07/01/20</t>
  </si>
  <si>
    <t>03/01/15</t>
  </si>
  <si>
    <t>07/01/03</t>
  </si>
  <si>
    <t>01/01/90</t>
  </si>
  <si>
    <t>07/01/11</t>
  </si>
  <si>
    <t>08/01/99</t>
  </si>
  <si>
    <t>05/27/22</t>
  </si>
  <si>
    <t>07/30/13</t>
  </si>
  <si>
    <t>01/01/17</t>
  </si>
  <si>
    <t>07/01/12</t>
  </si>
  <si>
    <t>08/01/00</t>
  </si>
  <si>
    <t>01/31/89</t>
  </si>
  <si>
    <t>04/01/96</t>
  </si>
  <si>
    <t>01/01/98</t>
  </si>
  <si>
    <t>11/01/16</t>
  </si>
  <si>
    <t>07/01/88</t>
  </si>
  <si>
    <t>07/01/95</t>
  </si>
  <si>
    <t>01/01/02</t>
  </si>
  <si>
    <t>07/01/19</t>
  </si>
  <si>
    <t>07/01/18</t>
  </si>
  <si>
    <t>04/01/15</t>
  </si>
  <si>
    <t>04/01/99</t>
  </si>
  <si>
    <t>10/01/91</t>
  </si>
  <si>
    <t>09/01/97</t>
  </si>
  <si>
    <t>01/01/21</t>
  </si>
  <si>
    <t>05/01/97</t>
  </si>
  <si>
    <t>07/01/17</t>
  </si>
  <si>
    <t>07/01/13</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</si>
  <si>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</si>
  <si>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</si>
  <si>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</si>
  <si>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</si>
  <si>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</si>
  <si>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</si>
  <si>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</si>
  <si>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</si>
  <si>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</si>
  <si>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</si>
  <si>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</si>
  <si>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</si>
  <si>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</si>
  <si>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</si>
  <si>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</si>
  <si>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</si>
  <si>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</si>
  <si>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</si>
  <si>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</si>
  <si>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</si>
  <si>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</si>
  <si>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</si>
  <si>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</si>
  <si>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</si>
  <si>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</si>
  <si>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</si>
  <si>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</si>
  <si>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</si>
  <si>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</si>
  <si>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</si>
  <si>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</si>
  <si>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</si>
  <si>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</si>
  <si>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</si>
  <si>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</si>
  <si>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</si>
  <si>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</si>
  <si>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</si>
  <si>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</si>
  <si>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</si>
  <si>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</si>
  <si>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</si>
  <si>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</si>
  <si>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</si>
  <si>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</si>
  <si>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</si>
  <si>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</si>
  <si>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</si>
  <si>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</si>
  <si>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</si>
  <si>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</si>
  <si>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</si>
  <si>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</si>
  <si>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</si>
  <si>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</si>
  <si>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</si>
  <si>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</si>
  <si>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</si>
  <si>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</si>
  <si>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</si>
  <si>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</si>
  <si>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</si>
  <si>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</si>
  <si>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</si>
  <si>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</si>
  <si>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</si>
  <si>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</si>
  <si>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</si>
  <si>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</si>
  <si>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</si>
  <si>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</si>
  <si>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</si>
  <si>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</si>
  <si>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</si>
  <si>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</si>
  <si>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</si>
  <si>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</si>
  <si>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</si>
  <si>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</si>
  <si>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</si>
  <si>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</si>
  <si>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</si>
  <si>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</si>
  <si>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</si>
  <si>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</si>
  <si>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</si>
  <si>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</si>
  <si>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</si>
  <si>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</si>
  <si>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</si>
  <si>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</si>
  <si>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</si>
  <si>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</si>
  <si>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</si>
  <si>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</si>
  <si>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</si>
  <si>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</si>
  <si>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</si>
  <si>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</si>
  <si>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</si>
  <si>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</si>
  <si>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</si>
  <si>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</si>
  <si>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</si>
  <si>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</si>
  <si>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</si>
  <si>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</si>
  <si>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</si>
  <si>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</si>
  <si>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</si>
  <si>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49</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</si>
  <si>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</si>
  <si>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</si>
  <si>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</si>
  <si>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52</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</si>
  <si>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</si>
  <si>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</si>
  <si>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</si>
  <si>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</si>
  <si>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</si>
  <si>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</si>
  <si>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</si>
  <si>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</si>
  <si>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</si>
  <si>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</si>
  <si>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</si>
  <si>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</si>
  <si>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</si>
  <si>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</si>
  <si>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</si>
  <si>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</si>
  <si>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</si>
  <si>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</si>
  <si>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</si>
  <si>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</si>
  <si>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</si>
  <si>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</si>
  <si>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</si>
  <si>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</si>
  <si>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</si>
  <si>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</si>
  <si>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</si>
  <si>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</si>
  <si>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</si>
  <si>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</si>
  <si>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</si>
  <si>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</si>
  <si>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</si>
  <si>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</si>
  <si>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</si>
  <si>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</si>
  <si>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</si>
  <si>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</si>
  <si>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</si>
  <si>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</si>
  <si>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</si>
  <si>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</si>
  <si>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</si>
  <si>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</si>
  <si>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</si>
  <si>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</si>
  <si>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</si>
  <si>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</si>
  <si>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</si>
  <si>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</si>
  <si>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</si>
  <si>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</si>
  <si>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</si>
  <si>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</si>
  <si>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</si>
  <si>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</si>
  <si>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</si>
  <si>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</si>
  <si>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</si>
  <si>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</si>
  <si>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</si>
  <si>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</si>
  <si>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</si>
  <si>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</si>
  <si>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</si>
  <si>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</si>
  <si>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</si>
  <si>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</si>
  <si>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</si>
  <si>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</si>
  <si>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</si>
  <si>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</si>
  <si>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</si>
  <si>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</si>
  <si>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</si>
  <si>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</si>
  <si>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</si>
  <si>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</si>
  <si>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</si>
  <si>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</si>
  <si>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</si>
  <si>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</si>
  <si>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</si>
  <si>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</si>
  <si>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</si>
  <si>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</si>
  <si>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</si>
  <si>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</si>
  <si>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</si>
  <si>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</si>
  <si>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</si>
  <si>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</si>
  <si>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</si>
  <si>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</si>
  <si>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</si>
  <si>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</si>
  <si>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</si>
  <si>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</si>
  <si>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</si>
  <si>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</si>
  <si>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</si>
  <si>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</si>
  <si>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</si>
  <si>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</si>
  <si>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</si>
  <si>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</si>
  <si>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</si>
  <si>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</si>
  <si>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</si>
  <si>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</si>
  <si>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</si>
  <si>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</si>
  <si>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</si>
  <si>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</si>
  <si>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</si>
  <si>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</si>
  <si>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</si>
  <si>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</si>
  <si>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</si>
  <si>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</si>
  <si>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</si>
  <si>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Michael Dougherty</t>
  </si>
  <si>
    <t>Telephone: (202) 366-9234</t>
  </si>
  <si>
    <t>Email : michael.dougherty@dot.gov</t>
  </si>
  <si>
    <t>There are several States with larger differences from amounts reported in 2022. These differences are being investigated. Data in the tables are subject to change because the States may revise and update their data. Effective with the May 2005 report, the table MF-121T will no longer show tax rate changes during the year. The table only shows the most current tax rate and the effective date.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</si>
</sst>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3">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97">
    <xf numFmtId="0" fontId="0" fillId="0" borderId="0" xfId="0" applyAlignment="1">
      <alignment/>
    </xf>
    <xf numFmtId="0" fontId="57" fillId="0" borderId="0" xfId="0" applyFont="1" applyAlignment="1">
      <alignment horizontal="centerContinuous"/>
    </xf>
    <xf numFmtId="0" fontId="0" fillId="0" borderId="0" xfId="0" applyAlignment="1">
      <alignment horizontal="centerContinuous"/>
    </xf>
    <xf numFmtId="0" fontId="58" fillId="0" borderId="0" xfId="0" applyFont="1" applyAlignment="1">
      <alignment horizontal="centerContinuous"/>
    </xf>
    <xf numFmtId="0" fontId="0" fillId="0" borderId="0" xfId="0" applyAlignment="1">
      <alignment horizontal="centerContinuous" wrapText="1"/>
    </xf>
    <xf numFmtId="0" fontId="59" fillId="0" borderId="0" xfId="0" applyFont="1" applyAlignment="1">
      <alignment horizontal="centerContinuous"/>
    </xf>
    <xf numFmtId="0" fontId="60" fillId="0" borderId="0" xfId="0" applyFont="1" applyAlignment="1">
      <alignment horizontal="centerContinuous"/>
    </xf>
    <xf numFmtId="0" fontId="61" fillId="0" borderId="0" xfId="0" applyFont="1" applyAlignment="1">
      <alignment horizontal="centerContinuous"/>
    </xf>
    <xf numFmtId="0" fontId="62" fillId="0" borderId="0" xfId="0" applyFont="1" applyAlignment="1">
      <alignment horizontal="centerContinuous" wrapText="1"/>
    </xf>
    <xf numFmtId="0" fontId="55"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5" fillId="0" borderId="0" xfId="0" applyNumberFormat="1" applyFont="1" applyBorder="1" applyAlignment="1">
      <alignment vertical="center"/>
    </xf>
    <xf numFmtId="0" fontId="55" fillId="0" borderId="0" xfId="0" applyFont="1" applyAlignment="1">
      <alignment horizontal="centerContinuous" vertical="center"/>
    </xf>
    <xf numFmtId="0" fontId="42"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60" fillId="0" borderId="0" xfId="0" applyFont="1" applyAlignment="1">
      <alignment horizontal="centerContinuous" vertical="center"/>
    </xf>
    <xf numFmtId="0" fontId="39" fillId="0" borderId="0" xfId="0" applyFont="1" applyAlignment="1">
      <alignment/>
    </xf>
    <xf numFmtId="0" fontId="55" fillId="0" borderId="0" xfId="0" applyFont="1" applyAlignment="1" quotePrefix="1">
      <alignment/>
    </xf>
    <xf numFmtId="0" fontId="55"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3" fillId="0" borderId="0" xfId="0" applyFont="1" applyAlignment="1">
      <alignment horizontal="centerContinuous" vertical="center"/>
    </xf>
    <xf numFmtId="0" fontId="0" fillId="0" borderId="0" xfId="0" applyFont="1" applyAlignment="1">
      <alignment horizontal="centerContinuous" vertical="center"/>
    </xf>
    <xf numFmtId="164" fontId="55"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4" fillId="0" borderId="0" xfId="0" applyFont="1" applyAlignment="1">
      <alignment/>
    </xf>
    <xf numFmtId="0" fontId="0" fillId="0" borderId="0" xfId="0" applyAlignment="1">
      <alignment horizontal="left" indent="5"/>
    </xf>
    <xf numFmtId="0" fontId="65" fillId="0" borderId="10" xfId="0" applyFont="1" applyBorder="1" applyAlignment="1">
      <alignment horizontal="center" vertical="center"/>
    </xf>
    <xf numFmtId="0" fontId="65" fillId="0" borderId="10" xfId="0" applyFont="1" applyBorder="1" applyAlignment="1">
      <alignment horizontal="centerContinuous" vertical="center"/>
    </xf>
    <xf numFmtId="0" fontId="65" fillId="0" borderId="11" xfId="0" applyFont="1" applyBorder="1" applyAlignment="1">
      <alignment horizontal="center" vertical="center"/>
    </xf>
    <xf numFmtId="0" fontId="65" fillId="0" borderId="11" xfId="0" applyFont="1" applyBorder="1" applyAlignment="1">
      <alignment horizontal="centerContinuous" vertical="center"/>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6" fillId="0" borderId="0" xfId="0" applyFont="1" applyAlignment="1">
      <alignment/>
    </xf>
    <xf numFmtId="0" fontId="66" fillId="0" borderId="11" xfId="0" applyFont="1" applyBorder="1" applyAlignment="1">
      <alignment horizontal="center" vertical="center" wrapText="1"/>
    </xf>
    <xf numFmtId="0" fontId="66"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5" fillId="0" borderId="12" xfId="0" applyFont="1" applyBorder="1" applyAlignment="1">
      <alignment horizontal="center" vertical="center"/>
    </xf>
    <xf numFmtId="0" fontId="65" fillId="0" borderId="12" xfId="0" applyFont="1" applyBorder="1" applyAlignment="1">
      <alignment horizontal="centerContinuous" vertical="center"/>
    </xf>
    <xf numFmtId="3" fontId="66" fillId="0" borderId="10" xfId="0" applyNumberFormat="1" applyFont="1" applyBorder="1" applyAlignment="1">
      <alignment/>
    </xf>
    <xf numFmtId="3" fontId="66" fillId="0" borderId="11" xfId="0" applyNumberFormat="1" applyFont="1" applyBorder="1" applyAlignment="1">
      <alignment wrapText="1"/>
    </xf>
    <xf numFmtId="3" fontId="66"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6" fillId="0" borderId="14" xfId="0" applyNumberFormat="1" applyFont="1" applyBorder="1" applyAlignment="1">
      <alignment/>
    </xf>
    <xf numFmtId="3" fontId="66" fillId="0" borderId="15" xfId="0" applyNumberFormat="1" applyFont="1" applyBorder="1" applyAlignment="1">
      <alignment/>
    </xf>
    <xf numFmtId="3" fontId="66" fillId="0" borderId="12" xfId="0" applyNumberFormat="1" applyFont="1" applyBorder="1" applyAlignment="1">
      <alignment/>
    </xf>
    <xf numFmtId="0" fontId="66"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6" fillId="0" borderId="10" xfId="0" applyNumberFormat="1" applyFont="1" applyBorder="1" applyAlignment="1">
      <alignment/>
    </xf>
    <xf numFmtId="164" fontId="66" fillId="0" borderId="11" xfId="0" applyNumberFormat="1" applyFont="1" applyBorder="1" applyAlignment="1">
      <alignment wrapText="1"/>
    </xf>
    <xf numFmtId="164" fontId="66" fillId="0" borderId="11" xfId="0" applyNumberFormat="1" applyFont="1" applyBorder="1" applyAlignment="1">
      <alignment/>
    </xf>
    <xf numFmtId="164" fontId="66" fillId="0" borderId="14" xfId="0" applyNumberFormat="1" applyFont="1" applyBorder="1" applyAlignment="1">
      <alignment/>
    </xf>
    <xf numFmtId="164" fontId="66" fillId="0" borderId="15" xfId="0" applyNumberFormat="1" applyFont="1" applyBorder="1" applyAlignment="1">
      <alignment/>
    </xf>
    <xf numFmtId="164" fontId="66" fillId="0" borderId="12" xfId="0" applyNumberFormat="1" applyFont="1" applyBorder="1" applyAlignment="1">
      <alignment/>
    </xf>
    <xf numFmtId="164" fontId="2" fillId="0" borderId="11" xfId="0" applyNumberFormat="1" applyFont="1" applyBorder="1" applyAlignment="1">
      <alignment/>
    </xf>
    <xf numFmtId="0" fontId="66" fillId="0" borderId="0" xfId="0" applyFont="1" applyAlignment="1">
      <alignment horizontal="right"/>
    </xf>
    <xf numFmtId="0" fontId="57" fillId="0" borderId="0" xfId="0" applyFont="1" applyAlignment="1">
      <alignment horizontal="centerContinuous" vertical="center"/>
    </xf>
    <xf numFmtId="0" fontId="67" fillId="0" borderId="0" xfId="0" applyFont="1" applyAlignment="1">
      <alignment horizontal="centerContinuous" vertical="center"/>
    </xf>
    <xf numFmtId="0" fontId="68"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6" fillId="0" borderId="11" xfId="0" applyNumberFormat="1" applyFont="1" applyBorder="1" applyAlignment="1">
      <alignment vertical="center"/>
    </xf>
    <xf numFmtId="0" fontId="2" fillId="0" borderId="12" xfId="0" applyFont="1" applyBorder="1" applyAlignment="1">
      <alignment vertical="center"/>
    </xf>
    <xf numFmtId="3" fontId="66" fillId="0" borderId="12" xfId="0" applyNumberFormat="1" applyFont="1" applyBorder="1" applyAlignment="1">
      <alignment vertical="center"/>
    </xf>
    <xf numFmtId="3" fontId="66" fillId="0" borderId="16" xfId="0" applyNumberFormat="1" applyFont="1" applyBorder="1" applyAlignment="1">
      <alignment vertical="center"/>
    </xf>
    <xf numFmtId="3" fontId="66" fillId="0" borderId="17" xfId="0" applyNumberFormat="1" applyFont="1" applyBorder="1" applyAlignment="1">
      <alignment vertical="center"/>
    </xf>
    <xf numFmtId="0" fontId="66" fillId="0" borderId="0" xfId="0" applyFont="1" applyAlignment="1">
      <alignment horizontal="right" vertical="center"/>
    </xf>
    <xf numFmtId="0" fontId="66" fillId="0" borderId="0" xfId="0" applyFont="1" applyAlignment="1">
      <alignment vertical="center"/>
    </xf>
    <xf numFmtId="0" fontId="65"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5" fillId="0" borderId="0" xfId="0" applyFont="1" applyAlignment="1">
      <alignment horizontal="center" vertical="center" wrapText="1"/>
    </xf>
    <xf numFmtId="0" fontId="65" fillId="0" borderId="18" xfId="0" applyFont="1" applyBorder="1" applyAlignment="1">
      <alignment horizontal="centerContinuous" vertical="center" wrapText="1"/>
    </xf>
    <xf numFmtId="0" fontId="65" fillId="0" borderId="0" xfId="0" applyFont="1" applyAlignment="1">
      <alignment horizontal="right" vertical="center"/>
    </xf>
    <xf numFmtId="0" fontId="65" fillId="0" borderId="0" xfId="0" applyFont="1" applyAlignment="1">
      <alignment vertical="center"/>
    </xf>
    <xf numFmtId="0" fontId="65" fillId="0" borderId="18" xfId="0" applyFont="1" applyBorder="1" applyAlignment="1">
      <alignment horizontal="centerContinuous" vertical="center"/>
    </xf>
    <xf numFmtId="0" fontId="65" fillId="0" borderId="18" xfId="0" applyFont="1" applyBorder="1" applyAlignment="1">
      <alignment horizontal="right" vertical="center"/>
    </xf>
    <xf numFmtId="0" fontId="65" fillId="0" borderId="11" xfId="0" applyFont="1" applyBorder="1" applyAlignment="1">
      <alignment vertical="center"/>
    </xf>
    <xf numFmtId="0" fontId="65" fillId="0" borderId="19" xfId="0" applyFont="1" applyBorder="1" applyAlignment="1">
      <alignment vertical="center"/>
    </xf>
    <xf numFmtId="0" fontId="65" fillId="0" borderId="18" xfId="0" applyFont="1" applyBorder="1" applyAlignment="1">
      <alignment vertical="center"/>
    </xf>
    <xf numFmtId="0" fontId="65" fillId="0" borderId="20" xfId="0" applyFont="1" applyBorder="1" applyAlignment="1">
      <alignment vertical="center"/>
    </xf>
    <xf numFmtId="0" fontId="65" fillId="0" borderId="10" xfId="0" applyNumberFormat="1" applyFont="1" applyBorder="1" applyAlignment="1">
      <alignment horizontal="center" vertical="center"/>
    </xf>
    <xf numFmtId="0" fontId="65" fillId="0" borderId="11" xfId="0" applyNumberFormat="1" applyFont="1" applyBorder="1" applyAlignment="1">
      <alignment horizontal="center" vertical="center"/>
    </xf>
    <xf numFmtId="0" fontId="65" fillId="0" borderId="12" xfId="0" applyNumberFormat="1" applyFont="1" applyBorder="1" applyAlignment="1">
      <alignment horizontal="center" vertical="center"/>
    </xf>
    <xf numFmtId="164" fontId="65" fillId="0" borderId="10" xfId="0" applyNumberFormat="1" applyFont="1" applyBorder="1" applyAlignment="1">
      <alignment horizontal="center" vertical="center"/>
    </xf>
    <xf numFmtId="164" fontId="65" fillId="0" borderId="11" xfId="0" applyNumberFormat="1" applyFont="1" applyBorder="1" applyAlignment="1">
      <alignment horizontal="center" vertical="center"/>
    </xf>
    <xf numFmtId="164" fontId="65" fillId="0" borderId="12" xfId="0" applyNumberFormat="1" applyFont="1" applyBorder="1" applyAlignment="1">
      <alignment horizontal="center" vertical="center"/>
    </xf>
    <xf numFmtId="0" fontId="65" fillId="0" borderId="13" xfId="0" applyFont="1" applyBorder="1" applyAlignment="1">
      <alignment horizontal="center" vertical="center"/>
    </xf>
    <xf numFmtId="0" fontId="65" fillId="0" borderId="0" xfId="0" applyFont="1" applyAlignment="1">
      <alignment/>
    </xf>
    <xf numFmtId="0" fontId="65" fillId="0" borderId="0" xfId="0" applyFont="1" applyAlignment="1" quotePrefix="1">
      <alignment/>
    </xf>
    <xf numFmtId="0" fontId="68" fillId="0" borderId="13" xfId="0" applyFont="1" applyBorder="1" applyAlignment="1">
      <alignment vertical="center" wrapText="1"/>
    </xf>
    <xf numFmtId="0" fontId="65" fillId="0" borderId="21" xfId="0" applyFont="1" applyBorder="1" applyAlignment="1">
      <alignment horizontal="center" vertical="center"/>
    </xf>
    <xf numFmtId="0" fontId="68" fillId="0" borderId="10" xfId="0" applyFont="1" applyBorder="1" applyAlignment="1">
      <alignment vertical="center" wrapText="1"/>
    </xf>
    <xf numFmtId="0" fontId="68" fillId="0" borderId="22" xfId="0" applyFont="1" applyBorder="1" applyAlignment="1">
      <alignment vertical="center" wrapText="1"/>
    </xf>
    <xf numFmtId="0" fontId="68" fillId="0" borderId="0" xfId="0" applyFont="1" applyBorder="1" applyAlignment="1">
      <alignment vertical="center" wrapText="1"/>
    </xf>
    <xf numFmtId="0" fontId="0" fillId="0" borderId="0" xfId="0" applyBorder="1" applyAlignment="1">
      <alignment/>
    </xf>
    <xf numFmtId="0" fontId="65" fillId="0" borderId="0" xfId="0" applyFont="1" applyBorder="1" applyAlignment="1" quotePrefix="1">
      <alignment/>
    </xf>
    <xf numFmtId="0" fontId="0" fillId="0" borderId="23" xfId="0" applyBorder="1" applyAlignment="1">
      <alignment/>
    </xf>
    <xf numFmtId="0" fontId="65" fillId="0" borderId="24" xfId="0" applyFont="1" applyBorder="1" applyAlignment="1" quotePrefix="1">
      <alignment/>
    </xf>
    <xf numFmtId="164" fontId="68" fillId="0" borderId="13" xfId="0" applyNumberFormat="1" applyFont="1" applyBorder="1" applyAlignment="1">
      <alignment horizontal="center" vertical="center" wrapText="1"/>
    </xf>
    <xf numFmtId="164" fontId="68"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5" fillId="0" borderId="26" xfId="0" applyFont="1" applyBorder="1" applyAlignment="1">
      <alignment horizontal="centerContinuous"/>
    </xf>
    <xf numFmtId="0" fontId="55" fillId="0" borderId="24" xfId="0" applyFont="1" applyBorder="1" applyAlignment="1">
      <alignment horizontal="centerContinuous"/>
    </xf>
    <xf numFmtId="0" fontId="0" fillId="0" borderId="24" xfId="0" applyBorder="1" applyAlignment="1">
      <alignment/>
    </xf>
    <xf numFmtId="0" fontId="65" fillId="0" borderId="11" xfId="0" applyFont="1" applyBorder="1" applyAlignment="1">
      <alignment vertical="center" wrapText="1"/>
    </xf>
    <xf numFmtId="0" fontId="65" fillId="0" borderId="12" xfId="0" applyFont="1" applyBorder="1" applyAlignment="1">
      <alignment vertical="center" wrapText="1"/>
    </xf>
    <xf numFmtId="0" fontId="65" fillId="0" borderId="10" xfId="0" applyFont="1" applyBorder="1" applyAlignment="1">
      <alignment vertical="center" wrapText="1"/>
    </xf>
    <xf numFmtId="0" fontId="65" fillId="0" borderId="12" xfId="0" applyFont="1" applyBorder="1" applyAlignment="1">
      <alignment/>
    </xf>
    <xf numFmtId="0" fontId="65" fillId="0" borderId="10" xfId="0" applyFont="1" applyBorder="1" applyAlignment="1">
      <alignment/>
    </xf>
    <xf numFmtId="0" fontId="65" fillId="0" borderId="12" xfId="0" applyFont="1" applyBorder="1" applyAlignment="1">
      <alignment vertical="center"/>
    </xf>
    <xf numFmtId="0" fontId="65" fillId="0" borderId="10" xfId="0" applyFont="1" applyBorder="1" applyAlignment="1">
      <alignment vertical="center"/>
    </xf>
    <xf numFmtId="3" fontId="65" fillId="0" borderId="10" xfId="0" applyNumberFormat="1" applyFont="1" applyBorder="1" applyAlignment="1">
      <alignment vertical="center"/>
    </xf>
    <xf numFmtId="3" fontId="65" fillId="0" borderId="11" xfId="0" applyNumberFormat="1" applyFont="1" applyBorder="1" applyAlignment="1">
      <alignment vertical="center" wrapText="1"/>
    </xf>
    <xf numFmtId="3" fontId="65" fillId="0" borderId="12" xfId="0" applyNumberFormat="1" applyFont="1" applyBorder="1" applyAlignment="1">
      <alignment vertical="center" wrapText="1"/>
    </xf>
    <xf numFmtId="3" fontId="65" fillId="0" borderId="10" xfId="0" applyNumberFormat="1" applyFont="1" applyBorder="1" applyAlignment="1">
      <alignment vertical="center" wrapText="1"/>
    </xf>
    <xf numFmtId="3" fontId="65" fillId="0" borderId="11" xfId="0" applyNumberFormat="1" applyFont="1" applyBorder="1" applyAlignment="1">
      <alignment vertical="center"/>
    </xf>
    <xf numFmtId="3" fontId="65" fillId="0" borderId="12" xfId="0" applyNumberFormat="1" applyFont="1" applyBorder="1" applyAlignment="1">
      <alignment vertical="center"/>
    </xf>
    <xf numFmtId="0" fontId="69" fillId="0" borderId="0" xfId="0" applyFont="1" applyAlignment="1">
      <alignment horizontal="centerContinuous"/>
    </xf>
    <xf numFmtId="0" fontId="65" fillId="0" borderId="0" xfId="0" applyFont="1" applyAlignment="1">
      <alignment horizontal="centerContinuous" vertical="center"/>
    </xf>
    <xf numFmtId="0" fontId="0" fillId="0" borderId="0" xfId="0" applyAlignment="1">
      <alignment/>
    </xf>
    <xf numFmtId="0" fontId="49" fillId="0" borderId="0" xfId="53" applyAlignment="1">
      <alignment/>
    </xf>
    <xf numFmtId="0" fontId="70" fillId="0" borderId="0" xfId="0" applyFont="1" applyAlignment="1">
      <alignment/>
    </xf>
    <xf numFmtId="0" fontId="2" fillId="0" borderId="27" xfId="0" applyFont="1" applyBorder="1" applyAlignment="1">
      <alignment vertical="center"/>
    </xf>
    <xf numFmtId="3" fontId="66" fillId="0" borderId="27" xfId="0" applyNumberFormat="1" applyFont="1" applyBorder="1" applyAlignment="1">
      <alignment vertical="center"/>
    </xf>
    <xf numFmtId="0" fontId="65" fillId="0" borderId="13" xfId="0" applyFont="1" applyBorder="1" applyAlignment="1">
      <alignment vertical="center"/>
    </xf>
    <xf numFmtId="0" fontId="65" fillId="0" borderId="13" xfId="0" applyFont="1" applyBorder="1" applyAlignment="1">
      <alignment/>
    </xf>
    <xf numFmtId="0" fontId="65" fillId="0" borderId="13" xfId="0" applyFont="1" applyFill="1" applyBorder="1" applyAlignment="1">
      <alignment vertical="center"/>
    </xf>
    <xf numFmtId="0" fontId="65" fillId="0" borderId="10" xfId="0" applyFont="1" applyBorder="1" applyAlignment="1">
      <alignment/>
    </xf>
    <xf numFmtId="0" fontId="65" fillId="0" borderId="12" xfId="0" applyFont="1" applyBorder="1" applyAlignment="1">
      <alignment/>
    </xf>
    <xf numFmtId="0" fontId="65" fillId="0" borderId="0" xfId="0" applyFont="1" applyAlignment="1">
      <alignment horizontal="centerContinuous" vertical="center" wrapText="1"/>
    </xf>
    <xf numFmtId="0" fontId="71" fillId="0" borderId="11" xfId="0" applyFont="1" applyBorder="1" applyAlignment="1">
      <alignment horizontal="center" vertical="center"/>
    </xf>
    <xf numFmtId="0" fontId="66" fillId="0" borderId="10" xfId="0" applyFont="1" applyBorder="1" applyAlignment="1">
      <alignment horizontal="center" vertical="center"/>
    </xf>
    <xf numFmtId="0" fontId="66" fillId="0" borderId="10" xfId="0" applyFont="1" applyBorder="1" applyAlignment="1">
      <alignment horizontal="centerContinuous" vertical="center"/>
    </xf>
    <xf numFmtId="0" fontId="66" fillId="0" borderId="11" xfId="0" applyFont="1" applyBorder="1" applyAlignment="1">
      <alignment horizontal="center" vertical="center"/>
    </xf>
    <xf numFmtId="0" fontId="72" fillId="0" borderId="11" xfId="0" applyFont="1" applyBorder="1" applyAlignment="1">
      <alignment horizontal="center" vertical="center"/>
    </xf>
    <xf numFmtId="0" fontId="66" fillId="0" borderId="11" xfId="0" applyFont="1" applyBorder="1" applyAlignment="1">
      <alignment horizontal="centerContinuous" vertical="center"/>
    </xf>
    <xf numFmtId="0" fontId="66" fillId="0" borderId="12" xfId="0" applyFont="1" applyBorder="1" applyAlignment="1">
      <alignment horizontal="center" vertical="center" wrapText="1"/>
    </xf>
    <xf numFmtId="0" fontId="66"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6" fillId="0" borderId="29" xfId="0" applyFont="1" applyBorder="1" applyAlignment="1">
      <alignment/>
    </xf>
    <xf numFmtId="0" fontId="2" fillId="0" borderId="19" xfId="0" applyFont="1" applyFill="1" applyBorder="1" applyAlignment="1">
      <alignment vertical="center"/>
    </xf>
    <xf numFmtId="0" fontId="66" fillId="0" borderId="23" xfId="0" applyFont="1" applyBorder="1" applyAlignment="1">
      <alignment/>
    </xf>
    <xf numFmtId="0" fontId="66"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8" fillId="0" borderId="22" xfId="0" applyFont="1" applyBorder="1" applyAlignment="1">
      <alignment/>
    </xf>
    <xf numFmtId="0" fontId="68" fillId="0" borderId="0" xfId="0" applyFont="1" applyBorder="1" applyAlignment="1">
      <alignment/>
    </xf>
    <xf numFmtId="0" fontId="68" fillId="0" borderId="18" xfId="0" applyFont="1" applyBorder="1" applyAlignment="1">
      <alignment/>
    </xf>
    <xf numFmtId="0" fontId="68" fillId="0" borderId="23" xfId="0" applyFont="1" applyBorder="1" applyAlignment="1">
      <alignment horizontal="left" vertical="center" wrapText="1"/>
    </xf>
    <xf numFmtId="0" fontId="68" fillId="0" borderId="0" xfId="0" applyFont="1" applyBorder="1" applyAlignment="1">
      <alignment horizontal="left" vertical="center" wrapText="1"/>
    </xf>
    <xf numFmtId="0" fontId="68" fillId="0" borderId="24" xfId="0" applyFont="1" applyBorder="1" applyAlignment="1">
      <alignment horizontal="left" vertical="center" wrapText="1"/>
    </xf>
    <xf numFmtId="0" fontId="68" fillId="0" borderId="19" xfId="0" applyFont="1" applyBorder="1" applyAlignment="1">
      <alignment horizontal="left" vertical="center" wrapText="1"/>
    </xf>
    <xf numFmtId="0" fontId="68" fillId="0" borderId="18" xfId="0" applyFont="1" applyBorder="1" applyAlignment="1">
      <alignment horizontal="left" vertical="center" wrapText="1"/>
    </xf>
    <xf numFmtId="0" fontId="68" fillId="0" borderId="20" xfId="0" applyFont="1" applyBorder="1" applyAlignment="1">
      <alignment horizontal="left" vertical="center" wrapText="1"/>
    </xf>
    <xf numFmtId="0" fontId="68" fillId="0" borderId="29" xfId="0" applyFont="1" applyBorder="1" applyAlignment="1">
      <alignment horizontal="centerContinuous" vertical="center" wrapText="1"/>
    </xf>
    <xf numFmtId="0" fontId="68" fillId="0" borderId="22" xfId="0" applyFont="1" applyBorder="1" applyAlignment="1">
      <alignment horizontal="centerContinuous" vertical="center" wrapText="1"/>
    </xf>
    <xf numFmtId="0" fontId="68" fillId="0" borderId="28" xfId="0" applyFont="1" applyBorder="1" applyAlignment="1">
      <alignment horizontal="centerContinuous" vertical="center" wrapText="1"/>
    </xf>
    <xf numFmtId="0" fontId="68" fillId="0" borderId="23" xfId="0" applyFont="1" applyBorder="1" applyAlignment="1">
      <alignment horizontal="centerContinuous" vertical="center" wrapText="1"/>
    </xf>
    <xf numFmtId="0" fontId="68" fillId="0" borderId="0" xfId="0" applyFont="1" applyBorder="1" applyAlignment="1">
      <alignment horizontal="centerContinuous" vertical="center" wrapText="1"/>
    </xf>
    <xf numFmtId="0" fontId="68" fillId="0" borderId="24" xfId="0" applyFont="1" applyBorder="1" applyAlignment="1">
      <alignment horizontal="centerContinuous" vertical="center" wrapText="1"/>
    </xf>
    <xf numFmtId="0" fontId="60" fillId="0" borderId="0" xfId="0" applyFont="1" applyBorder="1" applyAlignment="1">
      <alignment horizontal="centerContinuous" vertical="center"/>
    </xf>
    <xf numFmtId="0" fontId="60" fillId="0" borderId="0" xfId="0" applyFont="1" applyBorder="1" applyAlignment="1">
      <alignment horizontal="centerContinuous"/>
    </xf>
    <xf numFmtId="0" fontId="0" fillId="0" borderId="0" xfId="0" applyBorder="1" applyAlignment="1">
      <alignment horizontal="centerContinuous"/>
    </xf>
    <xf numFmtId="0" fontId="65" fillId="0" borderId="0" xfId="0" applyFont="1" applyBorder="1" applyAlignment="1">
      <alignment horizontal="right" vertical="center"/>
    </xf>
    <xf numFmtId="0" fontId="65" fillId="0" borderId="0" xfId="0" applyFont="1" applyBorder="1" applyAlignment="1">
      <alignment vertical="center"/>
    </xf>
    <xf numFmtId="0" fontId="65" fillId="0" borderId="0" xfId="0" applyFont="1" applyBorder="1" applyAlignment="1">
      <alignment horizontal="center" vertical="center"/>
    </xf>
    <xf numFmtId="0" fontId="65" fillId="0" borderId="0" xfId="0" applyFont="1" applyBorder="1" applyAlignment="1">
      <alignment/>
    </xf>
    <xf numFmtId="0" fontId="0" fillId="0" borderId="0" xfId="0" applyBorder="1" applyAlignment="1" quotePrefix="1">
      <alignment/>
    </xf>
    <xf numFmtId="164" fontId="68" fillId="0" borderId="0"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8</xdr:row>
      <xdr:rowOff>66675</xdr:rowOff>
    </xdr:from>
    <xdr:to>
      <xdr:col>9</xdr:col>
      <xdr:colOff>285750</xdr:colOff>
      <xdr:row>28</xdr:row>
      <xdr:rowOff>85725</xdr:rowOff>
    </xdr:to>
    <xdr:pic>
      <xdr:nvPicPr>
        <xdr:cNvPr id="1" name="Picture 1"/>
        <xdr:cNvPicPr preferRelativeResize="1">
          <a:picLocks noChangeAspect="1"/>
        </xdr:cNvPicPr>
      </xdr:nvPicPr>
      <xdr:blipFill>
        <a:blip r:embed="rId1"/>
        <a:stretch>
          <a:fillRect/>
        </a:stretch>
      </xdr:blipFill>
      <xdr:spPr>
        <a:xfrm>
          <a:off x="133350" y="1743075"/>
          <a:ext cx="5638800" cy="3257550"/>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209550" cy="257175"/>
    <xdr:sp>
      <xdr:nvSpPr>
        <xdr:cNvPr id="2" name="AutoShape 1" descr="Click here for list of state by region">
          <a:hlinkClick r:id="rId2"/>
        </xdr:cNvPr>
        <xdr:cNvSpPr>
          <a:spLocks noChangeAspect="1"/>
        </xdr:cNvSpPr>
      </xdr:nvSpPr>
      <xdr:spPr>
        <a:xfrm>
          <a:off x="0" y="6696075"/>
          <a:ext cx="20955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200025" cy="257175"/>
    <xdr:sp>
      <xdr:nvSpPr>
        <xdr:cNvPr id="3" name="AutoShape 1" descr="Click here for list of state by region">
          <a:hlinkClick r:id="rId3"/>
        </xdr:cNvPr>
        <xdr:cNvSpPr>
          <a:spLocks noChangeAspect="1"/>
        </xdr:cNvSpPr>
      </xdr:nvSpPr>
      <xdr:spPr>
        <a:xfrm>
          <a:off x="1828800" y="6696075"/>
          <a:ext cx="2000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
      <selection activeCell="A1" sqref="A1"/>
    </sheetView>
  </sheetViews>
  <sheetFormatPr defaultColWidth="9.140625" defaultRowHeight="12.75"/>
  <cols>
    <col min="1" max="1" width="9.140625" style="0" customWidth="1"/>
  </cols>
  <sheetData>
    <row r="2" spans="1:12" ht="12" hidden="1">
      <c r="A2" t="s">
        <v>0</v>
      </c>
      <c r="B2" t="s">
        <v>1</v>
      </c>
      <c r="C2" t="s">
        <v>2</v>
      </c>
      <c r="D2" t="s">
        <v>3</v>
      </c>
      <c r="E2" t="s">
        <v>4</v>
      </c>
      <c r="F2" t="s">
        <v>5</v>
      </c>
      <c r="G2" t="s">
        <v>6</v>
      </c>
      <c r="H2" t="s">
        <v>7</v>
      </c>
      <c r="I2" t="s">
        <v>8</v>
      </c>
      <c r="J2" t="s">
        <v>9</v>
      </c>
      <c r="K2" t="s">
        <v>10</v>
      </c>
      <c r="L2" t="s">
        <v>11</v>
      </c>
    </row>
    <row r="3" spans="1:12" ht="12" hidden="1">
      <c r="A3" s="23" t="s">
        <v>12</v>
      </c>
      <c r="B3" s="28">
        <v>3.5</v>
      </c>
      <c r="C3" s="195" t="s">
        <v>13</v>
      </c>
      <c r="D3" s="195" t="s">
        <v>14</v>
      </c>
      <c r="E3" s="195" t="s">
        <v>15</v>
      </c>
      <c r="F3" s="195" t="s">
        <v>16</v>
      </c>
      <c r="G3" s="195" t="s">
        <v>17</v>
      </c>
      <c r="H3" s="195" t="s">
        <v>18</v>
      </c>
      <c r="I3" s="195" t="s">
        <v>19</v>
      </c>
      <c r="J3" s="195" t="s">
        <v>20</v>
      </c>
      <c r="K3" s="195" t="s">
        <v>18</v>
      </c>
      <c r="L3" s="195" t="s">
        <v>21</v>
      </c>
    </row>
    <row r="4" spans="1:10" ht="32.25">
      <c r="A4" s="1" t="s">
        <v>22</v>
      </c>
      <c r="B4" s="1"/>
      <c r="C4" s="1"/>
      <c r="D4" s="1"/>
      <c r="E4" s="1"/>
      <c r="F4" s="1"/>
      <c r="G4" s="1"/>
      <c r="H4" s="1"/>
      <c r="I4" s="1"/>
      <c r="J4" s="1"/>
    </row>
    <row r="5" spans="1:10" ht="33" customHeight="1">
      <c r="A5" s="70" t="s">
        <v>23</v>
      </c>
      <c r="B5" s="71"/>
      <c r="C5" s="70"/>
      <c r="D5" s="70"/>
      <c r="E5" s="70"/>
      <c r="F5" s="70"/>
      <c r="G5" s="70"/>
      <c r="H5" s="70"/>
      <c r="I5" s="70"/>
      <c r="J5" s="70"/>
    </row>
    <row r="6" spans="1:10" ht="29.25">
      <c r="A6" s="25" t="str">
        <f>CONCATENATE(H3," ",I3)</f>
        <v>January 2023</v>
      </c>
      <c r="B6" s="19"/>
      <c r="C6" s="19"/>
      <c r="D6" s="19"/>
      <c r="E6" s="19"/>
      <c r="F6" s="19"/>
      <c r="G6" s="19"/>
      <c r="H6" s="19"/>
      <c r="I6" s="19"/>
      <c r="J6" s="26"/>
    </row>
    <row r="7" ht="12">
      <c r="A7" s="20"/>
    </row>
    <row r="30" spans="1:10" ht="12">
      <c r="A30" t="s">
        <v>24</v>
      </c>
      <c r="G30" s="32" t="str">
        <f>CONCATENATE("Publication No. FHWA-PL",L3)</f>
        <v>Publication No. FHWA-PL-23-015</v>
      </c>
      <c r="H30" s="32"/>
      <c r="I30" s="32"/>
      <c r="J30" s="32"/>
    </row>
    <row r="32" spans="1:10" ht="12.75">
      <c r="A32" s="15" t="s">
        <v>25</v>
      </c>
      <c r="B32" s="15"/>
      <c r="C32" s="15"/>
      <c r="D32" s="15"/>
      <c r="E32" s="15"/>
      <c r="F32" s="15"/>
      <c r="G32" s="15"/>
      <c r="H32" s="15"/>
      <c r="I32" s="15"/>
      <c r="J32" s="15"/>
    </row>
    <row r="33" spans="1:10" ht="0.75" customHeight="1">
      <c r="A33" s="16" t="s">
        <v>26</v>
      </c>
      <c r="B33" s="16" t="s">
        <v>27</v>
      </c>
      <c r="C33" s="16"/>
      <c r="D33" s="16"/>
      <c r="E33" s="16"/>
      <c r="F33" s="16"/>
      <c r="G33" s="16"/>
      <c r="H33" s="16"/>
      <c r="I33" s="16"/>
      <c r="J33" s="16"/>
    </row>
    <row r="34" spans="1:10" ht="12.75" customHeight="1">
      <c r="A34" s="15" t="str">
        <f>K3</f>
        <v>January</v>
      </c>
      <c r="B34" s="26"/>
      <c r="C34" s="26"/>
      <c r="D34" s="26"/>
      <c r="E34" s="26"/>
      <c r="F34" s="26"/>
      <c r="G34" s="26"/>
      <c r="H34" s="26"/>
      <c r="I34" s="26"/>
      <c r="J34" s="26"/>
    </row>
    <row r="35" spans="1:10" ht="12.75" customHeight="1">
      <c r="A35" s="15" t="str">
        <f>CONCATENATE(J3," vs. ",I3)</f>
        <v>2022 vs. 2023</v>
      </c>
      <c r="B35" s="26"/>
      <c r="C35" s="26"/>
      <c r="D35" s="26"/>
      <c r="E35" s="26"/>
      <c r="F35" s="26"/>
      <c r="G35" s="26"/>
      <c r="H35" s="26"/>
      <c r="I35" s="26"/>
      <c r="J35" s="26"/>
    </row>
    <row r="36" spans="1:10" ht="12.75">
      <c r="A36" s="27" t="str">
        <f>CONCATENATE("Change for US: ",B3)</f>
        <v>Change for US: 3.5</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28</v>
      </c>
      <c r="E41" s="9"/>
      <c r="F41" s="14" t="s">
        <v>29</v>
      </c>
      <c r="G41" s="11"/>
    </row>
    <row r="42" spans="1:7" ht="0.75" customHeight="1">
      <c r="A42" s="9"/>
      <c r="B42" s="9"/>
      <c r="C42" s="14"/>
      <c r="D42" s="9" t="s">
        <v>30</v>
      </c>
      <c r="E42" s="9"/>
      <c r="F42" s="14" t="s">
        <v>31</v>
      </c>
      <c r="G42" s="11"/>
    </row>
    <row r="43" spans="2:7" ht="12">
      <c r="B43" s="10"/>
      <c r="C43" s="18"/>
      <c r="D43" t="s">
        <v>32</v>
      </c>
      <c r="E43" s="10"/>
      <c r="F43" s="18">
        <f>B3</f>
        <v>3.5</v>
      </c>
      <c r="G43" s="17"/>
    </row>
    <row r="44" spans="1:7" ht="12">
      <c r="A44" s="10"/>
      <c r="B44" s="12"/>
      <c r="C44" s="24"/>
      <c r="D44" s="10" t="s">
        <v>33</v>
      </c>
      <c r="E44" s="12"/>
      <c r="F44" s="24" t="str">
        <f>C3</f>
        <v>5.7</v>
      </c>
      <c r="G44" s="17"/>
    </row>
    <row r="45" spans="1:7" ht="12">
      <c r="A45" s="10"/>
      <c r="B45" s="12"/>
      <c r="C45" s="24"/>
      <c r="D45" s="10" t="s">
        <v>34</v>
      </c>
      <c r="E45" s="12"/>
      <c r="F45" s="24" t="str">
        <f>D3</f>
        <v>0.1</v>
      </c>
      <c r="G45" s="17"/>
    </row>
    <row r="46" spans="1:7" ht="12">
      <c r="A46" s="10"/>
      <c r="B46" s="12"/>
      <c r="C46" s="24"/>
      <c r="D46" s="10" t="s">
        <v>35</v>
      </c>
      <c r="E46" s="12"/>
      <c r="F46" s="24" t="str">
        <f>E3</f>
        <v>9.8</v>
      </c>
      <c r="G46" s="17"/>
    </row>
    <row r="47" spans="1:7" ht="12">
      <c r="A47" s="10"/>
      <c r="B47" s="12"/>
      <c r="C47" s="24"/>
      <c r="D47" s="10" t="s">
        <v>36</v>
      </c>
      <c r="E47" s="12"/>
      <c r="F47" s="24" t="str">
        <f>F3</f>
        <v>0.7</v>
      </c>
      <c r="G47" s="17"/>
    </row>
    <row r="48" spans="1:7" ht="12">
      <c r="A48" s="10"/>
      <c r="B48" s="12"/>
      <c r="C48" s="24"/>
      <c r="D48" s="10" t="s">
        <v>37</v>
      </c>
      <c r="E48" s="12"/>
      <c r="F48" s="24" t="str">
        <f>G3</f>
        <v>2.2</v>
      </c>
      <c r="G48" s="17"/>
    </row>
    <row r="49" ht="12">
      <c r="A49" s="10"/>
    </row>
    <row r="51" ht="12">
      <c r="A51" s="10" t="str">
        <f>CONCATENATE("Based on All Reported ",I3," Data")</f>
        <v>Based on All Reported 2023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74</v>
      </c>
      <c r="D2" s="29" t="s">
        <v>75</v>
      </c>
      <c r="E2" s="29" t="s">
        <v>76</v>
      </c>
      <c r="F2" s="29" t="s">
        <v>221</v>
      </c>
      <c r="G2" s="29" t="s">
        <v>222</v>
      </c>
      <c r="H2" s="29" t="s">
        <v>223</v>
      </c>
      <c r="I2" s="29" t="s">
        <v>224</v>
      </c>
      <c r="J2" s="29" t="s">
        <v>225</v>
      </c>
      <c r="K2" s="29" t="s">
        <v>226</v>
      </c>
      <c r="L2" s="29" t="s">
        <v>227</v>
      </c>
      <c r="M2" s="29" t="s">
        <v>228</v>
      </c>
      <c r="N2" s="29" t="s">
        <v>229</v>
      </c>
      <c r="O2" s="29" t="s">
        <v>77</v>
      </c>
      <c r="P2" s="29" t="s">
        <v>8</v>
      </c>
    </row>
    <row r="3" spans="2:16" ht="12" customHeight="1" hidden="1">
      <c r="B3" s="30" t="s">
        <v>230</v>
      </c>
      <c r="C3" s="29" t="s">
        <v>231</v>
      </c>
      <c r="D3" s="29" t="s">
        <v>12</v>
      </c>
      <c r="E3" s="29" t="s">
        <v>12</v>
      </c>
      <c r="F3" s="29" t="s">
        <v>12</v>
      </c>
      <c r="G3" s="29" t="s">
        <v>12</v>
      </c>
      <c r="H3" s="195" t="s">
        <v>12</v>
      </c>
      <c r="I3" s="195" t="s">
        <v>12</v>
      </c>
      <c r="J3" s="195" t="s">
        <v>12</v>
      </c>
      <c r="K3" s="195" t="s">
        <v>12</v>
      </c>
      <c r="L3" s="195" t="s">
        <v>12</v>
      </c>
      <c r="M3" s="195" t="s">
        <v>12</v>
      </c>
      <c r="N3" s="195" t="s">
        <v>12</v>
      </c>
      <c r="O3" s="195" t="s">
        <v>67</v>
      </c>
      <c r="P3" s="195" t="s">
        <v>19</v>
      </c>
    </row>
    <row r="4" ht="12" customHeight="1"/>
    <row r="5" spans="2:15" ht="16.5" customHeight="1">
      <c r="B5" s="19" t="str">
        <f>CONCATENATE("Monthly Special Fuel Reported by States ",P3," (1)")</f>
        <v>Monthly Special Fuel Reported by States 2023 (1)</v>
      </c>
      <c r="C5" s="19"/>
      <c r="D5" s="19"/>
      <c r="E5" s="19"/>
      <c r="F5" s="19"/>
      <c r="G5" s="19"/>
      <c r="H5" s="19"/>
      <c r="I5" s="19"/>
      <c r="J5" s="19"/>
      <c r="K5" s="19"/>
      <c r="L5" s="19"/>
      <c r="M5" s="19"/>
      <c r="N5" s="19"/>
      <c r="O5" s="19"/>
    </row>
    <row r="6" ht="7.5" customHeight="1"/>
    <row r="7" ht="1.5" customHeight="1"/>
    <row r="8" ht="1.5" customHeight="1"/>
    <row r="9" ht="9" customHeight="1">
      <c r="O9" s="84" t="s">
        <v>232</v>
      </c>
    </row>
    <row r="10" spans="2:15" ht="9" customHeight="1">
      <c r="B10" s="85" t="str">
        <f>CONCATENATE("Created On: ",O3)</f>
        <v>Created On: 07/10/2023</v>
      </c>
      <c r="N10" s="84"/>
      <c r="O10" s="84" t="str">
        <f>CONCATENATE(P3," Reporting Period")</f>
        <v>2023 Reporting Period</v>
      </c>
    </row>
    <row r="11" spans="2:15" ht="7.5" customHeight="1">
      <c r="B11" s="73"/>
      <c r="C11" s="33" t="s">
        <v>202</v>
      </c>
      <c r="D11" s="33" t="s">
        <v>203</v>
      </c>
      <c r="E11" s="33" t="s">
        <v>204</v>
      </c>
      <c r="F11" s="33" t="s">
        <v>205</v>
      </c>
      <c r="G11" s="33" t="s">
        <v>206</v>
      </c>
      <c r="H11" s="33" t="s">
        <v>207</v>
      </c>
      <c r="I11" s="33" t="s">
        <v>208</v>
      </c>
      <c r="J11" s="33" t="s">
        <v>209</v>
      </c>
      <c r="K11" s="33" t="s">
        <v>210</v>
      </c>
      <c r="L11" s="33" t="s">
        <v>211</v>
      </c>
      <c r="M11" s="33" t="s">
        <v>212</v>
      </c>
      <c r="N11" s="33" t="s">
        <v>213</v>
      </c>
      <c r="O11" s="73"/>
    </row>
    <row r="12" spans="2:15" ht="7.5" customHeight="1">
      <c r="B12" s="47" t="s">
        <v>92</v>
      </c>
      <c r="C12" s="47" t="str">
        <f aca="true" t="shared" si="0" ref="C12:N12">CONCATENATE("(",C3," Entries)")</f>
        <v>(50 Entries)</v>
      </c>
      <c r="D12" s="47" t="str">
        <f t="shared" si="0"/>
        <v>(0 Entries)</v>
      </c>
      <c r="E12" s="47" t="str">
        <f t="shared" si="0"/>
        <v>(0 Entries)</v>
      </c>
      <c r="F12" s="47" t="str">
        <f t="shared" si="0"/>
        <v>(0 Entries)</v>
      </c>
      <c r="G12" s="47" t="str">
        <f t="shared" si="0"/>
        <v>(0 Entries)</v>
      </c>
      <c r="H12" s="47" t="str">
        <f t="shared" si="0"/>
        <v>(0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32</v>
      </c>
    </row>
    <row r="13" spans="2:15" s="72" customFormat="1" ht="6" hidden="1">
      <c r="B13" s="72" t="s">
        <v>92</v>
      </c>
      <c r="C13" s="72" t="s">
        <v>93</v>
      </c>
      <c r="D13" s="72" t="s">
        <v>96</v>
      </c>
      <c r="E13" s="72" t="s">
        <v>99</v>
      </c>
      <c r="F13" s="72" t="s">
        <v>163</v>
      </c>
      <c r="G13" s="72" t="s">
        <v>214</v>
      </c>
      <c r="H13" s="72" t="s">
        <v>169</v>
      </c>
      <c r="I13" s="72" t="s">
        <v>176</v>
      </c>
      <c r="J13" s="72" t="s">
        <v>179</v>
      </c>
      <c r="K13" s="72" t="s">
        <v>182</v>
      </c>
      <c r="L13" s="72" t="s">
        <v>191</v>
      </c>
      <c r="M13" s="72" t="s">
        <v>194</v>
      </c>
      <c r="N13" s="72" t="s">
        <v>197</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102</v>
      </c>
      <c r="C15" s="79">
        <v>76425251</v>
      </c>
      <c r="D15" s="79">
        <v>0</v>
      </c>
      <c r="E15" s="79">
        <v>0</v>
      </c>
      <c r="F15" s="79">
        <v>0</v>
      </c>
      <c r="G15" s="79">
        <v>0</v>
      </c>
      <c r="H15" s="79">
        <v>0</v>
      </c>
      <c r="I15" s="79">
        <v>0</v>
      </c>
      <c r="J15" s="79">
        <v>0</v>
      </c>
      <c r="K15" s="79">
        <v>0</v>
      </c>
      <c r="L15" s="79">
        <v>0</v>
      </c>
      <c r="M15" s="79">
        <v>0</v>
      </c>
      <c r="N15" s="79">
        <v>0</v>
      </c>
      <c r="O15" s="79">
        <v>76425251</v>
      </c>
    </row>
    <row r="16" spans="2:15" ht="7.5" customHeight="1">
      <c r="B16" s="75" t="s">
        <v>103</v>
      </c>
      <c r="C16" s="79">
        <v>6917426</v>
      </c>
      <c r="D16" s="79">
        <v>0</v>
      </c>
      <c r="E16" s="79">
        <v>0</v>
      </c>
      <c r="F16" s="79">
        <v>0</v>
      </c>
      <c r="G16" s="79">
        <v>0</v>
      </c>
      <c r="H16" s="79">
        <v>0</v>
      </c>
      <c r="I16" s="79">
        <v>0</v>
      </c>
      <c r="J16" s="79">
        <v>0</v>
      </c>
      <c r="K16" s="79">
        <v>0</v>
      </c>
      <c r="L16" s="79">
        <v>0</v>
      </c>
      <c r="M16" s="79">
        <v>0</v>
      </c>
      <c r="N16" s="79">
        <v>0</v>
      </c>
      <c r="O16" s="79">
        <v>6917426</v>
      </c>
    </row>
    <row r="17" spans="2:15" ht="7.5" customHeight="1">
      <c r="B17" s="75" t="s">
        <v>104</v>
      </c>
      <c r="C17" s="79">
        <v>82699075</v>
      </c>
      <c r="D17" s="79">
        <v>0</v>
      </c>
      <c r="E17" s="79">
        <v>0</v>
      </c>
      <c r="F17" s="79">
        <v>0</v>
      </c>
      <c r="G17" s="79">
        <v>0</v>
      </c>
      <c r="H17" s="79">
        <v>0</v>
      </c>
      <c r="I17" s="79">
        <v>0</v>
      </c>
      <c r="J17" s="79">
        <v>0</v>
      </c>
      <c r="K17" s="79">
        <v>0</v>
      </c>
      <c r="L17" s="79">
        <v>0</v>
      </c>
      <c r="M17" s="79">
        <v>0</v>
      </c>
      <c r="N17" s="79">
        <v>0</v>
      </c>
      <c r="O17" s="79">
        <v>82699075</v>
      </c>
    </row>
    <row r="18" spans="2:15" ht="7.5" customHeight="1">
      <c r="B18" s="144" t="s">
        <v>105</v>
      </c>
      <c r="C18" s="145">
        <v>54977919</v>
      </c>
      <c r="D18" s="145">
        <v>0</v>
      </c>
      <c r="E18" s="145">
        <v>0</v>
      </c>
      <c r="F18" s="145">
        <v>0</v>
      </c>
      <c r="G18" s="145">
        <v>0</v>
      </c>
      <c r="H18" s="145">
        <v>0</v>
      </c>
      <c r="I18" s="145">
        <v>0</v>
      </c>
      <c r="J18" s="145">
        <v>0</v>
      </c>
      <c r="K18" s="145">
        <v>0</v>
      </c>
      <c r="L18" s="145">
        <v>0</v>
      </c>
      <c r="M18" s="145">
        <v>0</v>
      </c>
      <c r="N18" s="145">
        <v>0</v>
      </c>
      <c r="O18" s="145">
        <v>54977919</v>
      </c>
    </row>
    <row r="19" spans="2:15" ht="7.5" customHeight="1">
      <c r="B19" s="79" t="s">
        <v>106</v>
      </c>
      <c r="C19" s="79">
        <v>209128252</v>
      </c>
      <c r="D19" s="79">
        <v>0</v>
      </c>
      <c r="E19" s="79">
        <v>0</v>
      </c>
      <c r="F19" s="79">
        <v>0</v>
      </c>
      <c r="G19" s="79">
        <v>0</v>
      </c>
      <c r="H19" s="79">
        <v>0</v>
      </c>
      <c r="I19" s="79">
        <v>0</v>
      </c>
      <c r="J19" s="79">
        <v>0</v>
      </c>
      <c r="K19" s="79">
        <v>0</v>
      </c>
      <c r="L19" s="79">
        <v>0</v>
      </c>
      <c r="M19" s="79">
        <v>0</v>
      </c>
      <c r="N19" s="79">
        <v>0</v>
      </c>
      <c r="O19" s="79">
        <v>209128252</v>
      </c>
    </row>
    <row r="20" spans="2:15" ht="7.5" customHeight="1">
      <c r="B20" s="75" t="s">
        <v>107</v>
      </c>
      <c r="C20" s="79">
        <v>71818220</v>
      </c>
      <c r="D20" s="79">
        <v>0</v>
      </c>
      <c r="E20" s="79">
        <v>0</v>
      </c>
      <c r="F20" s="79">
        <v>0</v>
      </c>
      <c r="G20" s="79">
        <v>0</v>
      </c>
      <c r="H20" s="79">
        <v>0</v>
      </c>
      <c r="I20" s="79">
        <v>0</v>
      </c>
      <c r="J20" s="79">
        <v>0</v>
      </c>
      <c r="K20" s="79">
        <v>0</v>
      </c>
      <c r="L20" s="79">
        <v>0</v>
      </c>
      <c r="M20" s="79">
        <v>0</v>
      </c>
      <c r="N20" s="79">
        <v>0</v>
      </c>
      <c r="O20" s="79">
        <v>71818220</v>
      </c>
    </row>
    <row r="21" spans="2:15" ht="7.5" customHeight="1">
      <c r="B21" s="75" t="s">
        <v>108</v>
      </c>
      <c r="C21" s="79">
        <v>19797676</v>
      </c>
      <c r="D21" s="79">
        <v>0</v>
      </c>
      <c r="E21" s="79">
        <v>0</v>
      </c>
      <c r="F21" s="79">
        <v>0</v>
      </c>
      <c r="G21" s="79">
        <v>0</v>
      </c>
      <c r="H21" s="79">
        <v>0</v>
      </c>
      <c r="I21" s="79">
        <v>0</v>
      </c>
      <c r="J21" s="79">
        <v>0</v>
      </c>
      <c r="K21" s="79">
        <v>0</v>
      </c>
      <c r="L21" s="79">
        <v>0</v>
      </c>
      <c r="M21" s="79">
        <v>0</v>
      </c>
      <c r="N21" s="79">
        <v>0</v>
      </c>
      <c r="O21" s="79">
        <v>19797676</v>
      </c>
    </row>
    <row r="22" spans="2:15" ht="7.5" customHeight="1">
      <c r="B22" s="144" t="s">
        <v>109</v>
      </c>
      <c r="C22" s="145">
        <v>5991744</v>
      </c>
      <c r="D22" s="145">
        <v>0</v>
      </c>
      <c r="E22" s="145">
        <v>0</v>
      </c>
      <c r="F22" s="145">
        <v>0</v>
      </c>
      <c r="G22" s="145">
        <v>0</v>
      </c>
      <c r="H22" s="145">
        <v>0</v>
      </c>
      <c r="I22" s="145">
        <v>0</v>
      </c>
      <c r="J22" s="145">
        <v>0</v>
      </c>
      <c r="K22" s="145">
        <v>0</v>
      </c>
      <c r="L22" s="145">
        <v>0</v>
      </c>
      <c r="M22" s="145">
        <v>0</v>
      </c>
      <c r="N22" s="145">
        <v>0</v>
      </c>
      <c r="O22" s="145">
        <v>5991744</v>
      </c>
    </row>
    <row r="23" spans="2:15" ht="7.5" customHeight="1">
      <c r="B23" s="79" t="s">
        <v>110</v>
      </c>
      <c r="C23" s="79">
        <v>954485</v>
      </c>
      <c r="D23" s="79">
        <v>0</v>
      </c>
      <c r="E23" s="79">
        <v>0</v>
      </c>
      <c r="F23" s="79">
        <v>0</v>
      </c>
      <c r="G23" s="79">
        <v>0</v>
      </c>
      <c r="H23" s="79">
        <v>0</v>
      </c>
      <c r="I23" s="79">
        <v>0</v>
      </c>
      <c r="J23" s="79">
        <v>0</v>
      </c>
      <c r="K23" s="79">
        <v>0</v>
      </c>
      <c r="L23" s="79">
        <v>0</v>
      </c>
      <c r="M23" s="79">
        <v>0</v>
      </c>
      <c r="N23" s="79">
        <v>0</v>
      </c>
      <c r="O23" s="79">
        <v>954485</v>
      </c>
    </row>
    <row r="24" spans="2:15" ht="7.5" customHeight="1">
      <c r="B24" s="75" t="s">
        <v>111</v>
      </c>
      <c r="C24" s="79">
        <v>162854395</v>
      </c>
      <c r="D24" s="79">
        <v>0</v>
      </c>
      <c r="E24" s="79">
        <v>0</v>
      </c>
      <c r="F24" s="79">
        <v>0</v>
      </c>
      <c r="G24" s="79">
        <v>0</v>
      </c>
      <c r="H24" s="79">
        <v>0</v>
      </c>
      <c r="I24" s="79">
        <v>0</v>
      </c>
      <c r="J24" s="79">
        <v>0</v>
      </c>
      <c r="K24" s="79">
        <v>0</v>
      </c>
      <c r="L24" s="79">
        <v>0</v>
      </c>
      <c r="M24" s="79">
        <v>0</v>
      </c>
      <c r="N24" s="79">
        <v>0</v>
      </c>
      <c r="O24" s="79">
        <v>162854395</v>
      </c>
    </row>
    <row r="25" spans="2:15" ht="7.5" customHeight="1">
      <c r="B25" s="75" t="s">
        <v>112</v>
      </c>
      <c r="C25" s="79">
        <v>136475440</v>
      </c>
      <c r="D25" s="79">
        <v>0</v>
      </c>
      <c r="E25" s="79">
        <v>0</v>
      </c>
      <c r="F25" s="79">
        <v>0</v>
      </c>
      <c r="G25" s="79">
        <v>0</v>
      </c>
      <c r="H25" s="79">
        <v>0</v>
      </c>
      <c r="I25" s="79">
        <v>0</v>
      </c>
      <c r="J25" s="79">
        <v>0</v>
      </c>
      <c r="K25" s="79">
        <v>0</v>
      </c>
      <c r="L25" s="79">
        <v>0</v>
      </c>
      <c r="M25" s="79">
        <v>0</v>
      </c>
      <c r="N25" s="79">
        <v>0</v>
      </c>
      <c r="O25" s="79">
        <v>136475440</v>
      </c>
    </row>
    <row r="26" spans="2:15" ht="7.5" customHeight="1">
      <c r="B26" s="144" t="s">
        <v>113</v>
      </c>
      <c r="C26" s="145">
        <v>4025229</v>
      </c>
      <c r="D26" s="145">
        <v>0</v>
      </c>
      <c r="E26" s="145">
        <v>0</v>
      </c>
      <c r="F26" s="145">
        <v>0</v>
      </c>
      <c r="G26" s="145">
        <v>0</v>
      </c>
      <c r="H26" s="145">
        <v>0</v>
      </c>
      <c r="I26" s="145">
        <v>0</v>
      </c>
      <c r="J26" s="145">
        <v>0</v>
      </c>
      <c r="K26" s="145">
        <v>0</v>
      </c>
      <c r="L26" s="145">
        <v>0</v>
      </c>
      <c r="M26" s="145">
        <v>0</v>
      </c>
      <c r="N26" s="145">
        <v>0</v>
      </c>
      <c r="O26" s="145">
        <v>4025229</v>
      </c>
    </row>
    <row r="27" spans="2:15" ht="7.5" customHeight="1">
      <c r="B27" s="79" t="s">
        <v>114</v>
      </c>
      <c r="C27" s="79">
        <v>30008555</v>
      </c>
      <c r="D27" s="79">
        <v>0</v>
      </c>
      <c r="E27" s="79">
        <v>0</v>
      </c>
      <c r="F27" s="79">
        <v>0</v>
      </c>
      <c r="G27" s="79">
        <v>0</v>
      </c>
      <c r="H27" s="79">
        <v>0</v>
      </c>
      <c r="I27" s="79">
        <v>0</v>
      </c>
      <c r="J27" s="79">
        <v>0</v>
      </c>
      <c r="K27" s="79">
        <v>0</v>
      </c>
      <c r="L27" s="79">
        <v>0</v>
      </c>
      <c r="M27" s="79">
        <v>0</v>
      </c>
      <c r="N27" s="79">
        <v>0</v>
      </c>
      <c r="O27" s="79">
        <v>30008555</v>
      </c>
    </row>
    <row r="28" spans="2:15" ht="7.5" customHeight="1">
      <c r="B28" s="75" t="s">
        <v>115</v>
      </c>
      <c r="C28" s="79">
        <v>125213100</v>
      </c>
      <c r="D28" s="79">
        <v>0</v>
      </c>
      <c r="E28" s="79">
        <v>0</v>
      </c>
      <c r="F28" s="79">
        <v>0</v>
      </c>
      <c r="G28" s="79">
        <v>0</v>
      </c>
      <c r="H28" s="79">
        <v>0</v>
      </c>
      <c r="I28" s="79">
        <v>0</v>
      </c>
      <c r="J28" s="79">
        <v>0</v>
      </c>
      <c r="K28" s="79">
        <v>0</v>
      </c>
      <c r="L28" s="79">
        <v>0</v>
      </c>
      <c r="M28" s="79">
        <v>0</v>
      </c>
      <c r="N28" s="79">
        <v>0</v>
      </c>
      <c r="O28" s="79">
        <v>125213100</v>
      </c>
    </row>
    <row r="29" spans="2:15" ht="7.5" customHeight="1">
      <c r="B29" s="75" t="s">
        <v>116</v>
      </c>
      <c r="C29" s="79">
        <v>96005916</v>
      </c>
      <c r="D29" s="79">
        <v>0</v>
      </c>
      <c r="E29" s="79">
        <v>0</v>
      </c>
      <c r="F29" s="79">
        <v>0</v>
      </c>
      <c r="G29" s="79">
        <v>0</v>
      </c>
      <c r="H29" s="79">
        <v>0</v>
      </c>
      <c r="I29" s="79">
        <v>0</v>
      </c>
      <c r="J29" s="79">
        <v>0</v>
      </c>
      <c r="K29" s="79">
        <v>0</v>
      </c>
      <c r="L29" s="79">
        <v>0</v>
      </c>
      <c r="M29" s="79">
        <v>0</v>
      </c>
      <c r="N29" s="79">
        <v>0</v>
      </c>
      <c r="O29" s="79">
        <v>96005916</v>
      </c>
    </row>
    <row r="30" spans="2:15" ht="7.5" customHeight="1">
      <c r="B30" s="144" t="s">
        <v>117</v>
      </c>
      <c r="C30" s="145">
        <v>67965071</v>
      </c>
      <c r="D30" s="145">
        <v>0</v>
      </c>
      <c r="E30" s="145">
        <v>0</v>
      </c>
      <c r="F30" s="145">
        <v>0</v>
      </c>
      <c r="G30" s="145">
        <v>0</v>
      </c>
      <c r="H30" s="145">
        <v>0</v>
      </c>
      <c r="I30" s="145">
        <v>0</v>
      </c>
      <c r="J30" s="145">
        <v>0</v>
      </c>
      <c r="K30" s="145">
        <v>0</v>
      </c>
      <c r="L30" s="145">
        <v>0</v>
      </c>
      <c r="M30" s="145">
        <v>0</v>
      </c>
      <c r="N30" s="145">
        <v>0</v>
      </c>
      <c r="O30" s="145">
        <v>67965071</v>
      </c>
    </row>
    <row r="31" spans="2:15" ht="7.5" customHeight="1">
      <c r="B31" s="79" t="s">
        <v>118</v>
      </c>
      <c r="C31" s="79">
        <v>36509203</v>
      </c>
      <c r="D31" s="79">
        <v>0</v>
      </c>
      <c r="E31" s="79">
        <v>0</v>
      </c>
      <c r="F31" s="79">
        <v>0</v>
      </c>
      <c r="G31" s="79">
        <v>0</v>
      </c>
      <c r="H31" s="79">
        <v>0</v>
      </c>
      <c r="I31" s="79">
        <v>0</v>
      </c>
      <c r="J31" s="79">
        <v>0</v>
      </c>
      <c r="K31" s="79">
        <v>0</v>
      </c>
      <c r="L31" s="79">
        <v>0</v>
      </c>
      <c r="M31" s="79">
        <v>0</v>
      </c>
      <c r="N31" s="79">
        <v>0</v>
      </c>
      <c r="O31" s="79">
        <v>36509203</v>
      </c>
    </row>
    <row r="32" spans="2:15" ht="7.5" customHeight="1">
      <c r="B32" s="75" t="s">
        <v>119</v>
      </c>
      <c r="C32" s="79">
        <v>67037873</v>
      </c>
      <c r="D32" s="79">
        <v>0</v>
      </c>
      <c r="E32" s="79">
        <v>0</v>
      </c>
      <c r="F32" s="79">
        <v>0</v>
      </c>
      <c r="G32" s="79">
        <v>0</v>
      </c>
      <c r="H32" s="79">
        <v>0</v>
      </c>
      <c r="I32" s="79">
        <v>0</v>
      </c>
      <c r="J32" s="79">
        <v>0</v>
      </c>
      <c r="K32" s="79">
        <v>0</v>
      </c>
      <c r="L32" s="79">
        <v>0</v>
      </c>
      <c r="M32" s="79">
        <v>0</v>
      </c>
      <c r="N32" s="79">
        <v>0</v>
      </c>
      <c r="O32" s="79">
        <v>67037873</v>
      </c>
    </row>
    <row r="33" spans="2:15" ht="7.5" customHeight="1">
      <c r="B33" s="75" t="s">
        <v>120</v>
      </c>
      <c r="C33" s="79">
        <v>68698031</v>
      </c>
      <c r="D33" s="79">
        <v>0</v>
      </c>
      <c r="E33" s="79">
        <v>0</v>
      </c>
      <c r="F33" s="79">
        <v>0</v>
      </c>
      <c r="G33" s="79">
        <v>0</v>
      </c>
      <c r="H33" s="79">
        <v>0</v>
      </c>
      <c r="I33" s="79">
        <v>0</v>
      </c>
      <c r="J33" s="79">
        <v>0</v>
      </c>
      <c r="K33" s="79">
        <v>0</v>
      </c>
      <c r="L33" s="79">
        <v>0</v>
      </c>
      <c r="M33" s="79">
        <v>0</v>
      </c>
      <c r="N33" s="79">
        <v>0</v>
      </c>
      <c r="O33" s="79">
        <v>68698031</v>
      </c>
    </row>
    <row r="34" spans="2:15" ht="7.5" customHeight="1">
      <c r="B34" s="144" t="s">
        <v>121</v>
      </c>
      <c r="C34" s="145">
        <v>5552932</v>
      </c>
      <c r="D34" s="145">
        <v>0</v>
      </c>
      <c r="E34" s="145">
        <v>0</v>
      </c>
      <c r="F34" s="145">
        <v>0</v>
      </c>
      <c r="G34" s="145">
        <v>0</v>
      </c>
      <c r="H34" s="145">
        <v>0</v>
      </c>
      <c r="I34" s="145">
        <v>0</v>
      </c>
      <c r="J34" s="145">
        <v>0</v>
      </c>
      <c r="K34" s="145">
        <v>0</v>
      </c>
      <c r="L34" s="145">
        <v>0</v>
      </c>
      <c r="M34" s="145">
        <v>0</v>
      </c>
      <c r="N34" s="145">
        <v>0</v>
      </c>
      <c r="O34" s="145">
        <v>5552932</v>
      </c>
    </row>
    <row r="35" spans="2:15" ht="7.5" customHeight="1">
      <c r="B35" s="79" t="s">
        <v>122</v>
      </c>
      <c r="C35" s="79">
        <v>42415736</v>
      </c>
      <c r="D35" s="79">
        <v>0</v>
      </c>
      <c r="E35" s="79">
        <v>0</v>
      </c>
      <c r="F35" s="79">
        <v>0</v>
      </c>
      <c r="G35" s="79">
        <v>0</v>
      </c>
      <c r="H35" s="79">
        <v>0</v>
      </c>
      <c r="I35" s="79">
        <v>0</v>
      </c>
      <c r="J35" s="79">
        <v>0</v>
      </c>
      <c r="K35" s="79">
        <v>0</v>
      </c>
      <c r="L35" s="79">
        <v>0</v>
      </c>
      <c r="M35" s="79">
        <v>0</v>
      </c>
      <c r="N35" s="79">
        <v>0</v>
      </c>
      <c r="O35" s="79">
        <v>42415736</v>
      </c>
    </row>
    <row r="36" spans="2:15" ht="7.5" customHeight="1">
      <c r="B36" s="75" t="s">
        <v>123</v>
      </c>
      <c r="C36" s="79">
        <v>32716359</v>
      </c>
      <c r="D36" s="79">
        <v>0</v>
      </c>
      <c r="E36" s="79">
        <v>0</v>
      </c>
      <c r="F36" s="79">
        <v>0</v>
      </c>
      <c r="G36" s="79">
        <v>0</v>
      </c>
      <c r="H36" s="79">
        <v>0</v>
      </c>
      <c r="I36" s="79">
        <v>0</v>
      </c>
      <c r="J36" s="79">
        <v>0</v>
      </c>
      <c r="K36" s="79">
        <v>0</v>
      </c>
      <c r="L36" s="79">
        <v>0</v>
      </c>
      <c r="M36" s="79">
        <v>0</v>
      </c>
      <c r="N36" s="79">
        <v>0</v>
      </c>
      <c r="O36" s="79">
        <v>32716359</v>
      </c>
    </row>
    <row r="37" spans="2:15" ht="7.5" customHeight="1">
      <c r="B37" s="75" t="s">
        <v>124</v>
      </c>
      <c r="C37" s="79">
        <v>53171776</v>
      </c>
      <c r="D37" s="79">
        <v>0</v>
      </c>
      <c r="E37" s="79">
        <v>0</v>
      </c>
      <c r="F37" s="79">
        <v>0</v>
      </c>
      <c r="G37" s="79">
        <v>0</v>
      </c>
      <c r="H37" s="79">
        <v>0</v>
      </c>
      <c r="I37" s="79">
        <v>0</v>
      </c>
      <c r="J37" s="79">
        <v>0</v>
      </c>
      <c r="K37" s="79">
        <v>0</v>
      </c>
      <c r="L37" s="79">
        <v>0</v>
      </c>
      <c r="M37" s="79">
        <v>0</v>
      </c>
      <c r="N37" s="79">
        <v>0</v>
      </c>
      <c r="O37" s="79">
        <v>53171776</v>
      </c>
    </row>
    <row r="38" spans="2:15" ht="7.5" customHeight="1">
      <c r="B38" s="144" t="s">
        <v>125</v>
      </c>
      <c r="C38" s="145">
        <v>71390229</v>
      </c>
      <c r="D38" s="145">
        <v>0</v>
      </c>
      <c r="E38" s="145">
        <v>0</v>
      </c>
      <c r="F38" s="145">
        <v>0</v>
      </c>
      <c r="G38" s="145">
        <v>0</v>
      </c>
      <c r="H38" s="145">
        <v>0</v>
      </c>
      <c r="I38" s="145">
        <v>0</v>
      </c>
      <c r="J38" s="145">
        <v>0</v>
      </c>
      <c r="K38" s="145">
        <v>0</v>
      </c>
      <c r="L38" s="145">
        <v>0</v>
      </c>
      <c r="M38" s="145">
        <v>0</v>
      </c>
      <c r="N38" s="145">
        <v>0</v>
      </c>
      <c r="O38" s="145">
        <v>71390229</v>
      </c>
    </row>
    <row r="39" spans="2:15" ht="7.5" customHeight="1">
      <c r="B39" s="79" t="s">
        <v>126</v>
      </c>
      <c r="C39" s="79">
        <v>54751094</v>
      </c>
      <c r="D39" s="79">
        <v>0</v>
      </c>
      <c r="E39" s="79">
        <v>0</v>
      </c>
      <c r="F39" s="79">
        <v>0</v>
      </c>
      <c r="G39" s="79">
        <v>0</v>
      </c>
      <c r="H39" s="79">
        <v>0</v>
      </c>
      <c r="I39" s="79">
        <v>0</v>
      </c>
      <c r="J39" s="79">
        <v>0</v>
      </c>
      <c r="K39" s="79">
        <v>0</v>
      </c>
      <c r="L39" s="79">
        <v>0</v>
      </c>
      <c r="M39" s="79">
        <v>0</v>
      </c>
      <c r="N39" s="79">
        <v>0</v>
      </c>
      <c r="O39" s="79">
        <v>54751094</v>
      </c>
    </row>
    <row r="40" spans="2:15" ht="7.5" customHeight="1">
      <c r="B40" s="75" t="s">
        <v>127</v>
      </c>
      <c r="C40" s="79">
        <v>88215460</v>
      </c>
      <c r="D40" s="79">
        <v>0</v>
      </c>
      <c r="E40" s="79">
        <v>0</v>
      </c>
      <c r="F40" s="79">
        <v>0</v>
      </c>
      <c r="G40" s="79">
        <v>0</v>
      </c>
      <c r="H40" s="79">
        <v>0</v>
      </c>
      <c r="I40" s="79">
        <v>0</v>
      </c>
      <c r="J40" s="79">
        <v>0</v>
      </c>
      <c r="K40" s="79">
        <v>0</v>
      </c>
      <c r="L40" s="79">
        <v>0</v>
      </c>
      <c r="M40" s="79">
        <v>0</v>
      </c>
      <c r="N40" s="79">
        <v>0</v>
      </c>
      <c r="O40" s="79">
        <v>88215460</v>
      </c>
    </row>
    <row r="41" spans="2:15" ht="7.5" customHeight="1">
      <c r="B41" s="75" t="s">
        <v>128</v>
      </c>
      <c r="C41" s="79">
        <v>19623768</v>
      </c>
      <c r="D41" s="79">
        <v>0</v>
      </c>
      <c r="E41" s="79">
        <v>0</v>
      </c>
      <c r="F41" s="79">
        <v>0</v>
      </c>
      <c r="G41" s="79">
        <v>0</v>
      </c>
      <c r="H41" s="79">
        <v>0</v>
      </c>
      <c r="I41" s="79">
        <v>0</v>
      </c>
      <c r="J41" s="79">
        <v>0</v>
      </c>
      <c r="K41" s="79">
        <v>0</v>
      </c>
      <c r="L41" s="79">
        <v>0</v>
      </c>
      <c r="M41" s="79">
        <v>0</v>
      </c>
      <c r="N41" s="79">
        <v>0</v>
      </c>
      <c r="O41" s="79">
        <v>19623768</v>
      </c>
    </row>
    <row r="42" spans="2:15" ht="7.5" customHeight="1">
      <c r="B42" s="144" t="s">
        <v>129</v>
      </c>
      <c r="C42" s="145">
        <v>36602050</v>
      </c>
      <c r="D42" s="145">
        <v>0</v>
      </c>
      <c r="E42" s="145">
        <v>0</v>
      </c>
      <c r="F42" s="145">
        <v>0</v>
      </c>
      <c r="G42" s="145">
        <v>0</v>
      </c>
      <c r="H42" s="145">
        <v>0</v>
      </c>
      <c r="I42" s="145">
        <v>0</v>
      </c>
      <c r="J42" s="145">
        <v>0</v>
      </c>
      <c r="K42" s="145">
        <v>0</v>
      </c>
      <c r="L42" s="145">
        <v>0</v>
      </c>
      <c r="M42" s="145">
        <v>0</v>
      </c>
      <c r="N42" s="145">
        <v>0</v>
      </c>
      <c r="O42" s="145">
        <v>36602050</v>
      </c>
    </row>
    <row r="43" spans="2:15" ht="7.5" customHeight="1">
      <c r="B43" s="79" t="s">
        <v>130</v>
      </c>
      <c r="C43" s="79">
        <v>34446110</v>
      </c>
      <c r="D43" s="79">
        <v>0</v>
      </c>
      <c r="E43" s="79">
        <v>0</v>
      </c>
      <c r="F43" s="79">
        <v>0</v>
      </c>
      <c r="G43" s="79">
        <v>0</v>
      </c>
      <c r="H43" s="79">
        <v>0</v>
      </c>
      <c r="I43" s="79">
        <v>0</v>
      </c>
      <c r="J43" s="79">
        <v>0</v>
      </c>
      <c r="K43" s="79">
        <v>0</v>
      </c>
      <c r="L43" s="79">
        <v>0</v>
      </c>
      <c r="M43" s="79">
        <v>0</v>
      </c>
      <c r="N43" s="79">
        <v>0</v>
      </c>
      <c r="O43" s="79">
        <v>34446110</v>
      </c>
    </row>
    <row r="44" spans="2:15" ht="7.5" customHeight="1">
      <c r="B44" s="75" t="s">
        <v>131</v>
      </c>
      <c r="C44" s="79">
        <v>10439410</v>
      </c>
      <c r="D44" s="79">
        <v>0</v>
      </c>
      <c r="E44" s="79">
        <v>0</v>
      </c>
      <c r="F44" s="79">
        <v>0</v>
      </c>
      <c r="G44" s="79">
        <v>0</v>
      </c>
      <c r="H44" s="79">
        <v>0</v>
      </c>
      <c r="I44" s="79">
        <v>0</v>
      </c>
      <c r="J44" s="79">
        <v>0</v>
      </c>
      <c r="K44" s="79">
        <v>0</v>
      </c>
      <c r="L44" s="79">
        <v>0</v>
      </c>
      <c r="M44" s="79">
        <v>0</v>
      </c>
      <c r="N44" s="79">
        <v>0</v>
      </c>
      <c r="O44" s="79">
        <v>10439410</v>
      </c>
    </row>
    <row r="45" spans="2:15" ht="7.5" customHeight="1">
      <c r="B45" s="75" t="s">
        <v>132</v>
      </c>
      <c r="C45" s="79">
        <v>55914813</v>
      </c>
      <c r="D45" s="79">
        <v>0</v>
      </c>
      <c r="E45" s="79">
        <v>0</v>
      </c>
      <c r="F45" s="79">
        <v>0</v>
      </c>
      <c r="G45" s="79">
        <v>0</v>
      </c>
      <c r="H45" s="79">
        <v>0</v>
      </c>
      <c r="I45" s="79">
        <v>0</v>
      </c>
      <c r="J45" s="79">
        <v>0</v>
      </c>
      <c r="K45" s="79">
        <v>0</v>
      </c>
      <c r="L45" s="79">
        <v>0</v>
      </c>
      <c r="M45" s="79">
        <v>0</v>
      </c>
      <c r="N45" s="79">
        <v>0</v>
      </c>
      <c r="O45" s="79">
        <v>55914813</v>
      </c>
    </row>
    <row r="46" spans="2:15" ht="7.5" customHeight="1">
      <c r="B46" s="144" t="s">
        <v>133</v>
      </c>
      <c r="C46" s="145">
        <v>50016996</v>
      </c>
      <c r="D46" s="145">
        <v>0</v>
      </c>
      <c r="E46" s="145">
        <v>0</v>
      </c>
      <c r="F46" s="145">
        <v>0</v>
      </c>
      <c r="G46" s="145">
        <v>0</v>
      </c>
      <c r="H46" s="145">
        <v>0</v>
      </c>
      <c r="I46" s="145">
        <v>0</v>
      </c>
      <c r="J46" s="145">
        <v>0</v>
      </c>
      <c r="K46" s="145">
        <v>0</v>
      </c>
      <c r="L46" s="145">
        <v>0</v>
      </c>
      <c r="M46" s="145">
        <v>0</v>
      </c>
      <c r="N46" s="145">
        <v>0</v>
      </c>
      <c r="O46" s="145">
        <v>50016996</v>
      </c>
    </row>
    <row r="47" spans="2:15" ht="7.5" customHeight="1">
      <c r="B47" s="79" t="s">
        <v>134</v>
      </c>
      <c r="C47" s="79">
        <v>96613090</v>
      </c>
      <c r="D47" s="79">
        <v>0</v>
      </c>
      <c r="E47" s="79">
        <v>0</v>
      </c>
      <c r="F47" s="79">
        <v>0</v>
      </c>
      <c r="G47" s="79">
        <v>0</v>
      </c>
      <c r="H47" s="79">
        <v>0</v>
      </c>
      <c r="I47" s="79">
        <v>0</v>
      </c>
      <c r="J47" s="79">
        <v>0</v>
      </c>
      <c r="K47" s="79">
        <v>0</v>
      </c>
      <c r="L47" s="79">
        <v>0</v>
      </c>
      <c r="M47" s="79">
        <v>0</v>
      </c>
      <c r="N47" s="79">
        <v>0</v>
      </c>
      <c r="O47" s="79">
        <v>96613090</v>
      </c>
    </row>
    <row r="48" spans="2:15" ht="7.5" customHeight="1">
      <c r="B48" s="75" t="s">
        <v>135</v>
      </c>
      <c r="C48" s="79">
        <v>95583732</v>
      </c>
      <c r="D48" s="79">
        <v>0</v>
      </c>
      <c r="E48" s="79">
        <v>0</v>
      </c>
      <c r="F48" s="79">
        <v>0</v>
      </c>
      <c r="G48" s="79">
        <v>0</v>
      </c>
      <c r="H48" s="79">
        <v>0</v>
      </c>
      <c r="I48" s="79">
        <v>0</v>
      </c>
      <c r="J48" s="79">
        <v>0</v>
      </c>
      <c r="K48" s="79">
        <v>0</v>
      </c>
      <c r="L48" s="79">
        <v>0</v>
      </c>
      <c r="M48" s="79">
        <v>0</v>
      </c>
      <c r="N48" s="79">
        <v>0</v>
      </c>
      <c r="O48" s="79">
        <v>95583732</v>
      </c>
    </row>
    <row r="49" spans="2:15" ht="7.5" customHeight="1">
      <c r="B49" s="75" t="s">
        <v>136</v>
      </c>
      <c r="C49" s="79">
        <v>25769994</v>
      </c>
      <c r="D49" s="79">
        <v>0</v>
      </c>
      <c r="E49" s="79">
        <v>0</v>
      </c>
      <c r="F49" s="79">
        <v>0</v>
      </c>
      <c r="G49" s="79">
        <v>0</v>
      </c>
      <c r="H49" s="79">
        <v>0</v>
      </c>
      <c r="I49" s="79">
        <v>0</v>
      </c>
      <c r="J49" s="79">
        <v>0</v>
      </c>
      <c r="K49" s="79">
        <v>0</v>
      </c>
      <c r="L49" s="79">
        <v>0</v>
      </c>
      <c r="M49" s="79">
        <v>0</v>
      </c>
      <c r="N49" s="79">
        <v>0</v>
      </c>
      <c r="O49" s="79">
        <v>25769994</v>
      </c>
    </row>
    <row r="50" spans="2:15" ht="7.5" customHeight="1">
      <c r="B50" s="144" t="s">
        <v>137</v>
      </c>
      <c r="C50" s="145">
        <v>121523386</v>
      </c>
      <c r="D50" s="145">
        <v>0</v>
      </c>
      <c r="E50" s="145">
        <v>0</v>
      </c>
      <c r="F50" s="145">
        <v>0</v>
      </c>
      <c r="G50" s="145">
        <v>0</v>
      </c>
      <c r="H50" s="145">
        <v>0</v>
      </c>
      <c r="I50" s="145">
        <v>0</v>
      </c>
      <c r="J50" s="145">
        <v>0</v>
      </c>
      <c r="K50" s="145">
        <v>0</v>
      </c>
      <c r="L50" s="145">
        <v>0</v>
      </c>
      <c r="M50" s="145">
        <v>0</v>
      </c>
      <c r="N50" s="145">
        <v>0</v>
      </c>
      <c r="O50" s="145">
        <v>121523386</v>
      </c>
    </row>
    <row r="51" spans="2:15" ht="7.5" customHeight="1">
      <c r="B51" s="79" t="s">
        <v>138</v>
      </c>
      <c r="C51" s="79">
        <v>75418089</v>
      </c>
      <c r="D51" s="79">
        <v>0</v>
      </c>
      <c r="E51" s="79">
        <v>0</v>
      </c>
      <c r="F51" s="79">
        <v>0</v>
      </c>
      <c r="G51" s="79">
        <v>0</v>
      </c>
      <c r="H51" s="79">
        <v>0</v>
      </c>
      <c r="I51" s="79">
        <v>0</v>
      </c>
      <c r="J51" s="79">
        <v>0</v>
      </c>
      <c r="K51" s="79">
        <v>0</v>
      </c>
      <c r="L51" s="79">
        <v>0</v>
      </c>
      <c r="M51" s="79">
        <v>0</v>
      </c>
      <c r="N51" s="79">
        <v>0</v>
      </c>
      <c r="O51" s="79">
        <v>75418089</v>
      </c>
    </row>
    <row r="52" spans="2:15" ht="7.5" customHeight="1">
      <c r="B52" s="75" t="s">
        <v>139</v>
      </c>
      <c r="C52" s="79">
        <v>0</v>
      </c>
      <c r="D52" s="79">
        <v>0</v>
      </c>
      <c r="E52" s="79">
        <v>0</v>
      </c>
      <c r="F52" s="79">
        <v>0</v>
      </c>
      <c r="G52" s="79">
        <v>0</v>
      </c>
      <c r="H52" s="79">
        <v>0</v>
      </c>
      <c r="I52" s="79">
        <v>0</v>
      </c>
      <c r="J52" s="79">
        <v>0</v>
      </c>
      <c r="K52" s="79">
        <v>0</v>
      </c>
      <c r="L52" s="79">
        <v>0</v>
      </c>
      <c r="M52" s="79">
        <v>0</v>
      </c>
      <c r="N52" s="79">
        <v>0</v>
      </c>
      <c r="O52" s="79">
        <v>0</v>
      </c>
    </row>
    <row r="53" spans="2:15" ht="7.5" customHeight="1">
      <c r="B53" s="75" t="s">
        <v>140</v>
      </c>
      <c r="C53" s="79">
        <v>109596751</v>
      </c>
      <c r="D53" s="79">
        <v>0</v>
      </c>
      <c r="E53" s="79">
        <v>0</v>
      </c>
      <c r="F53" s="79">
        <v>0</v>
      </c>
      <c r="G53" s="79">
        <v>0</v>
      </c>
      <c r="H53" s="79">
        <v>0</v>
      </c>
      <c r="I53" s="79">
        <v>0</v>
      </c>
      <c r="J53" s="79">
        <v>0</v>
      </c>
      <c r="K53" s="79">
        <v>0</v>
      </c>
      <c r="L53" s="79">
        <v>0</v>
      </c>
      <c r="M53" s="79">
        <v>0</v>
      </c>
      <c r="N53" s="79">
        <v>0</v>
      </c>
      <c r="O53" s="79">
        <v>109596751</v>
      </c>
    </row>
    <row r="54" spans="2:15" ht="7.5" customHeight="1">
      <c r="B54" s="144" t="s">
        <v>141</v>
      </c>
      <c r="C54" s="145">
        <v>5916610</v>
      </c>
      <c r="D54" s="145">
        <v>0</v>
      </c>
      <c r="E54" s="145">
        <v>0</v>
      </c>
      <c r="F54" s="145">
        <v>0</v>
      </c>
      <c r="G54" s="145">
        <v>0</v>
      </c>
      <c r="H54" s="145">
        <v>0</v>
      </c>
      <c r="I54" s="145">
        <v>0</v>
      </c>
      <c r="J54" s="145">
        <v>0</v>
      </c>
      <c r="K54" s="145">
        <v>0</v>
      </c>
      <c r="L54" s="145">
        <v>0</v>
      </c>
      <c r="M54" s="145">
        <v>0</v>
      </c>
      <c r="N54" s="145">
        <v>0</v>
      </c>
      <c r="O54" s="145">
        <v>5916610</v>
      </c>
    </row>
    <row r="55" spans="2:15" ht="7.5" customHeight="1">
      <c r="B55" s="79" t="s">
        <v>142</v>
      </c>
      <c r="C55" s="79">
        <v>73781466</v>
      </c>
      <c r="D55" s="79">
        <v>0</v>
      </c>
      <c r="E55" s="79">
        <v>0</v>
      </c>
      <c r="F55" s="79">
        <v>0</v>
      </c>
      <c r="G55" s="79">
        <v>0</v>
      </c>
      <c r="H55" s="79">
        <v>0</v>
      </c>
      <c r="I55" s="79">
        <v>0</v>
      </c>
      <c r="J55" s="79">
        <v>0</v>
      </c>
      <c r="K55" s="79">
        <v>0</v>
      </c>
      <c r="L55" s="79">
        <v>0</v>
      </c>
      <c r="M55" s="79">
        <v>0</v>
      </c>
      <c r="N55" s="79">
        <v>0</v>
      </c>
      <c r="O55" s="79">
        <v>73781466</v>
      </c>
    </row>
    <row r="56" spans="2:15" ht="7.5" customHeight="1">
      <c r="B56" s="75" t="s">
        <v>143</v>
      </c>
      <c r="C56" s="79">
        <v>17655420</v>
      </c>
      <c r="D56" s="79">
        <v>0</v>
      </c>
      <c r="E56" s="79">
        <v>0</v>
      </c>
      <c r="F56" s="79">
        <v>0</v>
      </c>
      <c r="G56" s="79">
        <v>0</v>
      </c>
      <c r="H56" s="79">
        <v>0</v>
      </c>
      <c r="I56" s="79">
        <v>0</v>
      </c>
      <c r="J56" s="79">
        <v>0</v>
      </c>
      <c r="K56" s="79">
        <v>0</v>
      </c>
      <c r="L56" s="79">
        <v>0</v>
      </c>
      <c r="M56" s="79">
        <v>0</v>
      </c>
      <c r="N56" s="79">
        <v>0</v>
      </c>
      <c r="O56" s="79">
        <v>17655420</v>
      </c>
    </row>
    <row r="57" spans="2:15" ht="7.5" customHeight="1">
      <c r="B57" s="75" t="s">
        <v>144</v>
      </c>
      <c r="C57" s="79">
        <v>78231888</v>
      </c>
      <c r="D57" s="79">
        <v>0</v>
      </c>
      <c r="E57" s="79">
        <v>0</v>
      </c>
      <c r="F57" s="79">
        <v>0</v>
      </c>
      <c r="G57" s="79">
        <v>0</v>
      </c>
      <c r="H57" s="79">
        <v>0</v>
      </c>
      <c r="I57" s="79">
        <v>0</v>
      </c>
      <c r="J57" s="79">
        <v>0</v>
      </c>
      <c r="K57" s="79">
        <v>0</v>
      </c>
      <c r="L57" s="79">
        <v>0</v>
      </c>
      <c r="M57" s="79">
        <v>0</v>
      </c>
      <c r="N57" s="79">
        <v>0</v>
      </c>
      <c r="O57" s="79">
        <v>78231888</v>
      </c>
    </row>
    <row r="58" spans="2:15" ht="7.5" customHeight="1">
      <c r="B58" s="144" t="s">
        <v>145</v>
      </c>
      <c r="C58" s="145">
        <v>485609537</v>
      </c>
      <c r="D58" s="145">
        <v>0</v>
      </c>
      <c r="E58" s="145">
        <v>0</v>
      </c>
      <c r="F58" s="145">
        <v>0</v>
      </c>
      <c r="G58" s="145">
        <v>0</v>
      </c>
      <c r="H58" s="145">
        <v>0</v>
      </c>
      <c r="I58" s="145">
        <v>0</v>
      </c>
      <c r="J58" s="145">
        <v>0</v>
      </c>
      <c r="K58" s="145">
        <v>0</v>
      </c>
      <c r="L58" s="145">
        <v>0</v>
      </c>
      <c r="M58" s="145">
        <v>0</v>
      </c>
      <c r="N58" s="145">
        <v>0</v>
      </c>
      <c r="O58" s="145">
        <v>485609537</v>
      </c>
    </row>
    <row r="59" spans="2:15" ht="7.5" customHeight="1">
      <c r="B59" s="79" t="s">
        <v>146</v>
      </c>
      <c r="C59" s="79">
        <v>38357162</v>
      </c>
      <c r="D59" s="79">
        <v>0</v>
      </c>
      <c r="E59" s="79">
        <v>0</v>
      </c>
      <c r="F59" s="79">
        <v>0</v>
      </c>
      <c r="G59" s="79">
        <v>0</v>
      </c>
      <c r="H59" s="79">
        <v>0</v>
      </c>
      <c r="I59" s="79">
        <v>0</v>
      </c>
      <c r="J59" s="79">
        <v>0</v>
      </c>
      <c r="K59" s="79">
        <v>0</v>
      </c>
      <c r="L59" s="79">
        <v>0</v>
      </c>
      <c r="M59" s="79">
        <v>0</v>
      </c>
      <c r="N59" s="79">
        <v>0</v>
      </c>
      <c r="O59" s="79">
        <v>38357162</v>
      </c>
    </row>
    <row r="60" spans="2:15" ht="7.5" customHeight="1">
      <c r="B60" s="75" t="s">
        <v>147</v>
      </c>
      <c r="C60" s="79">
        <v>3848508</v>
      </c>
      <c r="D60" s="79">
        <v>0</v>
      </c>
      <c r="E60" s="79">
        <v>0</v>
      </c>
      <c r="F60" s="79">
        <v>0</v>
      </c>
      <c r="G60" s="79">
        <v>0</v>
      </c>
      <c r="H60" s="79">
        <v>0</v>
      </c>
      <c r="I60" s="79">
        <v>0</v>
      </c>
      <c r="J60" s="79">
        <v>0</v>
      </c>
      <c r="K60" s="79">
        <v>0</v>
      </c>
      <c r="L60" s="79">
        <v>0</v>
      </c>
      <c r="M60" s="79">
        <v>0</v>
      </c>
      <c r="N60" s="79">
        <v>0</v>
      </c>
      <c r="O60" s="79">
        <v>3848508</v>
      </c>
    </row>
    <row r="61" spans="2:15" ht="7.5" customHeight="1">
      <c r="B61" s="75" t="s">
        <v>148</v>
      </c>
      <c r="C61" s="79">
        <v>121095317</v>
      </c>
      <c r="D61" s="79">
        <v>0</v>
      </c>
      <c r="E61" s="79">
        <v>0</v>
      </c>
      <c r="F61" s="79">
        <v>0</v>
      </c>
      <c r="G61" s="79">
        <v>0</v>
      </c>
      <c r="H61" s="79">
        <v>0</v>
      </c>
      <c r="I61" s="79">
        <v>0</v>
      </c>
      <c r="J61" s="79">
        <v>0</v>
      </c>
      <c r="K61" s="79">
        <v>0</v>
      </c>
      <c r="L61" s="79">
        <v>0</v>
      </c>
      <c r="M61" s="79">
        <v>0</v>
      </c>
      <c r="N61" s="79">
        <v>0</v>
      </c>
      <c r="O61" s="79">
        <v>121095317</v>
      </c>
    </row>
    <row r="62" spans="2:15" ht="7.5" customHeight="1">
      <c r="B62" s="144" t="s">
        <v>149</v>
      </c>
      <c r="C62" s="145">
        <v>51684438</v>
      </c>
      <c r="D62" s="145">
        <v>0</v>
      </c>
      <c r="E62" s="145">
        <v>0</v>
      </c>
      <c r="F62" s="145">
        <v>0</v>
      </c>
      <c r="G62" s="145">
        <v>0</v>
      </c>
      <c r="H62" s="145">
        <v>0</v>
      </c>
      <c r="I62" s="145">
        <v>0</v>
      </c>
      <c r="J62" s="145">
        <v>0</v>
      </c>
      <c r="K62" s="145">
        <v>0</v>
      </c>
      <c r="L62" s="145">
        <v>0</v>
      </c>
      <c r="M62" s="145">
        <v>0</v>
      </c>
      <c r="N62" s="145">
        <v>0</v>
      </c>
      <c r="O62" s="145">
        <v>51684438</v>
      </c>
    </row>
    <row r="63" spans="2:15" ht="7.5" customHeight="1">
      <c r="B63" s="75" t="s">
        <v>150</v>
      </c>
      <c r="C63" s="79">
        <v>61688982</v>
      </c>
      <c r="D63" s="79">
        <v>0</v>
      </c>
      <c r="E63" s="79">
        <v>0</v>
      </c>
      <c r="F63" s="79">
        <v>0</v>
      </c>
      <c r="G63" s="79">
        <v>0</v>
      </c>
      <c r="H63" s="79">
        <v>0</v>
      </c>
      <c r="I63" s="79">
        <v>0</v>
      </c>
      <c r="J63" s="79">
        <v>0</v>
      </c>
      <c r="K63" s="79">
        <v>0</v>
      </c>
      <c r="L63" s="79">
        <v>0</v>
      </c>
      <c r="M63" s="79">
        <v>0</v>
      </c>
      <c r="N63" s="79">
        <v>0</v>
      </c>
      <c r="O63" s="79">
        <v>61688982</v>
      </c>
    </row>
    <row r="64" spans="2:15" ht="7.5" customHeight="1">
      <c r="B64" s="75" t="s">
        <v>151</v>
      </c>
      <c r="C64" s="79">
        <v>68875802</v>
      </c>
      <c r="D64" s="79">
        <v>0</v>
      </c>
      <c r="E64" s="79">
        <v>0</v>
      </c>
      <c r="F64" s="79">
        <v>0</v>
      </c>
      <c r="G64" s="79">
        <v>0</v>
      </c>
      <c r="H64" s="79">
        <v>0</v>
      </c>
      <c r="I64" s="79">
        <v>0</v>
      </c>
      <c r="J64" s="79">
        <v>0</v>
      </c>
      <c r="K64" s="79">
        <v>0</v>
      </c>
      <c r="L64" s="79">
        <v>0</v>
      </c>
      <c r="M64" s="79">
        <v>0</v>
      </c>
      <c r="N64" s="79">
        <v>0</v>
      </c>
      <c r="O64" s="79">
        <v>68875802</v>
      </c>
    </row>
    <row r="65" spans="2:15" ht="7.5" customHeight="1" thickBot="1">
      <c r="B65" s="80" t="s">
        <v>152</v>
      </c>
      <c r="C65" s="79">
        <v>26258968</v>
      </c>
      <c r="D65" s="79">
        <v>0</v>
      </c>
      <c r="E65" s="79">
        <v>0</v>
      </c>
      <c r="F65" s="79">
        <v>0</v>
      </c>
      <c r="G65" s="79">
        <v>0</v>
      </c>
      <c r="H65" s="79">
        <v>0</v>
      </c>
      <c r="I65" s="79">
        <v>0</v>
      </c>
      <c r="J65" s="79">
        <v>0</v>
      </c>
      <c r="K65" s="79">
        <v>0</v>
      </c>
      <c r="L65" s="79">
        <v>0</v>
      </c>
      <c r="M65" s="79">
        <v>0</v>
      </c>
      <c r="N65" s="79">
        <v>0</v>
      </c>
      <c r="O65" s="79">
        <v>26258968</v>
      </c>
    </row>
    <row r="66" spans="2:15" ht="7.5" customHeight="1" thickTop="1">
      <c r="B66" s="76" t="s">
        <v>215</v>
      </c>
      <c r="C66" s="83">
        <v>3436268734</v>
      </c>
      <c r="D66" s="83">
        <v>0</v>
      </c>
      <c r="E66" s="83">
        <v>0</v>
      </c>
      <c r="F66" s="83">
        <v>0</v>
      </c>
      <c r="G66" s="83">
        <v>0</v>
      </c>
      <c r="H66" s="83">
        <v>0</v>
      </c>
      <c r="I66" s="83">
        <v>0</v>
      </c>
      <c r="J66" s="83">
        <v>0</v>
      </c>
      <c r="K66" s="83">
        <v>0</v>
      </c>
      <c r="L66" s="83">
        <v>0</v>
      </c>
      <c r="M66" s="83">
        <v>0</v>
      </c>
      <c r="N66" s="83">
        <v>0</v>
      </c>
      <c r="O66" s="83">
        <v>3436268734</v>
      </c>
    </row>
    <row r="67" spans="2:15" ht="7.5" customHeight="1" thickBot="1">
      <c r="B67" s="77" t="s">
        <v>154</v>
      </c>
      <c r="C67" s="82">
        <v>10419279</v>
      </c>
      <c r="D67" s="82">
        <v>0</v>
      </c>
      <c r="E67" s="82">
        <v>0</v>
      </c>
      <c r="F67" s="82">
        <v>0</v>
      </c>
      <c r="G67" s="82">
        <v>0</v>
      </c>
      <c r="H67" s="82">
        <v>0</v>
      </c>
      <c r="I67" s="82">
        <v>0</v>
      </c>
      <c r="J67" s="82">
        <v>0</v>
      </c>
      <c r="K67" s="82">
        <v>0</v>
      </c>
      <c r="L67" s="82">
        <v>0</v>
      </c>
      <c r="M67" s="82">
        <v>0</v>
      </c>
      <c r="N67" s="82">
        <v>0</v>
      </c>
      <c r="O67" s="82">
        <v>10419279</v>
      </c>
    </row>
    <row r="68" spans="2:15" ht="9" customHeight="1" thickTop="1">
      <c r="B68" s="78" t="s">
        <v>216</v>
      </c>
      <c r="C68" s="81">
        <v>3446688013</v>
      </c>
      <c r="D68" s="81">
        <v>0</v>
      </c>
      <c r="E68" s="81">
        <v>0</v>
      </c>
      <c r="F68" s="81">
        <v>0</v>
      </c>
      <c r="G68" s="81">
        <v>0</v>
      </c>
      <c r="H68" s="81">
        <v>0</v>
      </c>
      <c r="I68" s="81">
        <v>0</v>
      </c>
      <c r="J68" s="81">
        <v>0</v>
      </c>
      <c r="K68" s="81">
        <v>0</v>
      </c>
      <c r="L68" s="81">
        <v>0</v>
      </c>
      <c r="M68" s="81">
        <v>0</v>
      </c>
      <c r="N68" s="81">
        <v>0</v>
      </c>
      <c r="O68" s="81">
        <v>3446688013</v>
      </c>
    </row>
    <row r="69" spans="2:15" ht="12">
      <c r="B69" s="172" t="s">
        <v>233</v>
      </c>
      <c r="C69" s="162"/>
      <c r="D69" s="162"/>
      <c r="E69" s="162"/>
      <c r="F69" s="162"/>
      <c r="G69" s="162"/>
      <c r="H69" s="162"/>
      <c r="I69" s="162"/>
      <c r="J69" s="173" t="s">
        <v>234</v>
      </c>
      <c r="K69" s="162"/>
      <c r="L69" s="162"/>
      <c r="M69" s="162"/>
      <c r="N69" s="162"/>
      <c r="O69" s="163"/>
    </row>
    <row r="70" spans="2:15" ht="12">
      <c r="B70" s="171" t="s">
        <v>235</v>
      </c>
      <c r="C70" s="114"/>
      <c r="D70" s="114"/>
      <c r="E70" s="114"/>
      <c r="F70" s="114"/>
      <c r="G70" s="114"/>
      <c r="H70" s="114"/>
      <c r="I70" s="114"/>
      <c r="J70" s="174" t="s">
        <v>236</v>
      </c>
      <c r="K70" s="114"/>
      <c r="L70" s="114"/>
      <c r="M70" s="114"/>
      <c r="N70" s="114"/>
      <c r="O70" s="125"/>
    </row>
    <row r="71" spans="2:15" ht="12">
      <c r="B71" s="171" t="s">
        <v>237</v>
      </c>
      <c r="C71" s="114"/>
      <c r="D71" s="114"/>
      <c r="E71" s="114"/>
      <c r="F71" s="114"/>
      <c r="G71" s="114"/>
      <c r="H71" s="114"/>
      <c r="I71" s="114"/>
      <c r="J71" s="114"/>
      <c r="K71" s="114"/>
      <c r="L71" s="114"/>
      <c r="M71" s="114"/>
      <c r="N71" s="114"/>
      <c r="O71" s="125"/>
    </row>
    <row r="72" spans="2:15" ht="12">
      <c r="B72" s="78" t="s">
        <v>238</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74</v>
      </c>
      <c r="D2" s="29" t="s">
        <v>75</v>
      </c>
      <c r="E2" s="29" t="s">
        <v>76</v>
      </c>
      <c r="F2" s="29" t="s">
        <v>221</v>
      </c>
      <c r="G2" s="29" t="s">
        <v>222</v>
      </c>
      <c r="H2" s="29" t="s">
        <v>223</v>
      </c>
      <c r="I2" s="29" t="s">
        <v>224</v>
      </c>
      <c r="J2" s="29" t="s">
        <v>225</v>
      </c>
      <c r="K2" s="29" t="s">
        <v>226</v>
      </c>
      <c r="L2" s="29" t="s">
        <v>227</v>
      </c>
      <c r="M2" s="29" t="s">
        <v>228</v>
      </c>
      <c r="N2" s="29" t="s">
        <v>229</v>
      </c>
      <c r="O2" s="29" t="s">
        <v>77</v>
      </c>
      <c r="P2" s="29" t="s">
        <v>8</v>
      </c>
    </row>
    <row r="3" spans="2:16" ht="12" customHeight="1" hidden="1">
      <c r="B3" s="30" t="s">
        <v>230</v>
      </c>
      <c r="C3" s="29" t="s">
        <v>61</v>
      </c>
      <c r="D3" s="29" t="s">
        <v>61</v>
      </c>
      <c r="E3" s="29" t="s">
        <v>61</v>
      </c>
      <c r="F3" s="29" t="s">
        <v>231</v>
      </c>
      <c r="G3" s="29" t="s">
        <v>231</v>
      </c>
      <c r="H3" s="195" t="s">
        <v>231</v>
      </c>
      <c r="I3" s="195" t="s">
        <v>231</v>
      </c>
      <c r="J3" s="195" t="s">
        <v>231</v>
      </c>
      <c r="K3" s="195" t="s">
        <v>231</v>
      </c>
      <c r="L3" s="195" t="s">
        <v>231</v>
      </c>
      <c r="M3" s="195" t="s">
        <v>231</v>
      </c>
      <c r="N3" s="195" t="s">
        <v>231</v>
      </c>
      <c r="O3" s="195" t="s">
        <v>67</v>
      </c>
      <c r="P3" s="195" t="s">
        <v>20</v>
      </c>
    </row>
    <row r="4" ht="12" customHeight="1"/>
    <row r="5" spans="2:15" ht="16.5" customHeight="1">
      <c r="B5" s="19" t="str">
        <f>CONCATENATE("Monthly Special Fuel Reported by States ",P3," 1/")</f>
        <v>Monthly Special Fuel Reported by States 2022 1/</v>
      </c>
      <c r="C5" s="19"/>
      <c r="D5" s="19"/>
      <c r="E5" s="19"/>
      <c r="F5" s="19"/>
      <c r="G5" s="19"/>
      <c r="H5" s="19"/>
      <c r="I5" s="19"/>
      <c r="J5" s="19"/>
      <c r="K5" s="19"/>
      <c r="L5" s="19"/>
      <c r="M5" s="19"/>
      <c r="N5" s="19"/>
      <c r="O5" s="19"/>
    </row>
    <row r="6" ht="7.5" customHeight="1"/>
    <row r="7" ht="1.5" customHeight="1"/>
    <row r="8" ht="1.5" customHeight="1"/>
    <row r="9" ht="9" customHeight="1">
      <c r="O9" s="84" t="s">
        <v>232</v>
      </c>
    </row>
    <row r="10" spans="2:15" ht="9" customHeight="1">
      <c r="B10" s="85" t="str">
        <f>CONCATENATE("Created On: ",O3)</f>
        <v>Created On: 07/10/2023</v>
      </c>
      <c r="N10" s="84"/>
      <c r="O10" s="84" t="str">
        <f>CONCATENATE(P3," Reporting Period")</f>
        <v>2022 Reporting Period</v>
      </c>
    </row>
    <row r="11" spans="2:15" ht="7.5" customHeight="1">
      <c r="B11" s="73"/>
      <c r="C11" s="33" t="s">
        <v>239</v>
      </c>
      <c r="D11" s="33" t="s">
        <v>240</v>
      </c>
      <c r="E11" s="33" t="s">
        <v>241</v>
      </c>
      <c r="F11" s="33" t="s">
        <v>242</v>
      </c>
      <c r="G11" s="33" t="s">
        <v>243</v>
      </c>
      <c r="H11" s="33" t="s">
        <v>244</v>
      </c>
      <c r="I11" s="33" t="s">
        <v>245</v>
      </c>
      <c r="J11" s="33" t="s">
        <v>246</v>
      </c>
      <c r="K11" s="33" t="s">
        <v>247</v>
      </c>
      <c r="L11" s="33" t="s">
        <v>248</v>
      </c>
      <c r="M11" s="33" t="s">
        <v>249</v>
      </c>
      <c r="N11" s="33" t="s">
        <v>250</v>
      </c>
      <c r="O11" s="73"/>
    </row>
    <row r="12" spans="2:15" ht="7.5" customHeight="1">
      <c r="B12" s="47" t="s">
        <v>92</v>
      </c>
      <c r="C12" s="47" t="str">
        <f aca="true" t="shared" si="0" ref="C12:N12">CONCATENATE("(",C3," Entries)")</f>
        <v>(51 Entries)</v>
      </c>
      <c r="D12" s="47" t="str">
        <f t="shared" si="0"/>
        <v>(51 Entries)</v>
      </c>
      <c r="E12" s="47" t="str">
        <f t="shared" si="0"/>
        <v>(51 Entries)</v>
      </c>
      <c r="F12" s="47" t="str">
        <f t="shared" si="0"/>
        <v>(50 Entries)</v>
      </c>
      <c r="G12" s="47" t="str">
        <f t="shared" si="0"/>
        <v>(50 Entries)</v>
      </c>
      <c r="H12" s="47" t="str">
        <f t="shared" si="0"/>
        <v>(50 Entries)</v>
      </c>
      <c r="I12" s="47" t="str">
        <f t="shared" si="0"/>
        <v>(50 Entries)</v>
      </c>
      <c r="J12" s="47" t="str">
        <f t="shared" si="0"/>
        <v>(50 Entries)</v>
      </c>
      <c r="K12" s="47" t="str">
        <f t="shared" si="0"/>
        <v>(50 Entries)</v>
      </c>
      <c r="L12" s="47" t="str">
        <f t="shared" si="0"/>
        <v>(50 Entries)</v>
      </c>
      <c r="M12" s="47" t="str">
        <f t="shared" si="0"/>
        <v>(50 Entries)</v>
      </c>
      <c r="N12" s="47" t="str">
        <f t="shared" si="0"/>
        <v>(50 Entries)</v>
      </c>
      <c r="O12" s="47" t="s">
        <v>32</v>
      </c>
    </row>
    <row r="13" spans="2:15" s="72" customFormat="1" ht="6" hidden="1">
      <c r="B13" s="72" t="s">
        <v>92</v>
      </c>
      <c r="C13" s="72" t="s">
        <v>93</v>
      </c>
      <c r="D13" s="72" t="s">
        <v>96</v>
      </c>
      <c r="E13" s="72" t="s">
        <v>99</v>
      </c>
      <c r="F13" s="72" t="s">
        <v>163</v>
      </c>
      <c r="G13" s="72" t="s">
        <v>214</v>
      </c>
      <c r="H13" s="72" t="s">
        <v>169</v>
      </c>
      <c r="I13" s="72" t="s">
        <v>176</v>
      </c>
      <c r="J13" s="72" t="s">
        <v>179</v>
      </c>
      <c r="K13" s="72" t="s">
        <v>182</v>
      </c>
      <c r="L13" s="72" t="s">
        <v>191</v>
      </c>
      <c r="M13" s="72" t="s">
        <v>194</v>
      </c>
      <c r="N13" s="72" t="s">
        <v>197</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102</v>
      </c>
      <c r="C15" s="79">
        <v>84526284</v>
      </c>
      <c r="D15" s="79">
        <v>72556101</v>
      </c>
      <c r="E15" s="79">
        <v>72786317</v>
      </c>
      <c r="F15" s="79">
        <v>88124224</v>
      </c>
      <c r="G15" s="79">
        <v>75660861</v>
      </c>
      <c r="H15" s="79">
        <v>77576012</v>
      </c>
      <c r="I15" s="79">
        <v>83608141</v>
      </c>
      <c r="J15" s="79">
        <v>74060057</v>
      </c>
      <c r="K15" s="79">
        <v>77896033</v>
      </c>
      <c r="L15" s="79">
        <v>86272592</v>
      </c>
      <c r="M15" s="79">
        <v>79268541</v>
      </c>
      <c r="N15" s="79">
        <v>74762224</v>
      </c>
      <c r="O15" s="79">
        <v>947097387</v>
      </c>
    </row>
    <row r="16" spans="2:15" ht="7.5" customHeight="1">
      <c r="B16" s="75" t="s">
        <v>103</v>
      </c>
      <c r="C16" s="79">
        <v>10338805</v>
      </c>
      <c r="D16" s="79">
        <v>12079005</v>
      </c>
      <c r="E16" s="79">
        <v>6489019</v>
      </c>
      <c r="F16" s="79">
        <v>5852831</v>
      </c>
      <c r="G16" s="79">
        <v>6448938</v>
      </c>
      <c r="H16" s="79">
        <v>15361320</v>
      </c>
      <c r="I16" s="79">
        <v>21405223</v>
      </c>
      <c r="J16" s="79">
        <v>24895415</v>
      </c>
      <c r="K16" s="79">
        <v>13957650</v>
      </c>
      <c r="L16" s="79">
        <v>13165184</v>
      </c>
      <c r="M16" s="79">
        <v>4835134</v>
      </c>
      <c r="N16" s="79">
        <v>8473127</v>
      </c>
      <c r="O16" s="79">
        <v>143301651</v>
      </c>
    </row>
    <row r="17" spans="2:15" ht="7.5" customHeight="1">
      <c r="B17" s="75" t="s">
        <v>104</v>
      </c>
      <c r="C17" s="79">
        <v>75458277</v>
      </c>
      <c r="D17" s="79">
        <v>87222788</v>
      </c>
      <c r="E17" s="79">
        <v>109506640</v>
      </c>
      <c r="F17" s="79">
        <v>82055013</v>
      </c>
      <c r="G17" s="79">
        <v>96560743</v>
      </c>
      <c r="H17" s="79">
        <v>95839906</v>
      </c>
      <c r="I17" s="79">
        <v>68449033</v>
      </c>
      <c r="J17" s="79">
        <v>94095406</v>
      </c>
      <c r="K17" s="79">
        <v>100087605</v>
      </c>
      <c r="L17" s="79">
        <v>72740386</v>
      </c>
      <c r="M17" s="79">
        <v>100148140</v>
      </c>
      <c r="N17" s="79">
        <v>96036369</v>
      </c>
      <c r="O17" s="79">
        <v>1078200306</v>
      </c>
    </row>
    <row r="18" spans="2:15" ht="7.5" customHeight="1">
      <c r="B18" s="144" t="s">
        <v>105</v>
      </c>
      <c r="C18" s="145">
        <v>53788877</v>
      </c>
      <c r="D18" s="145">
        <v>67365657</v>
      </c>
      <c r="E18" s="145">
        <v>62088874</v>
      </c>
      <c r="F18" s="145">
        <v>52694573</v>
      </c>
      <c r="G18" s="145">
        <v>67853248</v>
      </c>
      <c r="H18" s="145">
        <v>63238633</v>
      </c>
      <c r="I18" s="145">
        <v>52739571</v>
      </c>
      <c r="J18" s="145">
        <v>68113272</v>
      </c>
      <c r="K18" s="145">
        <v>60388008</v>
      </c>
      <c r="L18" s="145">
        <v>60391203</v>
      </c>
      <c r="M18" s="145">
        <v>70543153</v>
      </c>
      <c r="N18" s="145">
        <v>57213595</v>
      </c>
      <c r="O18" s="145">
        <v>736418664</v>
      </c>
    </row>
    <row r="19" spans="2:15" ht="7.5" customHeight="1">
      <c r="B19" s="74" t="s">
        <v>106</v>
      </c>
      <c r="C19" s="79">
        <v>215107927</v>
      </c>
      <c r="D19" s="79">
        <v>224527158</v>
      </c>
      <c r="E19" s="79">
        <v>347351047</v>
      </c>
      <c r="F19" s="79">
        <v>234815681</v>
      </c>
      <c r="G19" s="79">
        <v>223864307</v>
      </c>
      <c r="H19" s="79">
        <v>362034194</v>
      </c>
      <c r="I19" s="79">
        <v>229964137</v>
      </c>
      <c r="J19" s="79">
        <v>250680798</v>
      </c>
      <c r="K19" s="79">
        <v>346339333</v>
      </c>
      <c r="L19" s="79">
        <v>248952896</v>
      </c>
      <c r="M19" s="79">
        <v>223544298</v>
      </c>
      <c r="N19" s="79">
        <v>411586831</v>
      </c>
      <c r="O19" s="79">
        <v>3318768607</v>
      </c>
    </row>
    <row r="20" spans="2:15" ht="7.5" customHeight="1">
      <c r="B20" s="75" t="s">
        <v>107</v>
      </c>
      <c r="C20" s="79">
        <v>68676066</v>
      </c>
      <c r="D20" s="79">
        <v>68309631</v>
      </c>
      <c r="E20" s="79">
        <v>70196012</v>
      </c>
      <c r="F20" s="79">
        <v>68997013</v>
      </c>
      <c r="G20" s="79">
        <v>58089622</v>
      </c>
      <c r="H20" s="79">
        <v>57872619</v>
      </c>
      <c r="I20" s="79">
        <v>67933360</v>
      </c>
      <c r="J20" s="79">
        <v>74790641</v>
      </c>
      <c r="K20" s="79">
        <v>62850804</v>
      </c>
      <c r="L20" s="79">
        <v>69279337</v>
      </c>
      <c r="M20" s="79">
        <v>64235179</v>
      </c>
      <c r="N20" s="79">
        <v>56806362</v>
      </c>
      <c r="O20" s="79">
        <v>788036646</v>
      </c>
    </row>
    <row r="21" spans="2:15" ht="7.5" customHeight="1">
      <c r="B21" s="75" t="s">
        <v>108</v>
      </c>
      <c r="C21" s="79">
        <v>20599025</v>
      </c>
      <c r="D21" s="79">
        <v>20359138</v>
      </c>
      <c r="E21" s="79">
        <v>30033529</v>
      </c>
      <c r="F21" s="79">
        <v>23237384</v>
      </c>
      <c r="G21" s="79">
        <v>24371227</v>
      </c>
      <c r="H21" s="79">
        <v>29580636</v>
      </c>
      <c r="I21" s="79">
        <v>22935071</v>
      </c>
      <c r="J21" s="79">
        <v>24082301</v>
      </c>
      <c r="K21" s="79">
        <v>25402377</v>
      </c>
      <c r="L21" s="79">
        <v>23249412</v>
      </c>
      <c r="M21" s="79">
        <v>22751775</v>
      </c>
      <c r="N21" s="79">
        <v>22404447</v>
      </c>
      <c r="O21" s="79">
        <v>289006322</v>
      </c>
    </row>
    <row r="22" spans="2:15" ht="7.5" customHeight="1">
      <c r="B22" s="144" t="s">
        <v>109</v>
      </c>
      <c r="C22" s="145">
        <v>5253070</v>
      </c>
      <c r="D22" s="145">
        <v>6398188</v>
      </c>
      <c r="E22" s="145">
        <v>7194073</v>
      </c>
      <c r="F22" s="145">
        <v>5883380</v>
      </c>
      <c r="G22" s="145">
        <v>6693843</v>
      </c>
      <c r="H22" s="145">
        <v>6852225</v>
      </c>
      <c r="I22" s="145">
        <v>6011457</v>
      </c>
      <c r="J22" s="145">
        <v>7378172</v>
      </c>
      <c r="K22" s="145">
        <v>7259033</v>
      </c>
      <c r="L22" s="145">
        <v>6295027</v>
      </c>
      <c r="M22" s="145">
        <v>6520390</v>
      </c>
      <c r="N22" s="145">
        <v>6526291</v>
      </c>
      <c r="O22" s="145">
        <v>78265149</v>
      </c>
    </row>
    <row r="23" spans="2:15" ht="7.5" customHeight="1">
      <c r="B23" s="74" t="s">
        <v>110</v>
      </c>
      <c r="C23" s="79">
        <v>926837</v>
      </c>
      <c r="D23" s="79">
        <v>924314</v>
      </c>
      <c r="E23" s="79">
        <v>1049733</v>
      </c>
      <c r="F23" s="79">
        <v>966707</v>
      </c>
      <c r="G23" s="79">
        <v>1093179</v>
      </c>
      <c r="H23" s="79">
        <v>1136173</v>
      </c>
      <c r="I23" s="79">
        <v>1162796</v>
      </c>
      <c r="J23" s="79">
        <v>1156659</v>
      </c>
      <c r="K23" s="79">
        <v>1135209</v>
      </c>
      <c r="L23" s="79">
        <v>991465</v>
      </c>
      <c r="M23" s="79">
        <v>1108336</v>
      </c>
      <c r="N23" s="79">
        <v>971239</v>
      </c>
      <c r="O23" s="79">
        <v>12622647</v>
      </c>
    </row>
    <row r="24" spans="2:15" ht="7.5" customHeight="1">
      <c r="B24" s="75" t="s">
        <v>111</v>
      </c>
      <c r="C24" s="79">
        <v>159179173</v>
      </c>
      <c r="D24" s="79">
        <v>153789586</v>
      </c>
      <c r="E24" s="79">
        <v>156216775</v>
      </c>
      <c r="F24" s="79">
        <v>176152064</v>
      </c>
      <c r="G24" s="79">
        <v>164813655</v>
      </c>
      <c r="H24" s="79">
        <v>166005123</v>
      </c>
      <c r="I24" s="79">
        <v>157519535</v>
      </c>
      <c r="J24" s="79">
        <v>154897117</v>
      </c>
      <c r="K24" s="79">
        <v>166131930</v>
      </c>
      <c r="L24" s="79">
        <v>152896585</v>
      </c>
      <c r="M24" s="79">
        <v>177241365</v>
      </c>
      <c r="N24" s="79">
        <v>166026300</v>
      </c>
      <c r="O24" s="79">
        <v>1950869208</v>
      </c>
    </row>
    <row r="25" spans="2:15" ht="7.5" customHeight="1">
      <c r="B25" s="75" t="s">
        <v>112</v>
      </c>
      <c r="C25" s="79">
        <v>125436985</v>
      </c>
      <c r="D25" s="79">
        <v>125812302</v>
      </c>
      <c r="E25" s="79">
        <v>81178098</v>
      </c>
      <c r="F25" s="79">
        <v>129671946</v>
      </c>
      <c r="G25" s="79">
        <v>42956279</v>
      </c>
      <c r="H25" s="79">
        <v>121461282</v>
      </c>
      <c r="I25" s="79">
        <v>124882142</v>
      </c>
      <c r="J25" s="79">
        <v>135246590</v>
      </c>
      <c r="K25" s="79">
        <v>130307274</v>
      </c>
      <c r="L25" s="79">
        <v>131676794</v>
      </c>
      <c r="M25" s="79">
        <v>132526626</v>
      </c>
      <c r="N25" s="79">
        <v>128874983</v>
      </c>
      <c r="O25" s="79">
        <v>1410031302</v>
      </c>
    </row>
    <row r="26" spans="2:15" ht="7.5" customHeight="1">
      <c r="B26" s="144" t="s">
        <v>113</v>
      </c>
      <c r="C26" s="145">
        <v>4295381</v>
      </c>
      <c r="D26" s="145">
        <v>3656207</v>
      </c>
      <c r="E26" s="145">
        <v>4399096</v>
      </c>
      <c r="F26" s="145">
        <v>5477223</v>
      </c>
      <c r="G26" s="145">
        <v>4376824</v>
      </c>
      <c r="H26" s="145">
        <v>4436627</v>
      </c>
      <c r="I26" s="145">
        <v>4491177</v>
      </c>
      <c r="J26" s="145">
        <v>5092704</v>
      </c>
      <c r="K26" s="145">
        <v>5025015</v>
      </c>
      <c r="L26" s="145">
        <v>5161652</v>
      </c>
      <c r="M26" s="145">
        <v>3861398</v>
      </c>
      <c r="N26" s="145">
        <v>3396382</v>
      </c>
      <c r="O26" s="145">
        <v>53669686</v>
      </c>
    </row>
    <row r="27" spans="2:15" ht="7.5" customHeight="1">
      <c r="B27" s="74" t="s">
        <v>114</v>
      </c>
      <c r="C27" s="79">
        <v>31584933</v>
      </c>
      <c r="D27" s="79">
        <v>27642848</v>
      </c>
      <c r="E27" s="79">
        <v>25564477</v>
      </c>
      <c r="F27" s="79">
        <v>28332119</v>
      </c>
      <c r="G27" s="79">
        <v>28659074</v>
      </c>
      <c r="H27" s="79">
        <v>31588758</v>
      </c>
      <c r="I27" s="79">
        <v>24970332</v>
      </c>
      <c r="J27" s="79">
        <v>38967408</v>
      </c>
      <c r="K27" s="79">
        <v>29953772</v>
      </c>
      <c r="L27" s="79">
        <v>33651830</v>
      </c>
      <c r="M27" s="79">
        <v>26373067</v>
      </c>
      <c r="N27" s="79">
        <v>33848924</v>
      </c>
      <c r="O27" s="79">
        <v>361137542</v>
      </c>
    </row>
    <row r="28" spans="2:15" ht="7.5" customHeight="1">
      <c r="B28" s="75" t="s">
        <v>115</v>
      </c>
      <c r="C28" s="79">
        <v>125720927</v>
      </c>
      <c r="D28" s="79">
        <v>118334619</v>
      </c>
      <c r="E28" s="79">
        <v>136246005</v>
      </c>
      <c r="F28" s="79">
        <v>125350704</v>
      </c>
      <c r="G28" s="79">
        <v>127182400</v>
      </c>
      <c r="H28" s="79">
        <v>140666561</v>
      </c>
      <c r="I28" s="79">
        <v>117488701</v>
      </c>
      <c r="J28" s="79">
        <v>124675840</v>
      </c>
      <c r="K28" s="79">
        <v>145888174</v>
      </c>
      <c r="L28" s="79">
        <v>135219809</v>
      </c>
      <c r="M28" s="79">
        <v>126464290</v>
      </c>
      <c r="N28" s="79">
        <v>137454588</v>
      </c>
      <c r="O28" s="79">
        <v>1560692618</v>
      </c>
    </row>
    <row r="29" spans="2:15" ht="7.5" customHeight="1">
      <c r="B29" s="75" t="s">
        <v>116</v>
      </c>
      <c r="C29" s="79">
        <v>105053002</v>
      </c>
      <c r="D29" s="79">
        <v>120374642</v>
      </c>
      <c r="E29" s="79">
        <v>106263597</v>
      </c>
      <c r="F29" s="79">
        <v>100842738</v>
      </c>
      <c r="G29" s="79">
        <v>123157647</v>
      </c>
      <c r="H29" s="79">
        <v>109409758</v>
      </c>
      <c r="I29" s="79">
        <v>93750055</v>
      </c>
      <c r="J29" s="79">
        <v>125136592</v>
      </c>
      <c r="K29" s="79">
        <v>104442459</v>
      </c>
      <c r="L29" s="79">
        <v>107316138</v>
      </c>
      <c r="M29" s="79">
        <v>128435672</v>
      </c>
      <c r="N29" s="79">
        <v>98137011</v>
      </c>
      <c r="O29" s="79">
        <v>1322319311</v>
      </c>
    </row>
    <row r="30" spans="2:15" ht="7.5" customHeight="1">
      <c r="B30" s="144" t="s">
        <v>117</v>
      </c>
      <c r="C30" s="145">
        <v>69588744</v>
      </c>
      <c r="D30" s="145">
        <v>52476598</v>
      </c>
      <c r="E30" s="145">
        <v>59861071</v>
      </c>
      <c r="F30" s="145">
        <v>65942366</v>
      </c>
      <c r="G30" s="145">
        <v>61820262</v>
      </c>
      <c r="H30" s="145">
        <v>59823391</v>
      </c>
      <c r="I30" s="145">
        <v>68627645</v>
      </c>
      <c r="J30" s="145">
        <v>68848470</v>
      </c>
      <c r="K30" s="145">
        <v>64012871</v>
      </c>
      <c r="L30" s="145">
        <v>81487769</v>
      </c>
      <c r="M30" s="145">
        <v>69721871</v>
      </c>
      <c r="N30" s="145">
        <v>46417866</v>
      </c>
      <c r="O30" s="145">
        <v>768628924</v>
      </c>
    </row>
    <row r="31" spans="2:15" ht="7.5" customHeight="1">
      <c r="B31" s="74" t="s">
        <v>118</v>
      </c>
      <c r="C31" s="79">
        <v>51271184</v>
      </c>
      <c r="D31" s="79">
        <v>46078278</v>
      </c>
      <c r="E31" s="79">
        <v>130326680</v>
      </c>
      <c r="F31" s="79">
        <v>37220349</v>
      </c>
      <c r="G31" s="79">
        <v>40752148</v>
      </c>
      <c r="H31" s="79">
        <v>49557260</v>
      </c>
      <c r="I31" s="79">
        <v>41365672</v>
      </c>
      <c r="J31" s="79">
        <v>41897245</v>
      </c>
      <c r="K31" s="79">
        <v>45797691</v>
      </c>
      <c r="L31" s="79">
        <v>36677003</v>
      </c>
      <c r="M31" s="79">
        <v>43695931</v>
      </c>
      <c r="N31" s="79">
        <v>56071043</v>
      </c>
      <c r="O31" s="79">
        <v>620710484</v>
      </c>
    </row>
    <row r="32" spans="2:15" ht="7.5" customHeight="1">
      <c r="B32" s="75" t="s">
        <v>119</v>
      </c>
      <c r="C32" s="79">
        <v>67493554</v>
      </c>
      <c r="D32" s="79">
        <v>72211590</v>
      </c>
      <c r="E32" s="79">
        <v>80804408</v>
      </c>
      <c r="F32" s="79">
        <v>71392512</v>
      </c>
      <c r="G32" s="79">
        <v>75537255</v>
      </c>
      <c r="H32" s="79">
        <v>72826109</v>
      </c>
      <c r="I32" s="79">
        <v>70443529</v>
      </c>
      <c r="J32" s="79">
        <v>76450284</v>
      </c>
      <c r="K32" s="79">
        <v>71385941</v>
      </c>
      <c r="L32" s="79">
        <v>75497570</v>
      </c>
      <c r="M32" s="79">
        <v>74299661</v>
      </c>
      <c r="N32" s="79">
        <v>68476206</v>
      </c>
      <c r="O32" s="79">
        <v>876818619</v>
      </c>
    </row>
    <row r="33" spans="2:15" ht="7.5" customHeight="1">
      <c r="B33" s="75" t="s">
        <v>120</v>
      </c>
      <c r="C33" s="79">
        <v>68603024</v>
      </c>
      <c r="D33" s="79">
        <v>67217239</v>
      </c>
      <c r="E33" s="79">
        <v>68149585</v>
      </c>
      <c r="F33" s="79">
        <v>69270434</v>
      </c>
      <c r="G33" s="79">
        <v>58692597</v>
      </c>
      <c r="H33" s="79">
        <v>61251764</v>
      </c>
      <c r="I33" s="79">
        <v>66907909</v>
      </c>
      <c r="J33" s="79">
        <v>66420706</v>
      </c>
      <c r="K33" s="79">
        <v>65463930</v>
      </c>
      <c r="L33" s="79">
        <v>71710512</v>
      </c>
      <c r="M33" s="79">
        <v>67015888</v>
      </c>
      <c r="N33" s="79">
        <v>59789596</v>
      </c>
      <c r="O33" s="79">
        <v>790493184</v>
      </c>
    </row>
    <row r="34" spans="2:15" ht="7.5" customHeight="1">
      <c r="B34" s="144" t="s">
        <v>121</v>
      </c>
      <c r="C34" s="145">
        <v>7755011</v>
      </c>
      <c r="D34" s="145">
        <v>18311583</v>
      </c>
      <c r="E34" s="145">
        <v>23256639</v>
      </c>
      <c r="F34" s="145">
        <v>4687340</v>
      </c>
      <c r="G34" s="145">
        <v>27387112</v>
      </c>
      <c r="H34" s="145">
        <v>5475984</v>
      </c>
      <c r="I34" s="145">
        <v>15976194</v>
      </c>
      <c r="J34" s="145">
        <v>26414356</v>
      </c>
      <c r="K34" s="145">
        <v>10631109</v>
      </c>
      <c r="L34" s="145">
        <v>21225962</v>
      </c>
      <c r="M34" s="145">
        <v>19158351</v>
      </c>
      <c r="N34" s="145">
        <v>22706081</v>
      </c>
      <c r="O34" s="145">
        <v>202985722</v>
      </c>
    </row>
    <row r="35" spans="2:15" ht="7.5" customHeight="1">
      <c r="B35" s="74" t="s">
        <v>122</v>
      </c>
      <c r="C35" s="79">
        <v>39900935</v>
      </c>
      <c r="D35" s="79">
        <v>43200612</v>
      </c>
      <c r="E35" s="79">
        <v>21371905</v>
      </c>
      <c r="F35" s="79">
        <v>22931536</v>
      </c>
      <c r="G35" s="79">
        <v>47427201</v>
      </c>
      <c r="H35" s="79">
        <v>50894990</v>
      </c>
      <c r="I35" s="79">
        <v>46652766</v>
      </c>
      <c r="J35" s="79">
        <v>45950986</v>
      </c>
      <c r="K35" s="79">
        <v>48756812</v>
      </c>
      <c r="L35" s="79">
        <v>39597460</v>
      </c>
      <c r="M35" s="79">
        <v>46413661</v>
      </c>
      <c r="N35" s="79">
        <v>45556486</v>
      </c>
      <c r="O35" s="79">
        <v>498655350</v>
      </c>
    </row>
    <row r="36" spans="2:15" ht="7.5" customHeight="1">
      <c r="B36" s="75" t="s">
        <v>123</v>
      </c>
      <c r="C36" s="79">
        <v>34224640</v>
      </c>
      <c r="D36" s="79">
        <v>39493197</v>
      </c>
      <c r="E36" s="79">
        <v>36943398</v>
      </c>
      <c r="F36" s="79">
        <v>35391145</v>
      </c>
      <c r="G36" s="79">
        <v>39897614</v>
      </c>
      <c r="H36" s="79">
        <v>38713621</v>
      </c>
      <c r="I36" s="79">
        <v>35000553</v>
      </c>
      <c r="J36" s="79">
        <v>40376738</v>
      </c>
      <c r="K36" s="79">
        <v>35946007</v>
      </c>
      <c r="L36" s="79">
        <v>37166943</v>
      </c>
      <c r="M36" s="79">
        <v>39173169</v>
      </c>
      <c r="N36" s="79">
        <v>36107155</v>
      </c>
      <c r="O36" s="79">
        <v>448434180</v>
      </c>
    </row>
    <row r="37" spans="2:15" ht="7.5" customHeight="1">
      <c r="B37" s="75" t="s">
        <v>124</v>
      </c>
      <c r="C37" s="79">
        <v>61635333</v>
      </c>
      <c r="D37" s="79">
        <v>70724449</v>
      </c>
      <c r="E37" s="79">
        <v>95126706</v>
      </c>
      <c r="F37" s="79">
        <v>65389968</v>
      </c>
      <c r="G37" s="79">
        <v>81316305</v>
      </c>
      <c r="H37" s="79">
        <v>101308103</v>
      </c>
      <c r="I37" s="79">
        <v>68092548</v>
      </c>
      <c r="J37" s="79">
        <v>84599889</v>
      </c>
      <c r="K37" s="79">
        <v>103327499</v>
      </c>
      <c r="L37" s="79">
        <v>76300243</v>
      </c>
      <c r="M37" s="79">
        <v>81526077</v>
      </c>
      <c r="N37" s="79">
        <v>93224842</v>
      </c>
      <c r="O37" s="79">
        <v>982571962</v>
      </c>
    </row>
    <row r="38" spans="2:15" ht="7.5" customHeight="1">
      <c r="B38" s="144" t="s">
        <v>125</v>
      </c>
      <c r="C38" s="145">
        <v>77618848</v>
      </c>
      <c r="D38" s="145">
        <v>50039996</v>
      </c>
      <c r="E38" s="145">
        <v>50080541</v>
      </c>
      <c r="F38" s="145">
        <v>72102936</v>
      </c>
      <c r="G38" s="145">
        <v>48113939</v>
      </c>
      <c r="H38" s="145">
        <v>56458491</v>
      </c>
      <c r="I38" s="145">
        <v>77591507</v>
      </c>
      <c r="J38" s="145">
        <v>56764837</v>
      </c>
      <c r="K38" s="145">
        <v>63602478</v>
      </c>
      <c r="L38" s="145">
        <v>82646097</v>
      </c>
      <c r="M38" s="145">
        <v>66298815</v>
      </c>
      <c r="N38" s="145">
        <v>56873899</v>
      </c>
      <c r="O38" s="145">
        <v>758192384</v>
      </c>
    </row>
    <row r="39" spans="2:15" ht="7.5" customHeight="1">
      <c r="B39" s="74" t="s">
        <v>126</v>
      </c>
      <c r="C39" s="79">
        <v>60559772</v>
      </c>
      <c r="D39" s="79">
        <v>58073818</v>
      </c>
      <c r="E39" s="79">
        <v>62909543</v>
      </c>
      <c r="F39" s="79">
        <v>61001421</v>
      </c>
      <c r="G39" s="79">
        <v>60599447</v>
      </c>
      <c r="H39" s="79">
        <v>66980269</v>
      </c>
      <c r="I39" s="79">
        <v>63628974</v>
      </c>
      <c r="J39" s="79">
        <v>59451387</v>
      </c>
      <c r="K39" s="79">
        <v>65620018</v>
      </c>
      <c r="L39" s="79">
        <v>62383798</v>
      </c>
      <c r="M39" s="79">
        <v>62368374</v>
      </c>
      <c r="N39" s="79">
        <v>61548938</v>
      </c>
      <c r="O39" s="79">
        <v>745125759</v>
      </c>
    </row>
    <row r="40" spans="2:15" ht="7.5" customHeight="1">
      <c r="B40" s="75" t="s">
        <v>127</v>
      </c>
      <c r="C40" s="79">
        <v>80746277</v>
      </c>
      <c r="D40" s="79">
        <v>92184135</v>
      </c>
      <c r="E40" s="79">
        <v>122681398</v>
      </c>
      <c r="F40" s="79">
        <v>87275470</v>
      </c>
      <c r="G40" s="79">
        <v>26775619</v>
      </c>
      <c r="H40" s="79">
        <v>109382533</v>
      </c>
      <c r="I40" s="79">
        <v>75737797</v>
      </c>
      <c r="J40" s="79">
        <v>113238394</v>
      </c>
      <c r="K40" s="79">
        <v>111680719</v>
      </c>
      <c r="L40" s="79">
        <v>15597191</v>
      </c>
      <c r="M40" s="79">
        <v>99585077</v>
      </c>
      <c r="N40" s="79">
        <v>86347833</v>
      </c>
      <c r="O40" s="79">
        <v>1021232443</v>
      </c>
    </row>
    <row r="41" spans="2:15" ht="7.5" customHeight="1">
      <c r="B41" s="75" t="s">
        <v>128</v>
      </c>
      <c r="C41" s="79">
        <v>19707726</v>
      </c>
      <c r="D41" s="79">
        <v>20895771</v>
      </c>
      <c r="E41" s="79">
        <v>26606454</v>
      </c>
      <c r="F41" s="79">
        <v>21081024</v>
      </c>
      <c r="G41" s="79">
        <v>26239974</v>
      </c>
      <c r="H41" s="79">
        <v>26949770</v>
      </c>
      <c r="I41" s="79">
        <v>26519926</v>
      </c>
      <c r="J41" s="79">
        <v>29192199</v>
      </c>
      <c r="K41" s="79">
        <v>28073473</v>
      </c>
      <c r="L41" s="79">
        <v>28819234</v>
      </c>
      <c r="M41" s="79">
        <v>24576625</v>
      </c>
      <c r="N41" s="79">
        <v>21740486</v>
      </c>
      <c r="O41" s="79">
        <v>300402662</v>
      </c>
    </row>
    <row r="42" spans="2:15" ht="7.5" customHeight="1">
      <c r="B42" s="144" t="s">
        <v>129</v>
      </c>
      <c r="C42" s="145">
        <v>37812638</v>
      </c>
      <c r="D42" s="145">
        <v>38173621</v>
      </c>
      <c r="E42" s="145">
        <v>42681288</v>
      </c>
      <c r="F42" s="145">
        <v>44679868</v>
      </c>
      <c r="G42" s="145">
        <v>44819138</v>
      </c>
      <c r="H42" s="145">
        <v>48498534</v>
      </c>
      <c r="I42" s="145">
        <v>44975396</v>
      </c>
      <c r="J42" s="145">
        <v>46680785</v>
      </c>
      <c r="K42" s="145">
        <v>44449051</v>
      </c>
      <c r="L42" s="145">
        <v>49507001</v>
      </c>
      <c r="M42" s="145">
        <v>45234844</v>
      </c>
      <c r="N42" s="145">
        <v>38176051</v>
      </c>
      <c r="O42" s="145">
        <v>525688215</v>
      </c>
    </row>
    <row r="43" spans="2:15" ht="7.5" customHeight="1">
      <c r="B43" s="74" t="s">
        <v>130</v>
      </c>
      <c r="C43" s="79">
        <v>39264072</v>
      </c>
      <c r="D43" s="79">
        <v>38497585</v>
      </c>
      <c r="E43" s="79">
        <v>17742235</v>
      </c>
      <c r="F43" s="79">
        <v>43794194</v>
      </c>
      <c r="G43" s="79">
        <v>45566800</v>
      </c>
      <c r="H43" s="79">
        <v>26542116</v>
      </c>
      <c r="I43" s="79">
        <v>45020488</v>
      </c>
      <c r="J43" s="79">
        <v>47367359</v>
      </c>
      <c r="K43" s="79">
        <v>18548286</v>
      </c>
      <c r="L43" s="79">
        <v>45018586</v>
      </c>
      <c r="M43" s="79">
        <v>41185517</v>
      </c>
      <c r="N43" s="79">
        <v>9493644</v>
      </c>
      <c r="O43" s="79">
        <v>418040882</v>
      </c>
    </row>
    <row r="44" spans="2:15" ht="7.5" customHeight="1">
      <c r="B44" s="75" t="s">
        <v>131</v>
      </c>
      <c r="C44" s="79">
        <v>10299298</v>
      </c>
      <c r="D44" s="79">
        <v>10060529</v>
      </c>
      <c r="E44" s="79">
        <v>10867960</v>
      </c>
      <c r="F44" s="79">
        <v>9722621</v>
      </c>
      <c r="G44" s="79">
        <v>10912655</v>
      </c>
      <c r="H44" s="79">
        <v>11179434</v>
      </c>
      <c r="I44" s="79">
        <v>10162984</v>
      </c>
      <c r="J44" s="79">
        <v>11445300</v>
      </c>
      <c r="K44" s="79">
        <v>11175384</v>
      </c>
      <c r="L44" s="79">
        <v>11345184</v>
      </c>
      <c r="M44" s="79">
        <v>10856790</v>
      </c>
      <c r="N44" s="79">
        <v>11406155</v>
      </c>
      <c r="O44" s="79">
        <v>129434294</v>
      </c>
    </row>
    <row r="45" spans="2:15" ht="7.5" customHeight="1">
      <c r="B45" s="75" t="s">
        <v>132</v>
      </c>
      <c r="C45" s="79">
        <v>62071080</v>
      </c>
      <c r="D45" s="79">
        <v>60571669</v>
      </c>
      <c r="E45" s="79">
        <v>67618959</v>
      </c>
      <c r="F45" s="79">
        <v>64425365</v>
      </c>
      <c r="G45" s="79">
        <v>64496080</v>
      </c>
      <c r="H45" s="79">
        <v>66744882</v>
      </c>
      <c r="I45" s="79">
        <v>60769130</v>
      </c>
      <c r="J45" s="79">
        <v>68730429</v>
      </c>
      <c r="K45" s="79">
        <v>64678503</v>
      </c>
      <c r="L45" s="79">
        <v>65081337</v>
      </c>
      <c r="M45" s="79">
        <v>65400566</v>
      </c>
      <c r="N45" s="79">
        <v>53569636</v>
      </c>
      <c r="O45" s="79">
        <v>764157636</v>
      </c>
    </row>
    <row r="46" spans="2:15" ht="7.5" customHeight="1">
      <c r="B46" s="144" t="s">
        <v>133</v>
      </c>
      <c r="C46" s="145">
        <v>67326701</v>
      </c>
      <c r="D46" s="145">
        <v>51203892</v>
      </c>
      <c r="E46" s="145">
        <v>56189057</v>
      </c>
      <c r="F46" s="145">
        <v>58362492</v>
      </c>
      <c r="G46" s="145">
        <v>62604565</v>
      </c>
      <c r="H46" s="145">
        <v>55788582</v>
      </c>
      <c r="I46" s="145">
        <v>51454096</v>
      </c>
      <c r="J46" s="145">
        <v>65585168</v>
      </c>
      <c r="K46" s="145">
        <v>54356454</v>
      </c>
      <c r="L46" s="145">
        <v>62420565</v>
      </c>
      <c r="M46" s="145">
        <v>52184556</v>
      </c>
      <c r="N46" s="145">
        <v>56428973</v>
      </c>
      <c r="O46" s="145">
        <v>693905101</v>
      </c>
    </row>
    <row r="47" spans="2:15" ht="7.5" customHeight="1">
      <c r="B47" s="74" t="s">
        <v>134</v>
      </c>
      <c r="C47" s="79">
        <v>105342796</v>
      </c>
      <c r="D47" s="79">
        <v>96909553</v>
      </c>
      <c r="E47" s="79">
        <v>188490922</v>
      </c>
      <c r="F47" s="79">
        <v>93262034</v>
      </c>
      <c r="G47" s="79">
        <v>100381716</v>
      </c>
      <c r="H47" s="79">
        <v>208270160</v>
      </c>
      <c r="I47" s="79">
        <v>97765456</v>
      </c>
      <c r="J47" s="79">
        <v>107192262</v>
      </c>
      <c r="K47" s="79">
        <v>197418021</v>
      </c>
      <c r="L47" s="79">
        <v>104039049</v>
      </c>
      <c r="M47" s="79">
        <v>103052323</v>
      </c>
      <c r="N47" s="79">
        <v>222134751</v>
      </c>
      <c r="O47" s="79">
        <v>1624259043</v>
      </c>
    </row>
    <row r="48" spans="2:15" ht="7.5" customHeight="1">
      <c r="B48" s="75" t="s">
        <v>135</v>
      </c>
      <c r="C48" s="79">
        <v>92217858</v>
      </c>
      <c r="D48" s="79">
        <v>103490495</v>
      </c>
      <c r="E48" s="79">
        <v>103948664</v>
      </c>
      <c r="F48" s="79">
        <v>103046631</v>
      </c>
      <c r="G48" s="79">
        <v>106846989</v>
      </c>
      <c r="H48" s="79">
        <v>99624617</v>
      </c>
      <c r="I48" s="79">
        <v>93917337</v>
      </c>
      <c r="J48" s="79">
        <v>110669712</v>
      </c>
      <c r="K48" s="79">
        <v>88137530</v>
      </c>
      <c r="L48" s="79">
        <v>102852307</v>
      </c>
      <c r="M48" s="79">
        <v>104131515</v>
      </c>
      <c r="N48" s="79">
        <v>94616489</v>
      </c>
      <c r="O48" s="79">
        <v>1203500144</v>
      </c>
    </row>
    <row r="49" spans="2:15" ht="7.5" customHeight="1">
      <c r="B49" s="75" t="s">
        <v>136</v>
      </c>
      <c r="C49" s="79">
        <v>23482957</v>
      </c>
      <c r="D49" s="79">
        <v>11663788</v>
      </c>
      <c r="E49" s="79">
        <v>26259737</v>
      </c>
      <c r="F49" s="79">
        <v>22080172</v>
      </c>
      <c r="G49" s="79">
        <v>18773719</v>
      </c>
      <c r="H49" s="79">
        <v>24248996</v>
      </c>
      <c r="I49" s="79">
        <v>26663891</v>
      </c>
      <c r="J49" s="79">
        <v>22785728</v>
      </c>
      <c r="K49" s="79">
        <v>33751481</v>
      </c>
      <c r="L49" s="79">
        <v>28047545</v>
      </c>
      <c r="M49" s="79">
        <v>22297336</v>
      </c>
      <c r="N49" s="79">
        <v>23210897</v>
      </c>
      <c r="O49" s="79">
        <v>283266247</v>
      </c>
    </row>
    <row r="50" spans="2:15" ht="7.5" customHeight="1">
      <c r="B50" s="144" t="s">
        <v>137</v>
      </c>
      <c r="C50" s="145">
        <v>119672441</v>
      </c>
      <c r="D50" s="145">
        <v>136456854</v>
      </c>
      <c r="E50" s="145">
        <v>152432874</v>
      </c>
      <c r="F50" s="145">
        <v>117325220</v>
      </c>
      <c r="G50" s="145">
        <v>147625238</v>
      </c>
      <c r="H50" s="145">
        <v>142015313</v>
      </c>
      <c r="I50" s="145">
        <v>105820582</v>
      </c>
      <c r="J50" s="145">
        <v>146530357</v>
      </c>
      <c r="K50" s="145">
        <v>139210835</v>
      </c>
      <c r="L50" s="145">
        <v>122547816</v>
      </c>
      <c r="M50" s="145">
        <v>132046602</v>
      </c>
      <c r="N50" s="145">
        <v>135838200</v>
      </c>
      <c r="O50" s="145">
        <v>1597522332</v>
      </c>
    </row>
    <row r="51" spans="2:15" ht="7.5" customHeight="1">
      <c r="B51" s="74" t="s">
        <v>138</v>
      </c>
      <c r="C51" s="79">
        <v>73251724</v>
      </c>
      <c r="D51" s="79">
        <v>74421866</v>
      </c>
      <c r="E51" s="79">
        <v>91763189</v>
      </c>
      <c r="F51" s="79">
        <v>73871153</v>
      </c>
      <c r="G51" s="79">
        <v>64175806</v>
      </c>
      <c r="H51" s="79">
        <v>105454139</v>
      </c>
      <c r="I51" s="79">
        <v>73056506</v>
      </c>
      <c r="J51" s="79">
        <v>84410716</v>
      </c>
      <c r="K51" s="79">
        <v>82122612</v>
      </c>
      <c r="L51" s="79">
        <v>75535086</v>
      </c>
      <c r="M51" s="79">
        <v>80957696</v>
      </c>
      <c r="N51" s="79">
        <v>90132496</v>
      </c>
      <c r="O51" s="79">
        <v>969152989</v>
      </c>
    </row>
    <row r="52" spans="2:15" ht="7.5" customHeight="1">
      <c r="B52" s="75" t="s">
        <v>139</v>
      </c>
      <c r="C52" s="79">
        <v>49765848</v>
      </c>
      <c r="D52" s="79">
        <v>50410694</v>
      </c>
      <c r="E52" s="79">
        <v>52398423</v>
      </c>
      <c r="F52" s="79">
        <v>51682784</v>
      </c>
      <c r="G52" s="79">
        <v>52837885</v>
      </c>
      <c r="H52" s="79">
        <v>54020401</v>
      </c>
      <c r="I52" s="79">
        <v>54141330</v>
      </c>
      <c r="J52" s="79">
        <v>53531179</v>
      </c>
      <c r="K52" s="79">
        <v>53123873</v>
      </c>
      <c r="L52" s="79">
        <v>52004868</v>
      </c>
      <c r="M52" s="79">
        <v>49874823</v>
      </c>
      <c r="N52" s="79">
        <v>48235237</v>
      </c>
      <c r="O52" s="79">
        <v>622027344</v>
      </c>
    </row>
    <row r="53" spans="2:15" ht="7.5" customHeight="1">
      <c r="B53" s="75" t="s">
        <v>140</v>
      </c>
      <c r="C53" s="79">
        <v>113262406</v>
      </c>
      <c r="D53" s="79">
        <v>107849817</v>
      </c>
      <c r="E53" s="79">
        <v>167297646</v>
      </c>
      <c r="F53" s="79">
        <v>110594841</v>
      </c>
      <c r="G53" s="79">
        <v>116818544</v>
      </c>
      <c r="H53" s="79">
        <v>170933198</v>
      </c>
      <c r="I53" s="79">
        <v>115252287</v>
      </c>
      <c r="J53" s="79">
        <v>125304147</v>
      </c>
      <c r="K53" s="79">
        <v>173092021</v>
      </c>
      <c r="L53" s="79">
        <v>118880773</v>
      </c>
      <c r="M53" s="79">
        <v>114395872</v>
      </c>
      <c r="N53" s="79">
        <v>176908941</v>
      </c>
      <c r="O53" s="79">
        <v>1610590493</v>
      </c>
    </row>
    <row r="54" spans="2:15" ht="7.5" customHeight="1">
      <c r="B54" s="144" t="s">
        <v>141</v>
      </c>
      <c r="C54" s="145">
        <v>3938231</v>
      </c>
      <c r="D54" s="145">
        <v>5280568</v>
      </c>
      <c r="E54" s="145">
        <v>6797125</v>
      </c>
      <c r="F54" s="145">
        <v>9705804</v>
      </c>
      <c r="G54" s="145">
        <v>4488016</v>
      </c>
      <c r="H54" s="145">
        <v>7898280</v>
      </c>
      <c r="I54" s="145">
        <v>6908415</v>
      </c>
      <c r="J54" s="145">
        <v>6453966</v>
      </c>
      <c r="K54" s="145">
        <v>6081248</v>
      </c>
      <c r="L54" s="145">
        <v>9011522</v>
      </c>
      <c r="M54" s="145">
        <v>6613050</v>
      </c>
      <c r="N54" s="145">
        <v>6632848</v>
      </c>
      <c r="O54" s="145">
        <v>79809073</v>
      </c>
    </row>
    <row r="55" spans="2:15" ht="7.5" customHeight="1">
      <c r="B55" s="74" t="s">
        <v>142</v>
      </c>
      <c r="C55" s="79">
        <v>74656856</v>
      </c>
      <c r="D55" s="79">
        <v>75028107</v>
      </c>
      <c r="E55" s="79">
        <v>81121527</v>
      </c>
      <c r="F55" s="79">
        <v>74197408</v>
      </c>
      <c r="G55" s="79">
        <v>77085616</v>
      </c>
      <c r="H55" s="79">
        <v>77400512</v>
      </c>
      <c r="I55" s="79">
        <v>70026039</v>
      </c>
      <c r="J55" s="79">
        <v>82825157</v>
      </c>
      <c r="K55" s="79">
        <v>72682415</v>
      </c>
      <c r="L55" s="79">
        <v>74850927</v>
      </c>
      <c r="M55" s="79">
        <v>72527952</v>
      </c>
      <c r="N55" s="79">
        <v>64725210</v>
      </c>
      <c r="O55" s="79">
        <v>897127726</v>
      </c>
    </row>
    <row r="56" spans="2:15" ht="7.5" customHeight="1">
      <c r="B56" s="75" t="s">
        <v>143</v>
      </c>
      <c r="C56" s="79">
        <v>21816658</v>
      </c>
      <c r="D56" s="79">
        <v>18184737</v>
      </c>
      <c r="E56" s="79">
        <v>18266954</v>
      </c>
      <c r="F56" s="79">
        <v>21143279</v>
      </c>
      <c r="G56" s="79">
        <v>19466837</v>
      </c>
      <c r="H56" s="79">
        <v>20964762</v>
      </c>
      <c r="I56" s="79">
        <v>22713628</v>
      </c>
      <c r="J56" s="79">
        <v>20987675</v>
      </c>
      <c r="K56" s="79">
        <v>25159519</v>
      </c>
      <c r="L56" s="79">
        <v>24001892</v>
      </c>
      <c r="M56" s="79">
        <v>25664791</v>
      </c>
      <c r="N56" s="79">
        <v>22851525</v>
      </c>
      <c r="O56" s="79">
        <v>261222257</v>
      </c>
    </row>
    <row r="57" spans="2:15" ht="7.5" customHeight="1">
      <c r="B57" s="75" t="s">
        <v>144</v>
      </c>
      <c r="C57" s="79">
        <v>83624271</v>
      </c>
      <c r="D57" s="79">
        <v>88904610</v>
      </c>
      <c r="E57" s="79">
        <v>107286922</v>
      </c>
      <c r="F57" s="79">
        <v>97521581</v>
      </c>
      <c r="G57" s="79">
        <v>99307242</v>
      </c>
      <c r="H57" s="79">
        <v>99195382</v>
      </c>
      <c r="I57" s="79">
        <v>98706865</v>
      </c>
      <c r="J57" s="79">
        <v>99944506</v>
      </c>
      <c r="K57" s="79">
        <v>107644876</v>
      </c>
      <c r="L57" s="79">
        <v>84861812</v>
      </c>
      <c r="M57" s="79">
        <v>93219601</v>
      </c>
      <c r="N57" s="79">
        <v>96435201</v>
      </c>
      <c r="O57" s="79">
        <v>1156652869</v>
      </c>
    </row>
    <row r="58" spans="2:15" ht="7.5" customHeight="1">
      <c r="B58" s="144" t="s">
        <v>145</v>
      </c>
      <c r="C58" s="145">
        <v>508324636</v>
      </c>
      <c r="D58" s="145">
        <v>471834621</v>
      </c>
      <c r="E58" s="145">
        <v>510915760</v>
      </c>
      <c r="F58" s="145">
        <v>508392468</v>
      </c>
      <c r="G58" s="145">
        <v>520167432</v>
      </c>
      <c r="H58" s="145">
        <v>515942399</v>
      </c>
      <c r="I58" s="145">
        <v>487786550</v>
      </c>
      <c r="J58" s="145">
        <v>539261288</v>
      </c>
      <c r="K58" s="145">
        <v>506030818</v>
      </c>
      <c r="L58" s="145">
        <v>517379380</v>
      </c>
      <c r="M58" s="145">
        <v>494088001</v>
      </c>
      <c r="N58" s="145">
        <v>516396781</v>
      </c>
      <c r="O58" s="145">
        <v>6096520134</v>
      </c>
    </row>
    <row r="59" spans="2:15" ht="7.5" customHeight="1">
      <c r="B59" s="74" t="s">
        <v>146</v>
      </c>
      <c r="C59" s="79">
        <v>43738899</v>
      </c>
      <c r="D59" s="79">
        <v>44638420</v>
      </c>
      <c r="E59" s="79">
        <v>41482071</v>
      </c>
      <c r="F59" s="79">
        <v>36790321</v>
      </c>
      <c r="G59" s="79">
        <v>48960164</v>
      </c>
      <c r="H59" s="79">
        <v>52953003</v>
      </c>
      <c r="I59" s="79">
        <v>45184649</v>
      </c>
      <c r="J59" s="79">
        <v>60743931</v>
      </c>
      <c r="K59" s="79">
        <v>43268103</v>
      </c>
      <c r="L59" s="79">
        <v>47891810</v>
      </c>
      <c r="M59" s="79">
        <v>48506977</v>
      </c>
      <c r="N59" s="79">
        <v>44935210</v>
      </c>
      <c r="O59" s="79">
        <v>559093558</v>
      </c>
    </row>
    <row r="60" spans="2:15" ht="7.5" customHeight="1">
      <c r="B60" s="75" t="s">
        <v>147</v>
      </c>
      <c r="C60" s="79">
        <v>4198177</v>
      </c>
      <c r="D60" s="79">
        <v>5102975</v>
      </c>
      <c r="E60" s="79">
        <v>5069595</v>
      </c>
      <c r="F60" s="79">
        <v>3751848</v>
      </c>
      <c r="G60" s="79">
        <v>5471910</v>
      </c>
      <c r="H60" s="79">
        <v>5513063</v>
      </c>
      <c r="I60" s="79">
        <v>4384765</v>
      </c>
      <c r="J60" s="79">
        <v>5901562</v>
      </c>
      <c r="K60" s="79">
        <v>5803435</v>
      </c>
      <c r="L60" s="79">
        <v>4839634</v>
      </c>
      <c r="M60" s="79">
        <v>5546436</v>
      </c>
      <c r="N60" s="79">
        <v>5038016</v>
      </c>
      <c r="O60" s="79">
        <v>60621416</v>
      </c>
    </row>
    <row r="61" spans="2:15" ht="7.5" customHeight="1">
      <c r="B61" s="75" t="s">
        <v>148</v>
      </c>
      <c r="C61" s="79">
        <v>89959785</v>
      </c>
      <c r="D61" s="79">
        <v>92889934</v>
      </c>
      <c r="E61" s="79">
        <v>84965301</v>
      </c>
      <c r="F61" s="79">
        <v>153025452</v>
      </c>
      <c r="G61" s="79">
        <v>74982473</v>
      </c>
      <c r="H61" s="79">
        <v>82476708</v>
      </c>
      <c r="I61" s="79">
        <v>86826830</v>
      </c>
      <c r="J61" s="79">
        <v>83229455</v>
      </c>
      <c r="K61" s="79">
        <v>117359678</v>
      </c>
      <c r="L61" s="79">
        <v>95616149</v>
      </c>
      <c r="M61" s="79">
        <v>100765787</v>
      </c>
      <c r="N61" s="79">
        <v>50842604</v>
      </c>
      <c r="O61" s="79">
        <v>1112940156</v>
      </c>
    </row>
    <row r="62" spans="2:15" ht="7.5" customHeight="1">
      <c r="B62" s="144" t="s">
        <v>149</v>
      </c>
      <c r="C62" s="145">
        <v>54738695</v>
      </c>
      <c r="D62" s="145">
        <v>54498899</v>
      </c>
      <c r="E62" s="145">
        <v>62901007</v>
      </c>
      <c r="F62" s="145">
        <v>76847038</v>
      </c>
      <c r="G62" s="145">
        <v>73329873</v>
      </c>
      <c r="H62" s="145">
        <v>63183261</v>
      </c>
      <c r="I62" s="145">
        <v>77957359</v>
      </c>
      <c r="J62" s="145">
        <v>66892942</v>
      </c>
      <c r="K62" s="145">
        <v>58024594</v>
      </c>
      <c r="L62" s="145">
        <v>56717990</v>
      </c>
      <c r="M62" s="145">
        <v>61150764</v>
      </c>
      <c r="N62" s="145">
        <v>54308862</v>
      </c>
      <c r="O62" s="145">
        <v>760551284</v>
      </c>
    </row>
    <row r="63" spans="2:15" ht="7.5" customHeight="1">
      <c r="B63" s="75" t="s">
        <v>150</v>
      </c>
      <c r="C63" s="79">
        <v>56558533</v>
      </c>
      <c r="D63" s="79">
        <v>22845841</v>
      </c>
      <c r="E63" s="79">
        <v>33418943</v>
      </c>
      <c r="F63" s="79">
        <v>66437918</v>
      </c>
      <c r="G63" s="79">
        <v>33039527</v>
      </c>
      <c r="H63" s="79">
        <v>37718584</v>
      </c>
      <c r="I63" s="79">
        <v>55223332</v>
      </c>
      <c r="J63" s="79">
        <v>32900699</v>
      </c>
      <c r="K63" s="79">
        <v>39886511</v>
      </c>
      <c r="L63" s="79">
        <v>48273686</v>
      </c>
      <c r="M63" s="79">
        <v>39403978</v>
      </c>
      <c r="N63" s="79">
        <v>35467049</v>
      </c>
      <c r="O63" s="79">
        <v>501174601</v>
      </c>
    </row>
    <row r="64" spans="2:15" ht="7.5" customHeight="1">
      <c r="B64" s="75" t="s">
        <v>151</v>
      </c>
      <c r="C64" s="79">
        <v>67690588</v>
      </c>
      <c r="D64" s="79">
        <v>71602589</v>
      </c>
      <c r="E64" s="79">
        <v>80773314</v>
      </c>
      <c r="F64" s="79">
        <v>68524084</v>
      </c>
      <c r="G64" s="79">
        <v>79198437</v>
      </c>
      <c r="H64" s="79">
        <v>82688533</v>
      </c>
      <c r="I64" s="79">
        <v>74658817</v>
      </c>
      <c r="J64" s="79">
        <v>91469141</v>
      </c>
      <c r="K64" s="79">
        <v>77069308</v>
      </c>
      <c r="L64" s="79">
        <v>68092262</v>
      </c>
      <c r="M64" s="79">
        <v>87580120</v>
      </c>
      <c r="N64" s="79">
        <v>80809881</v>
      </c>
      <c r="O64" s="79">
        <v>930157074</v>
      </c>
    </row>
    <row r="65" spans="2:15" ht="7.5" customHeight="1" thickBot="1">
      <c r="B65" s="80" t="s">
        <v>152</v>
      </c>
      <c r="C65" s="79">
        <v>17841565</v>
      </c>
      <c r="D65" s="79">
        <v>23443185</v>
      </c>
      <c r="E65" s="79">
        <v>27984049</v>
      </c>
      <c r="F65" s="79">
        <v>28889196</v>
      </c>
      <c r="G65" s="79">
        <v>28680452</v>
      </c>
      <c r="H65" s="79">
        <v>24222901</v>
      </c>
      <c r="I65" s="79">
        <v>32582064</v>
      </c>
      <c r="J65" s="79">
        <v>37224953</v>
      </c>
      <c r="K65" s="79">
        <v>34720551</v>
      </c>
      <c r="L65" s="79">
        <v>35521129</v>
      </c>
      <c r="M65" s="79">
        <v>30944716</v>
      </c>
      <c r="N65" s="79">
        <v>35673814</v>
      </c>
      <c r="O65" s="79">
        <v>357728575</v>
      </c>
    </row>
    <row r="66" spans="2:15" ht="7.5" customHeight="1" thickTop="1">
      <c r="B66" s="76" t="s">
        <v>215</v>
      </c>
      <c r="C66" s="83">
        <v>3545907330</v>
      </c>
      <c r="D66" s="83">
        <v>3494224299</v>
      </c>
      <c r="E66" s="83">
        <v>4033355142</v>
      </c>
      <c r="F66" s="83">
        <v>3680213872</v>
      </c>
      <c r="G66" s="83">
        <v>3546378435</v>
      </c>
      <c r="H66" s="83">
        <v>4066159872</v>
      </c>
      <c r="I66" s="83">
        <v>3575814546</v>
      </c>
      <c r="J66" s="83">
        <v>3930942880</v>
      </c>
      <c r="K66" s="83">
        <v>4045158332</v>
      </c>
      <c r="L66" s="83">
        <v>3680708402</v>
      </c>
      <c r="M66" s="83">
        <v>3749321477</v>
      </c>
      <c r="N66" s="83">
        <v>3931647575</v>
      </c>
      <c r="O66" s="83">
        <v>45279832162</v>
      </c>
    </row>
    <row r="67" spans="2:15" ht="7.5" customHeight="1" thickBot="1">
      <c r="B67" s="77" t="s">
        <v>154</v>
      </c>
      <c r="C67" s="82">
        <v>25912998</v>
      </c>
      <c r="D67" s="82">
        <v>11467357</v>
      </c>
      <c r="E67" s="82">
        <v>9966226</v>
      </c>
      <c r="F67" s="82">
        <v>8931759</v>
      </c>
      <c r="G67" s="82">
        <v>17163635</v>
      </c>
      <c r="H67" s="82">
        <v>10541754</v>
      </c>
      <c r="I67" s="82">
        <v>11843815</v>
      </c>
      <c r="J67" s="82">
        <v>2165762</v>
      </c>
      <c r="K67" s="82">
        <v>6841512</v>
      </c>
      <c r="L67" s="82">
        <v>13936962</v>
      </c>
      <c r="M67" s="82">
        <v>17901342</v>
      </c>
      <c r="N67" s="82">
        <v>8957775</v>
      </c>
      <c r="O67" s="82">
        <v>145630897</v>
      </c>
    </row>
    <row r="68" spans="2:15" ht="9" customHeight="1" thickTop="1">
      <c r="B68" s="78" t="s">
        <v>216</v>
      </c>
      <c r="C68" s="81">
        <v>3571820328</v>
      </c>
      <c r="D68" s="81">
        <v>3505691656</v>
      </c>
      <c r="E68" s="81">
        <v>4043321368</v>
      </c>
      <c r="F68" s="81">
        <v>3689145631</v>
      </c>
      <c r="G68" s="81">
        <v>3563542070</v>
      </c>
      <c r="H68" s="81">
        <v>4076701626</v>
      </c>
      <c r="I68" s="81">
        <v>3587658361</v>
      </c>
      <c r="J68" s="81">
        <v>3933108642</v>
      </c>
      <c r="K68" s="81">
        <v>4051999844</v>
      </c>
      <c r="L68" s="81">
        <v>3694645364</v>
      </c>
      <c r="M68" s="81">
        <v>3767222819</v>
      </c>
      <c r="N68" s="81">
        <v>3940605350</v>
      </c>
      <c r="O68" s="81">
        <v>45425463059</v>
      </c>
    </row>
    <row r="69" spans="2:15" ht="12">
      <c r="B69" s="172" t="s">
        <v>233</v>
      </c>
      <c r="C69" s="162"/>
      <c r="D69" s="162"/>
      <c r="E69" s="162"/>
      <c r="F69" s="162"/>
      <c r="G69" s="162"/>
      <c r="H69" s="162"/>
      <c r="I69" s="162"/>
      <c r="J69" s="173" t="s">
        <v>234</v>
      </c>
      <c r="K69" s="162"/>
      <c r="L69" s="162"/>
      <c r="M69" s="162"/>
      <c r="N69" s="162"/>
      <c r="O69" s="163"/>
    </row>
    <row r="70" spans="2:15" ht="12">
      <c r="B70" s="171" t="s">
        <v>235</v>
      </c>
      <c r="C70" s="114"/>
      <c r="D70" s="114"/>
      <c r="E70" s="114"/>
      <c r="F70" s="114"/>
      <c r="G70" s="114"/>
      <c r="H70" s="114"/>
      <c r="I70" s="114"/>
      <c r="J70" s="174" t="s">
        <v>236</v>
      </c>
      <c r="K70" s="114"/>
      <c r="L70" s="114"/>
      <c r="M70" s="114"/>
      <c r="N70" s="114"/>
      <c r="O70" s="125"/>
    </row>
    <row r="71" spans="2:15" ht="12">
      <c r="B71" s="171" t="s">
        <v>237</v>
      </c>
      <c r="C71" s="114"/>
      <c r="D71" s="114"/>
      <c r="E71" s="114"/>
      <c r="F71" s="114"/>
      <c r="G71" s="114"/>
      <c r="H71" s="114"/>
      <c r="I71" s="114"/>
      <c r="J71" s="114"/>
      <c r="K71" s="114"/>
      <c r="L71" s="114"/>
      <c r="M71" s="114"/>
      <c r="N71" s="114"/>
      <c r="O71" s="125"/>
    </row>
    <row r="72" spans="2:15" ht="12">
      <c r="B72" s="78" t="s">
        <v>238</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57421875" style="0" customWidth="1"/>
    <col min="2" max="2" width="9.57421875" style="0" customWidth="1"/>
    <col min="3" max="10" width="8.421875" style="0" customWidth="1"/>
    <col min="11" max="11" width="6.57421875" style="0" customWidth="1"/>
    <col min="12" max="12" width="4.57421875" style="0" customWidth="1"/>
  </cols>
  <sheetData>
    <row r="1" ht="12" customHeight="1"/>
    <row r="2" spans="2:4" ht="12" customHeight="1" hidden="1">
      <c r="B2" t="s">
        <v>0</v>
      </c>
      <c r="C2" t="s">
        <v>77</v>
      </c>
      <c r="D2" t="s">
        <v>8</v>
      </c>
    </row>
    <row r="3" spans="2:4" ht="12" customHeight="1" hidden="1">
      <c r="B3" s="23" t="s">
        <v>251</v>
      </c>
      <c r="C3" s="195" t="s">
        <v>67</v>
      </c>
      <c r="D3" s="195" t="s">
        <v>19</v>
      </c>
    </row>
    <row r="4" ht="12" customHeight="1"/>
    <row r="5" spans="2:11" ht="16.5" customHeight="1">
      <c r="B5" s="6" t="s">
        <v>252</v>
      </c>
      <c r="C5" s="2"/>
      <c r="D5" s="2"/>
      <c r="E5" s="2"/>
      <c r="F5" s="2"/>
      <c r="G5" s="2"/>
      <c r="H5" s="2"/>
      <c r="I5" s="2"/>
      <c r="J5" s="2"/>
      <c r="K5" s="2"/>
    </row>
    <row r="6" ht="7.5" customHeight="1"/>
    <row r="7" spans="2:10" ht="9" customHeight="1">
      <c r="B7" s="11"/>
      <c r="C7" s="11"/>
      <c r="D7" s="11"/>
      <c r="E7" s="11"/>
      <c r="F7" s="11"/>
      <c r="G7" s="11"/>
      <c r="H7" s="11"/>
      <c r="I7" s="11"/>
      <c r="J7" s="92" t="s">
        <v>253</v>
      </c>
    </row>
    <row r="8" spans="2:10" ht="9" customHeight="1">
      <c r="B8" s="93"/>
      <c r="C8" s="11"/>
      <c r="D8" s="11"/>
      <c r="E8" s="11"/>
      <c r="F8" s="11"/>
      <c r="G8" s="11"/>
      <c r="H8" s="11"/>
      <c r="I8" s="11"/>
      <c r="J8" s="92" t="s">
        <v>254</v>
      </c>
    </row>
    <row r="9" spans="2:11" ht="12" customHeight="1">
      <c r="B9" s="93" t="str">
        <f>CONCATENATE("Created On: ",C3)</f>
        <v>Created On: 07/10/2023</v>
      </c>
      <c r="C9" s="94"/>
      <c r="D9" s="94"/>
      <c r="E9" s="94"/>
      <c r="F9" s="94"/>
      <c r="G9" s="94"/>
      <c r="H9" s="91"/>
      <c r="I9" s="94"/>
      <c r="J9" s="95" t="str">
        <f>CONCATENATE(D3," Reporting Period")</f>
        <v>2023 Reporting Period</v>
      </c>
      <c r="K9" s="86"/>
    </row>
    <row r="10" spans="2:11" ht="12" customHeight="1">
      <c r="B10" s="33" t="s">
        <v>92</v>
      </c>
      <c r="C10" s="34" t="s">
        <v>255</v>
      </c>
      <c r="D10" s="34"/>
      <c r="E10" s="34" t="s">
        <v>256</v>
      </c>
      <c r="F10" s="34"/>
      <c r="G10" s="36" t="s">
        <v>257</v>
      </c>
      <c r="H10" s="36"/>
      <c r="I10" s="36" t="s">
        <v>258</v>
      </c>
      <c r="J10" s="36"/>
      <c r="K10" s="86"/>
    </row>
    <row r="11" spans="2:11" ht="12" customHeight="1">
      <c r="B11" s="96"/>
      <c r="C11" s="97"/>
      <c r="D11" s="98"/>
      <c r="E11" s="97"/>
      <c r="F11" s="99"/>
      <c r="G11" s="97"/>
      <c r="H11" s="99"/>
      <c r="I11" s="98"/>
      <c r="J11" s="99"/>
      <c r="K11" s="86"/>
    </row>
    <row r="12" spans="2:11" ht="18" customHeight="1">
      <c r="B12" s="37"/>
      <c r="C12" s="37" t="s">
        <v>259</v>
      </c>
      <c r="D12" s="37" t="s">
        <v>260</v>
      </c>
      <c r="E12" s="37" t="s">
        <v>259</v>
      </c>
      <c r="F12" s="37" t="s">
        <v>260</v>
      </c>
      <c r="G12" s="37" t="s">
        <v>259</v>
      </c>
      <c r="H12" s="37" t="s">
        <v>260</v>
      </c>
      <c r="I12" s="37" t="s">
        <v>259</v>
      </c>
      <c r="J12" s="37" t="s">
        <v>260</v>
      </c>
      <c r="K12" s="90"/>
    </row>
    <row r="13" spans="2:11" ht="7.5" customHeight="1" hidden="1">
      <c r="B13" s="86" t="s">
        <v>92</v>
      </c>
      <c r="C13" s="86" t="s">
        <v>261</v>
      </c>
      <c r="D13" s="86" t="s">
        <v>262</v>
      </c>
      <c r="E13" s="86" t="s">
        <v>263</v>
      </c>
      <c r="F13" s="86" t="s">
        <v>264</v>
      </c>
      <c r="G13" s="86" t="s">
        <v>265</v>
      </c>
      <c r="H13" s="86" t="s">
        <v>266</v>
      </c>
      <c r="I13" s="86" t="s">
        <v>267</v>
      </c>
      <c r="J13" s="86" t="s">
        <v>268</v>
      </c>
      <c r="K13" s="86"/>
    </row>
    <row r="14" spans="2:11" ht="7.5" customHeight="1" hidden="1">
      <c r="B14" s="86"/>
      <c r="C14" s="86">
        <v>0</v>
      </c>
      <c r="D14" s="86"/>
      <c r="E14" s="86">
        <v>0</v>
      </c>
      <c r="F14" s="86"/>
      <c r="G14" s="86">
        <v>0</v>
      </c>
      <c r="H14" s="86"/>
      <c r="I14" s="86">
        <v>0</v>
      </c>
      <c r="J14" s="86"/>
      <c r="K14" s="86"/>
    </row>
    <row r="15" spans="2:11" ht="9" customHeight="1">
      <c r="B15" s="87" t="s">
        <v>102</v>
      </c>
      <c r="C15" s="103">
        <v>30</v>
      </c>
      <c r="D15" s="100" t="s">
        <v>269</v>
      </c>
      <c r="E15" s="103">
        <v>31</v>
      </c>
      <c r="F15" s="100" t="s">
        <v>269</v>
      </c>
      <c r="G15" s="103">
        <v>0</v>
      </c>
      <c r="H15" s="100" t="s">
        <v>270</v>
      </c>
      <c r="I15" s="103">
        <v>18</v>
      </c>
      <c r="J15" s="100" t="s">
        <v>271</v>
      </c>
      <c r="K15" s="86"/>
    </row>
    <row r="16" spans="2:11" ht="9" customHeight="1">
      <c r="B16" s="88" t="s">
        <v>103</v>
      </c>
      <c r="C16" s="104">
        <v>8</v>
      </c>
      <c r="D16" s="101" t="s">
        <v>272</v>
      </c>
      <c r="E16" s="104">
        <v>8</v>
      </c>
      <c r="F16" s="101" t="s">
        <v>272</v>
      </c>
      <c r="G16" s="104">
        <v>0</v>
      </c>
      <c r="H16" s="101" t="s">
        <v>270</v>
      </c>
      <c r="I16" s="104">
        <v>8</v>
      </c>
      <c r="J16" s="101" t="s">
        <v>272</v>
      </c>
      <c r="K16" s="86"/>
    </row>
    <row r="17" spans="2:11" ht="9" customHeight="1">
      <c r="B17" s="89" t="s">
        <v>104</v>
      </c>
      <c r="C17" s="105">
        <v>18</v>
      </c>
      <c r="D17" s="102" t="s">
        <v>273</v>
      </c>
      <c r="E17" s="105">
        <v>26</v>
      </c>
      <c r="F17" s="102" t="s">
        <v>273</v>
      </c>
      <c r="G17" s="105">
        <v>0</v>
      </c>
      <c r="H17" s="102" t="s">
        <v>270</v>
      </c>
      <c r="I17" s="105">
        <v>18</v>
      </c>
      <c r="J17" s="102" t="s">
        <v>273</v>
      </c>
      <c r="K17" s="86"/>
    </row>
    <row r="18" spans="2:11" ht="9" customHeight="1">
      <c r="B18" s="87" t="s">
        <v>105</v>
      </c>
      <c r="C18" s="103">
        <v>24.603</v>
      </c>
      <c r="D18" s="100" t="s">
        <v>274</v>
      </c>
      <c r="E18" s="103">
        <v>28.403</v>
      </c>
      <c r="F18" s="100" t="s">
        <v>274</v>
      </c>
      <c r="G18" s="103">
        <v>16.5</v>
      </c>
      <c r="H18" s="100" t="s">
        <v>275</v>
      </c>
      <c r="I18" s="103">
        <v>24.603</v>
      </c>
      <c r="J18" s="100" t="s">
        <v>274</v>
      </c>
      <c r="K18" s="86"/>
    </row>
    <row r="19" spans="2:11" ht="9" customHeight="1">
      <c r="B19" s="88" t="s">
        <v>106</v>
      </c>
      <c r="C19" s="104">
        <v>53.9</v>
      </c>
      <c r="D19" s="101" t="s">
        <v>276</v>
      </c>
      <c r="E19" s="104">
        <v>41</v>
      </c>
      <c r="F19" s="101" t="s">
        <v>276</v>
      </c>
      <c r="G19" s="104">
        <v>6</v>
      </c>
      <c r="H19" s="101" t="s">
        <v>277</v>
      </c>
      <c r="I19" s="104">
        <v>53.9</v>
      </c>
      <c r="J19" s="101" t="s">
        <v>276</v>
      </c>
      <c r="K19" s="86"/>
    </row>
    <row r="20" spans="2:11" ht="9" customHeight="1">
      <c r="B20" s="89" t="s">
        <v>107</v>
      </c>
      <c r="C20" s="105">
        <v>23.69</v>
      </c>
      <c r="D20" s="102" t="s">
        <v>278</v>
      </c>
      <c r="E20" s="105">
        <v>22.19</v>
      </c>
      <c r="F20" s="102" t="s">
        <v>278</v>
      </c>
      <c r="G20" s="105">
        <v>13.5</v>
      </c>
      <c r="H20" s="102" t="s">
        <v>279</v>
      </c>
      <c r="I20" s="105">
        <v>23.69</v>
      </c>
      <c r="J20" s="102" t="s">
        <v>278</v>
      </c>
      <c r="K20" s="86"/>
    </row>
    <row r="21" spans="2:11" ht="9" customHeight="1">
      <c r="B21" s="87" t="s">
        <v>108</v>
      </c>
      <c r="C21" s="103">
        <v>25</v>
      </c>
      <c r="D21" s="100" t="s">
        <v>280</v>
      </c>
      <c r="E21" s="103">
        <v>49.2</v>
      </c>
      <c r="F21" s="100" t="s">
        <v>276</v>
      </c>
      <c r="G21" s="103">
        <v>0</v>
      </c>
      <c r="H21" s="100" t="s">
        <v>270</v>
      </c>
      <c r="I21" s="103">
        <v>25</v>
      </c>
      <c r="J21" s="100" t="s">
        <v>281</v>
      </c>
      <c r="K21" s="86"/>
    </row>
    <row r="22" spans="2:11" ht="9" customHeight="1">
      <c r="B22" s="88" t="s">
        <v>109</v>
      </c>
      <c r="C22" s="104">
        <v>23</v>
      </c>
      <c r="D22" s="101" t="s">
        <v>282</v>
      </c>
      <c r="E22" s="104">
        <v>22</v>
      </c>
      <c r="F22" s="101" t="s">
        <v>282</v>
      </c>
      <c r="G22" s="104">
        <v>22</v>
      </c>
      <c r="H22" s="101" t="s">
        <v>282</v>
      </c>
      <c r="I22" s="104">
        <v>23</v>
      </c>
      <c r="J22" s="101" t="s">
        <v>282</v>
      </c>
      <c r="K22" s="86"/>
    </row>
    <row r="23" spans="2:11" ht="9" customHeight="1">
      <c r="B23" s="89" t="s">
        <v>110</v>
      </c>
      <c r="C23" s="105">
        <v>23.5</v>
      </c>
      <c r="D23" s="102" t="s">
        <v>283</v>
      </c>
      <c r="E23" s="105">
        <v>23.5</v>
      </c>
      <c r="F23" s="102" t="s">
        <v>284</v>
      </c>
      <c r="G23" s="105">
        <v>0</v>
      </c>
      <c r="H23" s="102" t="s">
        <v>270</v>
      </c>
      <c r="I23" s="105">
        <v>23.5</v>
      </c>
      <c r="J23" s="102" t="s">
        <v>284</v>
      </c>
      <c r="K23" s="86"/>
    </row>
    <row r="24" spans="2:11" ht="9" customHeight="1">
      <c r="B24" s="87" t="s">
        <v>111</v>
      </c>
      <c r="C24" s="103">
        <v>40.677</v>
      </c>
      <c r="D24" s="100" t="s">
        <v>283</v>
      </c>
      <c r="E24" s="103">
        <v>40.677</v>
      </c>
      <c r="F24" s="100" t="s">
        <v>283</v>
      </c>
      <c r="G24" s="103">
        <v>0</v>
      </c>
      <c r="H24" s="100" t="s">
        <v>285</v>
      </c>
      <c r="I24" s="103">
        <v>40.677</v>
      </c>
      <c r="J24" s="100" t="s">
        <v>283</v>
      </c>
      <c r="K24" s="86"/>
    </row>
    <row r="25" spans="2:11" ht="9" customHeight="1">
      <c r="B25" s="88" t="s">
        <v>112</v>
      </c>
      <c r="C25" s="104">
        <v>31.2</v>
      </c>
      <c r="D25" s="101" t="s">
        <v>283</v>
      </c>
      <c r="E25" s="104">
        <v>35</v>
      </c>
      <c r="F25" s="101" t="s">
        <v>283</v>
      </c>
      <c r="G25" s="104">
        <v>31.2</v>
      </c>
      <c r="H25" s="101" t="s">
        <v>283</v>
      </c>
      <c r="I25" s="104">
        <v>31.2</v>
      </c>
      <c r="J25" s="101" t="s">
        <v>283</v>
      </c>
      <c r="K25" s="86"/>
    </row>
    <row r="26" spans="2:11" ht="9" customHeight="1">
      <c r="B26" s="89" t="s">
        <v>113</v>
      </c>
      <c r="C26" s="105">
        <v>16</v>
      </c>
      <c r="D26" s="102" t="s">
        <v>286</v>
      </c>
      <c r="E26" s="105">
        <v>16</v>
      </c>
      <c r="F26" s="102" t="s">
        <v>286</v>
      </c>
      <c r="G26" s="105">
        <v>5.2</v>
      </c>
      <c r="H26" s="102" t="s">
        <v>280</v>
      </c>
      <c r="I26" s="105">
        <v>16</v>
      </c>
      <c r="J26" s="102" t="s">
        <v>287</v>
      </c>
      <c r="K26" s="86"/>
    </row>
    <row r="27" spans="2:11" ht="9" customHeight="1">
      <c r="B27" s="87" t="s">
        <v>114</v>
      </c>
      <c r="C27" s="103">
        <v>33</v>
      </c>
      <c r="D27" s="100" t="s">
        <v>288</v>
      </c>
      <c r="E27" s="103">
        <v>33</v>
      </c>
      <c r="F27" s="100" t="s">
        <v>288</v>
      </c>
      <c r="G27" s="103">
        <v>23.2</v>
      </c>
      <c r="H27" s="100" t="s">
        <v>288</v>
      </c>
      <c r="I27" s="103">
        <v>33</v>
      </c>
      <c r="J27" s="100" t="s">
        <v>288</v>
      </c>
      <c r="K27" s="86"/>
    </row>
    <row r="28" spans="2:11" ht="9" customHeight="1">
      <c r="B28" s="88" t="s">
        <v>115</v>
      </c>
      <c r="C28" s="104">
        <v>40.3</v>
      </c>
      <c r="D28" s="101" t="s">
        <v>289</v>
      </c>
      <c r="E28" s="104">
        <v>47.8</v>
      </c>
      <c r="F28" s="101" t="s">
        <v>289</v>
      </c>
      <c r="G28" s="104">
        <v>46.7</v>
      </c>
      <c r="H28" s="101" t="s">
        <v>289</v>
      </c>
      <c r="I28" s="104">
        <v>40.3</v>
      </c>
      <c r="J28" s="101" t="s">
        <v>289</v>
      </c>
      <c r="K28" s="86"/>
    </row>
    <row r="29" spans="2:11" ht="9" customHeight="1">
      <c r="B29" s="89" t="s">
        <v>116</v>
      </c>
      <c r="C29" s="105">
        <v>34</v>
      </c>
      <c r="D29" s="102" t="s">
        <v>276</v>
      </c>
      <c r="E29" s="105">
        <v>56</v>
      </c>
      <c r="F29" s="102" t="s">
        <v>276</v>
      </c>
      <c r="G29" s="105">
        <v>0</v>
      </c>
      <c r="H29" s="102" t="s">
        <v>270</v>
      </c>
      <c r="I29" s="105">
        <v>34</v>
      </c>
      <c r="J29" s="102" t="s">
        <v>276</v>
      </c>
      <c r="K29" s="86"/>
    </row>
    <row r="30" spans="2:11" ht="9" customHeight="1">
      <c r="B30" s="87" t="s">
        <v>117</v>
      </c>
      <c r="C30" s="103">
        <v>31</v>
      </c>
      <c r="D30" s="100" t="s">
        <v>290</v>
      </c>
      <c r="E30" s="103">
        <v>33.5</v>
      </c>
      <c r="F30" s="100" t="s">
        <v>291</v>
      </c>
      <c r="G30" s="103">
        <v>30</v>
      </c>
      <c r="H30" s="100" t="s">
        <v>291</v>
      </c>
      <c r="I30" s="103">
        <v>31</v>
      </c>
      <c r="J30" s="100" t="s">
        <v>290</v>
      </c>
      <c r="K30" s="86"/>
    </row>
    <row r="31" spans="2:11" ht="9" customHeight="1">
      <c r="B31" s="88" t="s">
        <v>118</v>
      </c>
      <c r="C31" s="104">
        <v>24</v>
      </c>
      <c r="D31" s="101" t="s">
        <v>292</v>
      </c>
      <c r="E31" s="104">
        <v>26</v>
      </c>
      <c r="F31" s="101" t="s">
        <v>292</v>
      </c>
      <c r="G31" s="104">
        <v>23</v>
      </c>
      <c r="H31" s="101" t="s">
        <v>292</v>
      </c>
      <c r="I31" s="104">
        <v>24</v>
      </c>
      <c r="J31" s="101" t="s">
        <v>292</v>
      </c>
      <c r="K31" s="86"/>
    </row>
    <row r="32" spans="2:11" ht="9" customHeight="1">
      <c r="B32" s="89" t="s">
        <v>119</v>
      </c>
      <c r="C32" s="105">
        <v>24.6</v>
      </c>
      <c r="D32" s="102" t="s">
        <v>283</v>
      </c>
      <c r="E32" s="105">
        <v>21.6</v>
      </c>
      <c r="F32" s="102" t="s">
        <v>283</v>
      </c>
      <c r="G32" s="105">
        <v>24.6</v>
      </c>
      <c r="H32" s="102" t="s">
        <v>283</v>
      </c>
      <c r="I32" s="105">
        <v>24.6</v>
      </c>
      <c r="J32" s="102" t="s">
        <v>283</v>
      </c>
      <c r="K32" s="86"/>
    </row>
    <row r="33" spans="2:11" ht="9" customHeight="1">
      <c r="B33" s="87" t="s">
        <v>120</v>
      </c>
      <c r="C33" s="103">
        <v>20</v>
      </c>
      <c r="D33" s="100" t="s">
        <v>293</v>
      </c>
      <c r="E33" s="103">
        <v>20</v>
      </c>
      <c r="F33" s="100" t="s">
        <v>293</v>
      </c>
      <c r="G33" s="103">
        <v>14.6</v>
      </c>
      <c r="H33" s="100" t="s">
        <v>286</v>
      </c>
      <c r="I33" s="103">
        <v>20</v>
      </c>
      <c r="J33" s="100" t="s">
        <v>293</v>
      </c>
      <c r="K33" s="86"/>
    </row>
    <row r="34" spans="2:11" ht="9" customHeight="1">
      <c r="B34" s="88" t="s">
        <v>121</v>
      </c>
      <c r="C34" s="104">
        <v>30</v>
      </c>
      <c r="D34" s="101" t="s">
        <v>294</v>
      </c>
      <c r="E34" s="104">
        <v>31.2</v>
      </c>
      <c r="F34" s="101" t="s">
        <v>294</v>
      </c>
      <c r="G34" s="104">
        <v>0</v>
      </c>
      <c r="H34" s="101" t="s">
        <v>270</v>
      </c>
      <c r="I34" s="104">
        <v>23</v>
      </c>
      <c r="J34" s="101" t="s">
        <v>295</v>
      </c>
      <c r="K34" s="86"/>
    </row>
    <row r="35" spans="2:11" ht="9" customHeight="1">
      <c r="B35" s="89" t="s">
        <v>122</v>
      </c>
      <c r="C35" s="105">
        <v>42.7</v>
      </c>
      <c r="D35" s="102" t="s">
        <v>276</v>
      </c>
      <c r="E35" s="105">
        <v>43.45</v>
      </c>
      <c r="F35" s="102" t="s">
        <v>276</v>
      </c>
      <c r="G35" s="105">
        <v>42.7</v>
      </c>
      <c r="H35" s="102" t="s">
        <v>296</v>
      </c>
      <c r="I35" s="105">
        <v>42.7</v>
      </c>
      <c r="J35" s="102" t="s">
        <v>276</v>
      </c>
      <c r="K35" s="86"/>
    </row>
    <row r="36" spans="2:11" ht="9" customHeight="1">
      <c r="B36" s="87" t="s">
        <v>123</v>
      </c>
      <c r="C36" s="103">
        <v>24</v>
      </c>
      <c r="D36" s="100" t="s">
        <v>297</v>
      </c>
      <c r="E36" s="103">
        <v>24</v>
      </c>
      <c r="F36" s="100" t="s">
        <v>297</v>
      </c>
      <c r="G36" s="103">
        <v>0.292</v>
      </c>
      <c r="H36" s="100" t="s">
        <v>283</v>
      </c>
      <c r="I36" s="103">
        <v>24</v>
      </c>
      <c r="J36" s="100" t="s">
        <v>297</v>
      </c>
      <c r="K36" s="86"/>
    </row>
    <row r="37" spans="2:11" ht="9" customHeight="1">
      <c r="B37" s="88" t="s">
        <v>124</v>
      </c>
      <c r="C37" s="104">
        <v>28.6</v>
      </c>
      <c r="D37" s="101" t="s">
        <v>283</v>
      </c>
      <c r="E37" s="104">
        <v>28.6</v>
      </c>
      <c r="F37" s="101" t="s">
        <v>283</v>
      </c>
      <c r="G37" s="104">
        <v>26.3</v>
      </c>
      <c r="H37" s="101" t="s">
        <v>298</v>
      </c>
      <c r="I37" s="104">
        <v>26.3</v>
      </c>
      <c r="J37" s="101" t="s">
        <v>298</v>
      </c>
      <c r="K37" s="86"/>
    </row>
    <row r="38" spans="2:11" ht="9" customHeight="1">
      <c r="B38" s="89" t="s">
        <v>125</v>
      </c>
      <c r="C38" s="105">
        <v>28.5</v>
      </c>
      <c r="D38" s="102" t="s">
        <v>299</v>
      </c>
      <c r="E38" s="105">
        <v>28.5</v>
      </c>
      <c r="F38" s="102" t="s">
        <v>299</v>
      </c>
      <c r="G38" s="105">
        <v>21.35</v>
      </c>
      <c r="H38" s="102" t="s">
        <v>299</v>
      </c>
      <c r="I38" s="105">
        <v>28.5</v>
      </c>
      <c r="J38" s="102" t="s">
        <v>299</v>
      </c>
      <c r="K38" s="86"/>
    </row>
    <row r="39" spans="2:11" ht="9" customHeight="1">
      <c r="B39" s="87" t="s">
        <v>126</v>
      </c>
      <c r="C39" s="103">
        <v>18.4</v>
      </c>
      <c r="D39" s="100" t="s">
        <v>300</v>
      </c>
      <c r="E39" s="103">
        <v>18.4</v>
      </c>
      <c r="F39" s="100" t="s">
        <v>300</v>
      </c>
      <c r="G39" s="103">
        <v>17</v>
      </c>
      <c r="H39" s="100" t="s">
        <v>301</v>
      </c>
      <c r="I39" s="103">
        <v>18.4</v>
      </c>
      <c r="J39" s="100" t="s">
        <v>300</v>
      </c>
      <c r="K39" s="86"/>
    </row>
    <row r="40" spans="2:11" ht="9" customHeight="1">
      <c r="B40" s="88" t="s">
        <v>127</v>
      </c>
      <c r="C40" s="104">
        <v>22</v>
      </c>
      <c r="D40" s="101" t="s">
        <v>276</v>
      </c>
      <c r="E40" s="104">
        <v>22</v>
      </c>
      <c r="F40" s="101" t="s">
        <v>276</v>
      </c>
      <c r="G40" s="104">
        <v>17</v>
      </c>
      <c r="H40" s="101" t="s">
        <v>302</v>
      </c>
      <c r="I40" s="104">
        <v>22</v>
      </c>
      <c r="J40" s="101" t="s">
        <v>276</v>
      </c>
      <c r="K40" s="86"/>
    </row>
    <row r="41" spans="2:11" ht="9" customHeight="1">
      <c r="B41" s="89" t="s">
        <v>128</v>
      </c>
      <c r="C41" s="105">
        <v>33</v>
      </c>
      <c r="D41" s="102" t="s">
        <v>276</v>
      </c>
      <c r="E41" s="105">
        <v>29.75</v>
      </c>
      <c r="F41" s="102" t="s">
        <v>276</v>
      </c>
      <c r="G41" s="105">
        <v>5.18</v>
      </c>
      <c r="H41" s="102" t="s">
        <v>303</v>
      </c>
      <c r="I41" s="105">
        <v>33</v>
      </c>
      <c r="J41" s="102" t="s">
        <v>276</v>
      </c>
      <c r="K41" s="86"/>
    </row>
    <row r="42" spans="2:11" ht="9" customHeight="1">
      <c r="B42" s="87" t="s">
        <v>129</v>
      </c>
      <c r="C42" s="103">
        <v>29.9</v>
      </c>
      <c r="D42" s="100" t="s">
        <v>283</v>
      </c>
      <c r="E42" s="103">
        <v>29.9</v>
      </c>
      <c r="F42" s="100" t="s">
        <v>283</v>
      </c>
      <c r="G42" s="103">
        <v>29</v>
      </c>
      <c r="H42" s="100" t="s">
        <v>283</v>
      </c>
      <c r="I42" s="103">
        <v>29.9</v>
      </c>
      <c r="J42" s="100" t="s">
        <v>283</v>
      </c>
      <c r="K42" s="86"/>
    </row>
    <row r="43" spans="2:11" ht="9" customHeight="1">
      <c r="B43" s="88" t="s">
        <v>130</v>
      </c>
      <c r="C43" s="104">
        <v>23.805</v>
      </c>
      <c r="D43" s="101" t="s">
        <v>290</v>
      </c>
      <c r="E43" s="104">
        <v>27.805</v>
      </c>
      <c r="F43" s="101" t="s">
        <v>290</v>
      </c>
      <c r="G43" s="104">
        <v>6.4</v>
      </c>
      <c r="H43" s="101" t="s">
        <v>290</v>
      </c>
      <c r="I43" s="104">
        <v>23.805</v>
      </c>
      <c r="J43" s="101" t="s">
        <v>290</v>
      </c>
      <c r="K43" s="86"/>
    </row>
    <row r="44" spans="2:11" ht="9" customHeight="1">
      <c r="B44" s="89" t="s">
        <v>131</v>
      </c>
      <c r="C44" s="105">
        <v>23.825</v>
      </c>
      <c r="D44" s="102" t="s">
        <v>298</v>
      </c>
      <c r="E44" s="105">
        <v>23.825</v>
      </c>
      <c r="F44" s="102" t="s">
        <v>298</v>
      </c>
      <c r="G44" s="105">
        <v>22.2</v>
      </c>
      <c r="H44" s="102" t="s">
        <v>298</v>
      </c>
      <c r="I44" s="105">
        <v>23.825</v>
      </c>
      <c r="J44" s="102" t="s">
        <v>298</v>
      </c>
      <c r="K44" s="86"/>
    </row>
    <row r="45" spans="2:11" ht="9" customHeight="1">
      <c r="B45" s="87" t="s">
        <v>132</v>
      </c>
      <c r="C45" s="103">
        <v>37.1</v>
      </c>
      <c r="D45" s="100" t="s">
        <v>304</v>
      </c>
      <c r="E45" s="103">
        <v>40.1</v>
      </c>
      <c r="F45" s="100" t="s">
        <v>298</v>
      </c>
      <c r="G45" s="103">
        <v>5.25</v>
      </c>
      <c r="H45" s="100" t="s">
        <v>305</v>
      </c>
      <c r="I45" s="103">
        <v>37.1</v>
      </c>
      <c r="J45" s="100" t="s">
        <v>304</v>
      </c>
      <c r="K45" s="86"/>
    </row>
    <row r="46" spans="2:11" ht="9" customHeight="1">
      <c r="B46" s="88" t="s">
        <v>133</v>
      </c>
      <c r="C46" s="104">
        <v>17</v>
      </c>
      <c r="D46" s="101" t="s">
        <v>306</v>
      </c>
      <c r="E46" s="104">
        <v>21</v>
      </c>
      <c r="F46" s="101" t="s">
        <v>280</v>
      </c>
      <c r="G46" s="104">
        <v>12</v>
      </c>
      <c r="H46" s="101" t="s">
        <v>307</v>
      </c>
      <c r="I46" s="104">
        <v>17</v>
      </c>
      <c r="J46" s="101" t="s">
        <v>306</v>
      </c>
      <c r="K46" s="86"/>
    </row>
    <row r="47" spans="2:11" ht="9" customHeight="1">
      <c r="B47" s="89" t="s">
        <v>134</v>
      </c>
      <c r="C47" s="105">
        <v>26.15</v>
      </c>
      <c r="D47" s="102" t="s">
        <v>283</v>
      </c>
      <c r="E47" s="105">
        <v>24.35</v>
      </c>
      <c r="F47" s="102" t="s">
        <v>283</v>
      </c>
      <c r="G47" s="105">
        <v>8.05</v>
      </c>
      <c r="H47" s="102" t="s">
        <v>307</v>
      </c>
      <c r="I47" s="105">
        <v>26.15</v>
      </c>
      <c r="J47" s="102" t="s">
        <v>283</v>
      </c>
      <c r="K47" s="86"/>
    </row>
    <row r="48" spans="2:11" ht="9" customHeight="1">
      <c r="B48" s="87" t="s">
        <v>135</v>
      </c>
      <c r="C48" s="103">
        <v>40.75</v>
      </c>
      <c r="D48" s="100" t="s">
        <v>283</v>
      </c>
      <c r="E48" s="103">
        <v>40.75</v>
      </c>
      <c r="F48" s="100" t="s">
        <v>283</v>
      </c>
      <c r="G48" s="103">
        <v>27.1</v>
      </c>
      <c r="H48" s="100" t="s">
        <v>281</v>
      </c>
      <c r="I48" s="103">
        <v>35.25</v>
      </c>
      <c r="J48" s="100" t="s">
        <v>294</v>
      </c>
      <c r="K48" s="86"/>
    </row>
    <row r="49" spans="2:11" ht="9" customHeight="1">
      <c r="B49" s="88" t="s">
        <v>136</v>
      </c>
      <c r="C49" s="104">
        <v>23</v>
      </c>
      <c r="D49" s="101" t="s">
        <v>281</v>
      </c>
      <c r="E49" s="104">
        <v>23</v>
      </c>
      <c r="F49" s="101" t="s">
        <v>281</v>
      </c>
      <c r="G49" s="104">
        <v>23</v>
      </c>
      <c r="H49" s="101" t="s">
        <v>281</v>
      </c>
      <c r="I49" s="104">
        <v>23</v>
      </c>
      <c r="J49" s="101" t="s">
        <v>281</v>
      </c>
      <c r="K49" s="86"/>
    </row>
    <row r="50" spans="2:11" ht="9" customHeight="1">
      <c r="B50" s="89" t="s">
        <v>137</v>
      </c>
      <c r="C50" s="105">
        <v>38.5</v>
      </c>
      <c r="D50" s="102" t="s">
        <v>308</v>
      </c>
      <c r="E50" s="105">
        <v>47</v>
      </c>
      <c r="F50" s="102" t="s">
        <v>308</v>
      </c>
      <c r="G50" s="105">
        <v>47</v>
      </c>
      <c r="H50" s="102" t="s">
        <v>308</v>
      </c>
      <c r="I50" s="105">
        <v>38.5</v>
      </c>
      <c r="J50" s="102" t="s">
        <v>308</v>
      </c>
      <c r="K50" s="86"/>
    </row>
    <row r="51" spans="2:11" ht="9" customHeight="1">
      <c r="B51" s="87" t="s">
        <v>138</v>
      </c>
      <c r="C51" s="103">
        <v>20</v>
      </c>
      <c r="D51" s="100" t="s">
        <v>309</v>
      </c>
      <c r="E51" s="103">
        <v>20</v>
      </c>
      <c r="F51" s="100" t="s">
        <v>309</v>
      </c>
      <c r="G51" s="103">
        <v>16</v>
      </c>
      <c r="H51" s="100" t="s">
        <v>309</v>
      </c>
      <c r="I51" s="103">
        <v>20</v>
      </c>
      <c r="J51" s="100" t="s">
        <v>309</v>
      </c>
      <c r="K51" s="86"/>
    </row>
    <row r="52" spans="2:11" ht="9" customHeight="1">
      <c r="B52" s="88" t="s">
        <v>139</v>
      </c>
      <c r="C52" s="104">
        <v>38</v>
      </c>
      <c r="D52" s="101" t="s">
        <v>283</v>
      </c>
      <c r="E52" s="104">
        <v>38</v>
      </c>
      <c r="F52" s="101" t="s">
        <v>283</v>
      </c>
      <c r="G52" s="104">
        <v>29.2</v>
      </c>
      <c r="H52" s="101" t="s">
        <v>283</v>
      </c>
      <c r="I52" s="104">
        <v>38</v>
      </c>
      <c r="J52" s="101" t="s">
        <v>283</v>
      </c>
      <c r="K52" s="86"/>
    </row>
    <row r="53" spans="2:11" ht="9" customHeight="1">
      <c r="B53" s="89" t="s">
        <v>140</v>
      </c>
      <c r="C53" s="105">
        <v>61.1</v>
      </c>
      <c r="D53" s="102" t="s">
        <v>283</v>
      </c>
      <c r="E53" s="105">
        <v>78.5</v>
      </c>
      <c r="F53" s="102" t="s">
        <v>283</v>
      </c>
      <c r="G53" s="105">
        <v>45.1</v>
      </c>
      <c r="H53" s="102" t="s">
        <v>283</v>
      </c>
      <c r="I53" s="105">
        <v>61.1</v>
      </c>
      <c r="J53" s="102" t="s">
        <v>283</v>
      </c>
      <c r="K53" s="86"/>
    </row>
    <row r="54" spans="2:11" ht="9" customHeight="1">
      <c r="B54" s="87" t="s">
        <v>141</v>
      </c>
      <c r="C54" s="103">
        <v>35</v>
      </c>
      <c r="D54" s="100" t="s">
        <v>308</v>
      </c>
      <c r="E54" s="103">
        <v>35</v>
      </c>
      <c r="F54" s="100" t="s">
        <v>308</v>
      </c>
      <c r="G54" s="103">
        <v>34</v>
      </c>
      <c r="H54" s="100" t="s">
        <v>308</v>
      </c>
      <c r="I54" s="103">
        <v>35</v>
      </c>
      <c r="J54" s="100" t="s">
        <v>308</v>
      </c>
      <c r="K54" s="86"/>
    </row>
    <row r="55" spans="2:11" ht="9" customHeight="1">
      <c r="B55" s="88" t="s">
        <v>142</v>
      </c>
      <c r="C55" s="104">
        <v>28</v>
      </c>
      <c r="D55" s="101" t="s">
        <v>276</v>
      </c>
      <c r="E55" s="104">
        <v>28</v>
      </c>
      <c r="F55" s="101" t="s">
        <v>276</v>
      </c>
      <c r="G55" s="104">
        <v>28</v>
      </c>
      <c r="H55" s="101" t="s">
        <v>276</v>
      </c>
      <c r="I55" s="104">
        <v>28</v>
      </c>
      <c r="J55" s="101" t="s">
        <v>276</v>
      </c>
      <c r="K55" s="86"/>
    </row>
    <row r="56" spans="2:11" ht="9" customHeight="1">
      <c r="B56" s="89" t="s">
        <v>143</v>
      </c>
      <c r="C56" s="105">
        <v>30</v>
      </c>
      <c r="D56" s="102" t="s">
        <v>310</v>
      </c>
      <c r="E56" s="105">
        <v>30</v>
      </c>
      <c r="F56" s="102" t="s">
        <v>310</v>
      </c>
      <c r="G56" s="105">
        <v>20</v>
      </c>
      <c r="H56" s="102" t="s">
        <v>311</v>
      </c>
      <c r="I56" s="105">
        <v>16</v>
      </c>
      <c r="J56" s="102" t="s">
        <v>310</v>
      </c>
      <c r="K56" s="86"/>
    </row>
    <row r="57" spans="2:11" ht="9" customHeight="1">
      <c r="B57" s="87" t="s">
        <v>144</v>
      </c>
      <c r="C57" s="103">
        <v>26</v>
      </c>
      <c r="D57" s="100" t="s">
        <v>308</v>
      </c>
      <c r="E57" s="103">
        <v>27</v>
      </c>
      <c r="F57" s="100" t="s">
        <v>308</v>
      </c>
      <c r="G57" s="103">
        <v>22</v>
      </c>
      <c r="H57" s="100" t="s">
        <v>308</v>
      </c>
      <c r="I57" s="103">
        <v>26</v>
      </c>
      <c r="J57" s="100" t="s">
        <v>308</v>
      </c>
      <c r="K57" s="86"/>
    </row>
    <row r="58" spans="2:11" ht="9" customHeight="1">
      <c r="B58" s="88" t="s">
        <v>145</v>
      </c>
      <c r="C58" s="104">
        <v>20</v>
      </c>
      <c r="D58" s="101" t="s">
        <v>312</v>
      </c>
      <c r="E58" s="104">
        <v>20</v>
      </c>
      <c r="F58" s="101" t="s">
        <v>312</v>
      </c>
      <c r="G58" s="104">
        <v>15</v>
      </c>
      <c r="H58" s="101" t="s">
        <v>313</v>
      </c>
      <c r="I58" s="104">
        <v>20</v>
      </c>
      <c r="J58" s="101" t="s">
        <v>312</v>
      </c>
      <c r="K58" s="86"/>
    </row>
    <row r="59" spans="2:11" ht="9" customHeight="1">
      <c r="B59" s="89" t="s">
        <v>146</v>
      </c>
      <c r="C59" s="105">
        <v>0.32</v>
      </c>
      <c r="D59" s="102" t="s">
        <v>314</v>
      </c>
      <c r="E59" s="105">
        <v>0.32</v>
      </c>
      <c r="F59" s="102" t="s">
        <v>314</v>
      </c>
      <c r="G59" s="105">
        <v>24.5</v>
      </c>
      <c r="H59" s="102" t="s">
        <v>315</v>
      </c>
      <c r="I59" s="105">
        <v>29.4</v>
      </c>
      <c r="J59" s="102" t="s">
        <v>286</v>
      </c>
      <c r="K59" s="86"/>
    </row>
    <row r="60" spans="2:11" ht="9" customHeight="1">
      <c r="B60" s="87" t="s">
        <v>147</v>
      </c>
      <c r="C60" s="103">
        <v>30.46</v>
      </c>
      <c r="D60" s="100" t="s">
        <v>316</v>
      </c>
      <c r="E60" s="103">
        <v>31</v>
      </c>
      <c r="F60" s="100" t="s">
        <v>317</v>
      </c>
      <c r="G60" s="103">
        <v>0</v>
      </c>
      <c r="H60" s="100" t="s">
        <v>270</v>
      </c>
      <c r="I60" s="103">
        <v>0</v>
      </c>
      <c r="J60" s="100" t="s">
        <v>270</v>
      </c>
      <c r="K60" s="86"/>
    </row>
    <row r="61" spans="2:11" ht="9" customHeight="1">
      <c r="B61" s="88" t="s">
        <v>148</v>
      </c>
      <c r="C61" s="104">
        <v>28</v>
      </c>
      <c r="D61" s="101" t="s">
        <v>276</v>
      </c>
      <c r="E61" s="104">
        <v>28.9</v>
      </c>
      <c r="F61" s="101" t="s">
        <v>276</v>
      </c>
      <c r="G61" s="104">
        <v>28</v>
      </c>
      <c r="H61" s="101" t="s">
        <v>276</v>
      </c>
      <c r="I61" s="104">
        <v>28</v>
      </c>
      <c r="J61" s="101" t="s">
        <v>276</v>
      </c>
      <c r="K61" s="86"/>
    </row>
    <row r="62" spans="2:11" ht="9" customHeight="1">
      <c r="B62" s="89" t="s">
        <v>149</v>
      </c>
      <c r="C62" s="105">
        <v>49.4</v>
      </c>
      <c r="D62" s="102" t="s">
        <v>318</v>
      </c>
      <c r="E62" s="105">
        <v>49.4</v>
      </c>
      <c r="F62" s="102" t="s">
        <v>318</v>
      </c>
      <c r="G62" s="105">
        <v>49.4</v>
      </c>
      <c r="H62" s="102" t="s">
        <v>318</v>
      </c>
      <c r="I62" s="105">
        <v>49.4</v>
      </c>
      <c r="J62" s="102" t="s">
        <v>318</v>
      </c>
      <c r="K62" s="86"/>
    </row>
    <row r="63" spans="2:11" ht="9" customHeight="1">
      <c r="B63" s="87" t="s">
        <v>150</v>
      </c>
      <c r="C63" s="104">
        <v>37.2</v>
      </c>
      <c r="D63" s="101" t="s">
        <v>283</v>
      </c>
      <c r="E63" s="104">
        <v>37.2</v>
      </c>
      <c r="F63" s="101" t="s">
        <v>283</v>
      </c>
      <c r="G63" s="104">
        <v>21</v>
      </c>
      <c r="H63" s="101" t="s">
        <v>283</v>
      </c>
      <c r="I63" s="104">
        <v>37.2</v>
      </c>
      <c r="J63" s="101" t="s">
        <v>283</v>
      </c>
      <c r="K63" s="86"/>
    </row>
    <row r="64" spans="2:11" ht="9" customHeight="1">
      <c r="B64" s="88" t="s">
        <v>151</v>
      </c>
      <c r="C64" s="104">
        <v>30.9</v>
      </c>
      <c r="D64" s="101" t="s">
        <v>319</v>
      </c>
      <c r="E64" s="104">
        <v>30.9</v>
      </c>
      <c r="F64" s="101" t="s">
        <v>319</v>
      </c>
      <c r="G64" s="104">
        <v>22.6</v>
      </c>
      <c r="H64" s="101" t="s">
        <v>319</v>
      </c>
      <c r="I64" s="104">
        <v>30.9</v>
      </c>
      <c r="J64" s="101" t="s">
        <v>319</v>
      </c>
      <c r="K64" s="86"/>
    </row>
    <row r="65" spans="2:11" ht="9" customHeight="1">
      <c r="B65" s="89" t="s">
        <v>152</v>
      </c>
      <c r="C65" s="105">
        <v>24</v>
      </c>
      <c r="D65" s="102" t="s">
        <v>317</v>
      </c>
      <c r="E65" s="105">
        <v>24</v>
      </c>
      <c r="F65" s="102" t="s">
        <v>317</v>
      </c>
      <c r="G65" s="105">
        <v>24</v>
      </c>
      <c r="H65" s="102" t="s">
        <v>317</v>
      </c>
      <c r="I65" s="105">
        <v>24</v>
      </c>
      <c r="J65" s="102" t="s">
        <v>317</v>
      </c>
      <c r="K65" s="86"/>
    </row>
    <row r="66" spans="2:11" ht="9" customHeight="1">
      <c r="B66" s="146" t="s">
        <v>154</v>
      </c>
      <c r="C66" s="147">
        <v>16</v>
      </c>
      <c r="D66" s="147" t="s">
        <v>320</v>
      </c>
      <c r="E66" s="147">
        <v>4</v>
      </c>
      <c r="F66" s="147" t="s">
        <v>321</v>
      </c>
      <c r="G66" s="147">
        <v>0</v>
      </c>
      <c r="H66" s="147" t="s">
        <v>270</v>
      </c>
      <c r="I66" s="147">
        <v>0</v>
      </c>
      <c r="J66" s="147" t="s">
        <v>270</v>
      </c>
      <c r="K66" s="86"/>
    </row>
    <row r="67" spans="2:11" ht="9" customHeight="1">
      <c r="B67" s="132" t="s">
        <v>322</v>
      </c>
      <c r="C67" s="149">
        <v>28.578</v>
      </c>
      <c r="D67" s="149" t="s">
        <v>270</v>
      </c>
      <c r="E67" s="149">
        <v>30.129</v>
      </c>
      <c r="F67" s="149" t="s">
        <v>270</v>
      </c>
      <c r="G67" s="149">
        <v>22.503</v>
      </c>
      <c r="H67" s="149" t="s">
        <v>270</v>
      </c>
      <c r="I67" s="149">
        <v>28.558</v>
      </c>
      <c r="J67" s="149" t="s">
        <v>270</v>
      </c>
      <c r="K67" s="86"/>
    </row>
    <row r="68" spans="2:11" ht="9" customHeight="1">
      <c r="B68" s="131" t="s">
        <v>323</v>
      </c>
      <c r="C68" s="150"/>
      <c r="D68" s="150"/>
      <c r="E68" s="150"/>
      <c r="F68" s="150"/>
      <c r="G68" s="150"/>
      <c r="H68" s="150"/>
      <c r="I68" s="150"/>
      <c r="J68" s="150"/>
      <c r="K68" s="86"/>
    </row>
    <row r="69" spans="2:10" ht="9" customHeight="1">
      <c r="B69" s="148" t="s">
        <v>324</v>
      </c>
      <c r="C69" s="120">
        <v>18.4</v>
      </c>
      <c r="D69" s="120" t="s">
        <v>325</v>
      </c>
      <c r="E69" s="120">
        <v>24.4</v>
      </c>
      <c r="F69" s="120" t="s">
        <v>325</v>
      </c>
      <c r="G69" s="120">
        <v>13.6</v>
      </c>
      <c r="H69" s="120" t="s">
        <v>325</v>
      </c>
      <c r="I69" s="120">
        <v>18.4</v>
      </c>
      <c r="J69" s="120" t="s">
        <v>326</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57421875" style="0" customWidth="1"/>
    <col min="2" max="2" width="9.140625" style="107" hidden="1" customWidth="1"/>
    <col min="4" max="4" width="9.140625" style="0" hidden="1" customWidth="1"/>
    <col min="5" max="5" width="68.57421875" style="0" customWidth="1"/>
    <col min="6" max="7" width="4.57421875" style="0" customWidth="1"/>
    <col min="8" max="8" width="0" style="0" hidden="1" customWidth="1"/>
    <col min="10" max="10" width="0" style="0" hidden="1" customWidth="1"/>
    <col min="11" max="11" width="68.57421875" style="0" customWidth="1"/>
    <col min="12" max="13" width="4.57421875" style="0" customWidth="1"/>
    <col min="14" max="14" width="0" style="0" hidden="1" customWidth="1"/>
    <col min="16" max="16" width="0" style="0" hidden="1" customWidth="1"/>
    <col min="17" max="17" width="68.57421875" style="0" customWidth="1"/>
    <col min="18" max="19" width="4.57421875" style="0" customWidth="1"/>
    <col min="20" max="20" width="0" style="0" hidden="1" customWidth="1"/>
    <col min="22" max="22" width="0" style="0" hidden="1" customWidth="1"/>
    <col min="23" max="23" width="68.57421875" style="0" customWidth="1"/>
    <col min="24" max="25" width="4.57421875" style="0" customWidth="1"/>
    <col min="26" max="26" width="0" style="0" hidden="1" customWidth="1"/>
    <col min="28" max="28" width="0" style="0" hidden="1" customWidth="1"/>
    <col min="29" max="29" width="68.57421875" style="0" customWidth="1"/>
    <col min="30" max="30" width="4.57421875" style="0" customWidth="1"/>
  </cols>
  <sheetData>
    <row r="2" spans="2:16" ht="12" hidden="1">
      <c r="B2" s="107" t="s">
        <v>0</v>
      </c>
      <c r="C2" t="s">
        <v>77</v>
      </c>
      <c r="D2" t="s">
        <v>8</v>
      </c>
      <c r="N2" t="s">
        <v>0</v>
      </c>
      <c r="O2" t="s">
        <v>77</v>
      </c>
      <c r="P2" t="s">
        <v>8</v>
      </c>
    </row>
    <row r="3" spans="2:27" ht="12" hidden="1">
      <c r="B3" s="108" t="s">
        <v>327</v>
      </c>
      <c r="C3" s="23"/>
      <c r="H3" s="23"/>
      <c r="I3" s="23"/>
      <c r="N3" s="23" t="s">
        <v>327</v>
      </c>
      <c r="O3" s="23"/>
      <c r="T3" s="23"/>
      <c r="U3" s="23"/>
      <c r="Z3" s="23"/>
      <c r="AA3" s="23"/>
    </row>
    <row r="4" spans="9:30" ht="12">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328</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
      <c r="I6" s="114"/>
      <c r="J6" s="114"/>
      <c r="K6" s="114"/>
      <c r="L6" s="114"/>
      <c r="M6" s="114"/>
      <c r="N6" s="114"/>
      <c r="O6" s="114"/>
      <c r="P6" s="114"/>
      <c r="Q6" s="114"/>
      <c r="R6" s="114"/>
      <c r="S6" s="114"/>
      <c r="T6" s="114"/>
      <c r="U6" s="114"/>
      <c r="V6" s="114"/>
      <c r="W6" s="114"/>
      <c r="X6" s="114"/>
      <c r="Y6" s="114"/>
      <c r="Z6" s="114"/>
      <c r="AA6" s="114"/>
      <c r="AB6" s="114"/>
      <c r="AC6" s="114"/>
      <c r="AD6" s="114"/>
    </row>
    <row r="7" spans="3:30" ht="12">
      <c r="C7" s="11"/>
      <c r="D7" s="11"/>
      <c r="E7" s="92" t="s">
        <v>253</v>
      </c>
      <c r="I7" s="10"/>
      <c r="J7" s="10"/>
      <c r="K7" s="191"/>
      <c r="L7" s="114"/>
      <c r="M7" s="114"/>
      <c r="N7" s="114"/>
      <c r="O7" s="10"/>
      <c r="P7" s="10"/>
      <c r="Q7" s="191"/>
      <c r="R7" s="114"/>
      <c r="S7" s="114"/>
      <c r="T7" s="114"/>
      <c r="U7" s="10"/>
      <c r="V7" s="10"/>
      <c r="W7" s="191"/>
      <c r="X7" s="114"/>
      <c r="Y7" s="114"/>
      <c r="Z7" s="114"/>
      <c r="AA7" s="10"/>
      <c r="AB7" s="10"/>
      <c r="AC7" s="191"/>
      <c r="AD7" s="114"/>
    </row>
    <row r="8" spans="3:30" ht="12">
      <c r="C8" s="93" t="s">
        <v>329</v>
      </c>
      <c r="D8" s="93"/>
      <c r="E8" s="92" t="s">
        <v>330</v>
      </c>
      <c r="I8" s="192"/>
      <c r="J8" s="192"/>
      <c r="K8" s="191"/>
      <c r="L8" s="114"/>
      <c r="M8" s="114"/>
      <c r="N8" s="114"/>
      <c r="O8" s="192"/>
      <c r="P8" s="192"/>
      <c r="Q8" s="191"/>
      <c r="R8" s="114"/>
      <c r="S8" s="114"/>
      <c r="T8" s="114"/>
      <c r="U8" s="192"/>
      <c r="V8" s="192"/>
      <c r="W8" s="191"/>
      <c r="X8" s="114"/>
      <c r="Y8" s="114"/>
      <c r="Z8" s="114"/>
      <c r="AA8" s="192"/>
      <c r="AB8" s="192"/>
      <c r="AC8" s="191"/>
      <c r="AD8" s="114"/>
    </row>
    <row r="9" spans="3:30" ht="12">
      <c r="C9" s="93" t="str">
        <f>CONCATENATE(MF121TP1!C3)</f>
        <v>07/10/2023</v>
      </c>
      <c r="D9" s="93"/>
      <c r="E9" s="95" t="str">
        <f>CONCATENATE(MF121TP1!D3," Reporting Period")</f>
        <v>2023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
      <c r="B10" s="107" t="s">
        <v>331</v>
      </c>
      <c r="C10" s="106" t="s">
        <v>92</v>
      </c>
      <c r="D10" s="110" t="s">
        <v>332</v>
      </c>
      <c r="E10" s="110" t="s">
        <v>333</v>
      </c>
      <c r="H10" s="107" t="s">
        <v>331</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60</v>
      </c>
      <c r="C11" s="109" t="s">
        <v>102</v>
      </c>
      <c r="D11" s="109" t="s">
        <v>334</v>
      </c>
      <c r="E11" s="109" t="s">
        <v>335</v>
      </c>
      <c r="G11" s="23"/>
      <c r="H11" s="108" t="s">
        <v>60</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78</v>
      </c>
      <c r="C12" s="109"/>
      <c r="D12" s="109" t="s">
        <v>334</v>
      </c>
      <c r="E12" s="109" t="s">
        <v>336</v>
      </c>
      <c r="H12" s="108" t="s">
        <v>78</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159</v>
      </c>
      <c r="C13" s="109" t="s">
        <v>104</v>
      </c>
      <c r="D13" s="109" t="s">
        <v>337</v>
      </c>
      <c r="E13" s="109" t="s">
        <v>338</v>
      </c>
      <c r="H13" s="108" t="s">
        <v>159</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339</v>
      </c>
      <c r="B14" s="108" t="s">
        <v>172</v>
      </c>
      <c r="C14" s="109"/>
      <c r="D14" s="109" t="s">
        <v>337</v>
      </c>
      <c r="E14" s="109" t="s">
        <v>340</v>
      </c>
      <c r="G14" s="23" t="s">
        <v>339</v>
      </c>
      <c r="H14" s="108" t="s">
        <v>172</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185</v>
      </c>
      <c r="C15" s="109" t="s">
        <v>105</v>
      </c>
      <c r="D15" s="109" t="s">
        <v>334</v>
      </c>
      <c r="E15" s="109" t="s">
        <v>341</v>
      </c>
      <c r="H15" s="108" t="s">
        <v>185</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200</v>
      </c>
      <c r="C16" s="109"/>
      <c r="D16" s="109" t="s">
        <v>334</v>
      </c>
      <c r="E16" s="109" t="s">
        <v>342</v>
      </c>
      <c r="H16" s="108" t="s">
        <v>200</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230</v>
      </c>
      <c r="C17" s="109" t="s">
        <v>106</v>
      </c>
      <c r="D17" s="109" t="s">
        <v>334</v>
      </c>
      <c r="E17" s="109" t="s">
        <v>343</v>
      </c>
      <c r="H17" s="108" t="s">
        <v>230</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251</v>
      </c>
      <c r="C18" s="109" t="s">
        <v>107</v>
      </c>
      <c r="D18" s="109" t="s">
        <v>334</v>
      </c>
      <c r="E18" s="109" t="s">
        <v>344</v>
      </c>
      <c r="H18" s="108" t="s">
        <v>251</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327</v>
      </c>
      <c r="C19" s="109" t="s">
        <v>108</v>
      </c>
      <c r="D19" s="109" t="s">
        <v>334</v>
      </c>
      <c r="E19" s="109" t="s">
        <v>345</v>
      </c>
      <c r="H19" s="108" t="s">
        <v>327</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346</v>
      </c>
      <c r="C20" s="109" t="s">
        <v>109</v>
      </c>
      <c r="D20" s="109" t="s">
        <v>347</v>
      </c>
      <c r="E20" s="109" t="s">
        <v>348</v>
      </c>
      <c r="H20" s="108" t="s">
        <v>346</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349</v>
      </c>
      <c r="C21" s="109"/>
      <c r="D21" s="109" t="s">
        <v>347</v>
      </c>
      <c r="E21" s="109" t="s">
        <v>350</v>
      </c>
      <c r="H21" s="108" t="s">
        <v>349</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351</v>
      </c>
      <c r="C22" s="109" t="s">
        <v>111</v>
      </c>
      <c r="D22" s="109" t="s">
        <v>334</v>
      </c>
      <c r="E22" s="109" t="s">
        <v>352</v>
      </c>
      <c r="H22" s="108" t="s">
        <v>351</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353</v>
      </c>
      <c r="C23" s="109"/>
      <c r="D23" s="109" t="s">
        <v>334</v>
      </c>
      <c r="E23" s="109" t="s">
        <v>354</v>
      </c>
      <c r="H23" s="108" t="s">
        <v>353</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355</v>
      </c>
      <c r="C24" s="109"/>
      <c r="D24" s="109" t="s">
        <v>334</v>
      </c>
      <c r="E24" s="109" t="s">
        <v>356</v>
      </c>
      <c r="H24" s="108" t="s">
        <v>355</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357</v>
      </c>
      <c r="C25" s="109"/>
      <c r="D25" s="109" t="s">
        <v>334</v>
      </c>
      <c r="E25" s="109" t="s">
        <v>358</v>
      </c>
      <c r="H25" s="108" t="s">
        <v>357</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359</v>
      </c>
      <c r="C26" s="109" t="s">
        <v>113</v>
      </c>
      <c r="D26" s="109" t="s">
        <v>334</v>
      </c>
      <c r="E26" s="109" t="s">
        <v>360</v>
      </c>
      <c r="H26" s="108" t="s">
        <v>359</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361</v>
      </c>
      <c r="C27" s="109"/>
      <c r="D27" s="109" t="s">
        <v>334</v>
      </c>
      <c r="E27" s="109" t="s">
        <v>362</v>
      </c>
      <c r="H27" s="108" t="s">
        <v>361</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363</v>
      </c>
      <c r="C28" s="109" t="s">
        <v>114</v>
      </c>
      <c r="D28" s="109" t="s">
        <v>334</v>
      </c>
      <c r="E28" s="109" t="s">
        <v>364</v>
      </c>
      <c r="H28" s="108" t="s">
        <v>363</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365</v>
      </c>
      <c r="C29" s="109" t="s">
        <v>115</v>
      </c>
      <c r="D29" s="109" t="s">
        <v>334</v>
      </c>
      <c r="E29" s="109" t="s">
        <v>366</v>
      </c>
      <c r="H29" s="108" t="s">
        <v>365</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367</v>
      </c>
      <c r="C30" s="109" t="s">
        <v>116</v>
      </c>
      <c r="D30" s="109" t="s">
        <v>334</v>
      </c>
      <c r="E30" s="109" t="s">
        <v>368</v>
      </c>
      <c r="H30" s="108" t="s">
        <v>367</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369</v>
      </c>
      <c r="C31" s="109" t="s">
        <v>117</v>
      </c>
      <c r="D31" s="109" t="s">
        <v>334</v>
      </c>
      <c r="E31" s="109" t="s">
        <v>370</v>
      </c>
      <c r="H31" s="108" t="s">
        <v>369</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371</v>
      </c>
      <c r="C32" s="109"/>
      <c r="D32" s="109" t="s">
        <v>334</v>
      </c>
      <c r="E32" s="109" t="s">
        <v>372</v>
      </c>
      <c r="H32" s="108" t="s">
        <v>371</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373</v>
      </c>
      <c r="C33" s="109" t="s">
        <v>118</v>
      </c>
      <c r="D33" s="109" t="s">
        <v>334</v>
      </c>
      <c r="E33" s="109" t="s">
        <v>374</v>
      </c>
      <c r="H33" s="108" t="s">
        <v>373</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375</v>
      </c>
      <c r="C34" s="109" t="s">
        <v>119</v>
      </c>
      <c r="D34" s="109" t="s">
        <v>334</v>
      </c>
      <c r="E34" s="109" t="s">
        <v>376</v>
      </c>
      <c r="H34" s="108" t="s">
        <v>375</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377</v>
      </c>
      <c r="C35" s="109"/>
      <c r="D35" s="109" t="s">
        <v>334</v>
      </c>
      <c r="E35" s="109" t="s">
        <v>378</v>
      </c>
      <c r="H35" s="108" t="s">
        <v>377</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379</v>
      </c>
      <c r="C36" s="109" t="s">
        <v>121</v>
      </c>
      <c r="D36" s="109" t="s">
        <v>334</v>
      </c>
      <c r="E36" s="109" t="s">
        <v>380</v>
      </c>
      <c r="H36" s="108" t="s">
        <v>379</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381</v>
      </c>
      <c r="C37" s="109" t="s">
        <v>125</v>
      </c>
      <c r="D37" s="109" t="s">
        <v>334</v>
      </c>
      <c r="E37" s="109" t="s">
        <v>382</v>
      </c>
      <c r="H37" s="108" t="s">
        <v>381</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383</v>
      </c>
      <c r="C38" s="109" t="s">
        <v>126</v>
      </c>
      <c r="D38" s="109" t="s">
        <v>334</v>
      </c>
      <c r="E38" s="109" t="s">
        <v>384</v>
      </c>
      <c r="H38" s="108" t="s">
        <v>383</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385</v>
      </c>
      <c r="C39" s="109" t="s">
        <v>127</v>
      </c>
      <c r="D39" s="109" t="s">
        <v>334</v>
      </c>
      <c r="E39" s="109" t="s">
        <v>386</v>
      </c>
      <c r="G39" s="23"/>
      <c r="H39" s="108" t="s">
        <v>385</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387</v>
      </c>
      <c r="C40" s="109" t="s">
        <v>128</v>
      </c>
      <c r="D40" s="109" t="s">
        <v>334</v>
      </c>
      <c r="E40" s="109" t="s">
        <v>388</v>
      </c>
      <c r="H40" s="108" t="s">
        <v>387</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389</v>
      </c>
      <c r="C41" s="109"/>
      <c r="D41" s="109" t="s">
        <v>334</v>
      </c>
      <c r="E41" s="109" t="s">
        <v>390</v>
      </c>
      <c r="H41" s="108" t="s">
        <v>389</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391</v>
      </c>
      <c r="C42" s="109" t="s">
        <v>129</v>
      </c>
      <c r="D42" s="109" t="s">
        <v>334</v>
      </c>
      <c r="E42" s="109" t="s">
        <v>392</v>
      </c>
      <c r="H42" s="108" t="s">
        <v>391</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393</v>
      </c>
      <c r="C43" s="109"/>
      <c r="D43" s="109" t="s">
        <v>334</v>
      </c>
      <c r="E43" s="109" t="s">
        <v>394</v>
      </c>
      <c r="H43" s="108" t="s">
        <v>393</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395</v>
      </c>
      <c r="C44" s="109"/>
      <c r="D44" s="109" t="s">
        <v>334</v>
      </c>
      <c r="E44" s="109" t="s">
        <v>396</v>
      </c>
      <c r="H44" s="108" t="s">
        <v>395</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397</v>
      </c>
      <c r="C45" s="111" t="s">
        <v>131</v>
      </c>
      <c r="D45" s="111" t="s">
        <v>334</v>
      </c>
      <c r="E45" s="111" t="s">
        <v>398</v>
      </c>
      <c r="F45" s="116"/>
      <c r="G45" s="114"/>
      <c r="H45" s="115" t="s">
        <v>397</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399</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400</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401</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253</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329</v>
      </c>
      <c r="D56" s="93"/>
      <c r="E56" s="92" t="s">
        <v>330</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07/10/2023</v>
      </c>
      <c r="D57" s="93"/>
      <c r="E57" s="95" t="str">
        <f>CONCATENATE(MF121TP1!D3," Reporting Period")</f>
        <v>2023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331</v>
      </c>
      <c r="C58" s="106" t="s">
        <v>92</v>
      </c>
      <c r="D58" s="110" t="s">
        <v>332</v>
      </c>
      <c r="E58" s="110" t="s">
        <v>333</v>
      </c>
      <c r="H58" s="107" t="s">
        <v>331</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402</v>
      </c>
      <c r="C59" s="109"/>
      <c r="D59" s="109" t="s">
        <v>334</v>
      </c>
      <c r="E59" s="109" t="s">
        <v>403</v>
      </c>
      <c r="G59" s="23"/>
      <c r="H59" s="108" t="s">
        <v>402</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404</v>
      </c>
      <c r="C60" s="109" t="s">
        <v>132</v>
      </c>
      <c r="D60" s="109" t="s">
        <v>334</v>
      </c>
      <c r="E60" s="109" t="s">
        <v>405</v>
      </c>
      <c r="H60" s="108" t="s">
        <v>404</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406</v>
      </c>
      <c r="C61" s="109"/>
      <c r="D61" s="109" t="s">
        <v>334</v>
      </c>
      <c r="E61" s="109" t="s">
        <v>407</v>
      </c>
      <c r="H61" s="108" t="s">
        <v>406</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339</v>
      </c>
      <c r="B62" s="108" t="s">
        <v>408</v>
      </c>
      <c r="C62" s="109" t="s">
        <v>133</v>
      </c>
      <c r="D62" s="109" t="s">
        <v>334</v>
      </c>
      <c r="E62" s="109" t="s">
        <v>409</v>
      </c>
      <c r="G62" s="23" t="s">
        <v>339</v>
      </c>
      <c r="H62" s="108" t="s">
        <v>408</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410</v>
      </c>
      <c r="C63" s="109"/>
      <c r="D63" s="109" t="s">
        <v>334</v>
      </c>
      <c r="E63" s="109" t="s">
        <v>411</v>
      </c>
      <c r="H63" s="108" t="s">
        <v>410</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412</v>
      </c>
      <c r="C64" s="109" t="s">
        <v>134</v>
      </c>
      <c r="D64" s="109" t="s">
        <v>334</v>
      </c>
      <c r="E64" s="109" t="s">
        <v>413</v>
      </c>
      <c r="H64" s="108" t="s">
        <v>412</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414</v>
      </c>
      <c r="C65" s="109"/>
      <c r="D65" s="109" t="s">
        <v>334</v>
      </c>
      <c r="E65" s="109" t="s">
        <v>415</v>
      </c>
      <c r="H65" s="108" t="s">
        <v>414</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416</v>
      </c>
      <c r="C66" s="109" t="s">
        <v>135</v>
      </c>
      <c r="D66" s="109" t="s">
        <v>334</v>
      </c>
      <c r="E66" s="109" t="s">
        <v>417</v>
      </c>
      <c r="H66" s="108" t="s">
        <v>416</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418</v>
      </c>
      <c r="C67" s="109" t="s">
        <v>136</v>
      </c>
      <c r="D67" s="109" t="s">
        <v>334</v>
      </c>
      <c r="E67" s="109" t="s">
        <v>419</v>
      </c>
      <c r="H67" s="108" t="s">
        <v>418</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420</v>
      </c>
      <c r="C68" s="109"/>
      <c r="D68" s="109" t="s">
        <v>334</v>
      </c>
      <c r="E68" s="109" t="s">
        <v>421</v>
      </c>
      <c r="H68" s="108" t="s">
        <v>420</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422</v>
      </c>
      <c r="C69" s="109"/>
      <c r="D69" s="109" t="s">
        <v>334</v>
      </c>
      <c r="E69" s="109" t="s">
        <v>423</v>
      </c>
      <c r="H69" s="108" t="s">
        <v>422</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424</v>
      </c>
      <c r="C70" s="109" t="s">
        <v>138</v>
      </c>
      <c r="D70" s="109" t="s">
        <v>334</v>
      </c>
      <c r="E70" s="109" t="s">
        <v>425</v>
      </c>
      <c r="H70" s="108" t="s">
        <v>424</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426</v>
      </c>
      <c r="C71" s="109"/>
      <c r="D71" s="109" t="s">
        <v>334</v>
      </c>
      <c r="E71" s="109" t="s">
        <v>427</v>
      </c>
      <c r="H71" s="108" t="s">
        <v>426</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428</v>
      </c>
      <c r="C72" s="109"/>
      <c r="D72" s="109" t="s">
        <v>334</v>
      </c>
      <c r="E72" s="109" t="s">
        <v>429</v>
      </c>
      <c r="H72" s="108" t="s">
        <v>428</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231</v>
      </c>
      <c r="C73" s="109" t="s">
        <v>139</v>
      </c>
      <c r="D73" s="109" t="s">
        <v>334</v>
      </c>
      <c r="E73" s="109" t="s">
        <v>430</v>
      </c>
      <c r="H73" s="108" t="s">
        <v>231</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61</v>
      </c>
      <c r="C74" s="109"/>
      <c r="D74" s="109" t="s">
        <v>334</v>
      </c>
      <c r="E74" s="109" t="s">
        <v>431</v>
      </c>
      <c r="H74" s="108" t="s">
        <v>61</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432</v>
      </c>
      <c r="C75" s="109" t="s">
        <v>140</v>
      </c>
      <c r="D75" s="109" t="s">
        <v>334</v>
      </c>
      <c r="E75" s="109" t="s">
        <v>433</v>
      </c>
      <c r="H75" s="108" t="s">
        <v>432</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434</v>
      </c>
      <c r="C76" s="109"/>
      <c r="D76" s="109" t="s">
        <v>334</v>
      </c>
      <c r="E76" s="109" t="s">
        <v>435</v>
      </c>
      <c r="H76" s="108" t="s">
        <v>434</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436</v>
      </c>
      <c r="C77" s="109" t="s">
        <v>141</v>
      </c>
      <c r="D77" s="109" t="s">
        <v>334</v>
      </c>
      <c r="E77" s="109" t="s">
        <v>437</v>
      </c>
      <c r="H77" s="108" t="s">
        <v>436</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438</v>
      </c>
      <c r="C78" s="109" t="s">
        <v>143</v>
      </c>
      <c r="D78" s="109" t="s">
        <v>334</v>
      </c>
      <c r="E78" s="109" t="s">
        <v>439</v>
      </c>
      <c r="H78" s="108" t="s">
        <v>438</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440</v>
      </c>
      <c r="C79" s="109" t="s">
        <v>145</v>
      </c>
      <c r="D79" s="109" t="s">
        <v>334</v>
      </c>
      <c r="E79" s="109" t="s">
        <v>344</v>
      </c>
      <c r="H79" s="108" t="s">
        <v>440</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441</v>
      </c>
      <c r="C80" s="109" t="s">
        <v>146</v>
      </c>
      <c r="D80" s="109" t="s">
        <v>334</v>
      </c>
      <c r="E80" s="109" t="s">
        <v>442</v>
      </c>
      <c r="H80" s="108" t="s">
        <v>441</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443</v>
      </c>
      <c r="C81" s="109" t="s">
        <v>147</v>
      </c>
      <c r="D81" s="109" t="s">
        <v>334</v>
      </c>
      <c r="E81" s="109" t="s">
        <v>444</v>
      </c>
      <c r="H81" s="108" t="s">
        <v>443</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445</v>
      </c>
      <c r="C82" s="109"/>
      <c r="D82" s="109" t="s">
        <v>334</v>
      </c>
      <c r="E82" s="109" t="s">
        <v>446</v>
      </c>
      <c r="H82" s="108" t="s">
        <v>445</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447</v>
      </c>
      <c r="C83" s="109" t="s">
        <v>148</v>
      </c>
      <c r="D83" s="109" t="s">
        <v>334</v>
      </c>
      <c r="E83" s="109" t="s">
        <v>448</v>
      </c>
      <c r="H83" s="108" t="s">
        <v>447</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449</v>
      </c>
      <c r="C84" s="109" t="s">
        <v>149</v>
      </c>
      <c r="D84" s="109" t="s">
        <v>334</v>
      </c>
      <c r="E84" s="109" t="s">
        <v>450</v>
      </c>
      <c r="H84" s="108" t="s">
        <v>449</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451</v>
      </c>
      <c r="C85" s="109" t="s">
        <v>150</v>
      </c>
      <c r="D85" s="109" t="s">
        <v>334</v>
      </c>
      <c r="E85" s="109" t="s">
        <v>452</v>
      </c>
      <c r="H85" s="108" t="s">
        <v>451</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453</v>
      </c>
      <c r="C86" s="109" t="s">
        <v>151</v>
      </c>
      <c r="D86" s="109" t="s">
        <v>334</v>
      </c>
      <c r="E86" s="109" t="s">
        <v>452</v>
      </c>
      <c r="H86" s="108" t="s">
        <v>453</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454</v>
      </c>
      <c r="C87" s="109" t="s">
        <v>152</v>
      </c>
      <c r="D87" s="109" t="s">
        <v>334</v>
      </c>
      <c r="E87" s="109" t="s">
        <v>455</v>
      </c>
      <c r="G87" s="23"/>
      <c r="H87" s="108" t="s">
        <v>454</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
      <c r="B88" s="108" t="s">
        <v>456</v>
      </c>
      <c r="C88" s="109"/>
      <c r="D88" s="109"/>
      <c r="E88" s="109"/>
      <c r="H88" s="108" t="s">
        <v>456</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
      <c r="B89" s="108" t="s">
        <v>457</v>
      </c>
      <c r="C89" s="109"/>
      <c r="D89" s="109"/>
      <c r="E89" s="109"/>
      <c r="H89" s="108" t="s">
        <v>457</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
      <c r="B90" s="108" t="s">
        <v>458</v>
      </c>
      <c r="C90" s="109"/>
      <c r="D90" s="109"/>
      <c r="E90" s="109"/>
      <c r="H90" s="108" t="s">
        <v>458</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
      <c r="B91" s="108" t="s">
        <v>459</v>
      </c>
      <c r="C91" s="109"/>
      <c r="D91" s="109"/>
      <c r="E91" s="109"/>
      <c r="H91" s="108" t="s">
        <v>459</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
      <c r="B92" s="108" t="s">
        <v>460</v>
      </c>
      <c r="C92" s="109"/>
      <c r="D92" s="109"/>
      <c r="E92" s="109"/>
      <c r="H92" s="108" t="s">
        <v>460</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
      <c r="B93" s="108" t="s">
        <v>461</v>
      </c>
      <c r="C93" s="109"/>
      <c r="D93" s="109"/>
      <c r="E93" s="109"/>
      <c r="F93" s="116"/>
      <c r="G93" s="114"/>
      <c r="H93" s="108" t="s">
        <v>461</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462</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
      <c r="C99" s="10"/>
      <c r="D99" s="10"/>
      <c r="E99" s="191" t="s">
        <v>253</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
      <c r="C100" s="192" t="s">
        <v>329</v>
      </c>
      <c r="D100" s="192"/>
      <c r="E100" s="191" t="s">
        <v>330</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
      <c r="C101" s="98" t="str">
        <f>CONCATENATE(MF121TP1!C3)</f>
        <v>07/10/2023</v>
      </c>
      <c r="D101" s="98"/>
      <c r="E101" s="95" t="str">
        <f>CONCATENATE(MF121TP1!D47," Reporting Period")</f>
        <v>01/01/23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
      <c r="B102" s="107" t="s">
        <v>331</v>
      </c>
      <c r="C102" s="106" t="s">
        <v>92</v>
      </c>
      <c r="D102" s="110" t="s">
        <v>332</v>
      </c>
      <c r="E102" s="110" t="s">
        <v>333</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
      <c r="B103" s="108" t="s">
        <v>463</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
      <c r="B104" s="108" t="s">
        <v>464</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
      <c r="B105" s="108" t="s">
        <v>465</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
      <c r="B106" s="108" t="s">
        <v>466</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
      <c r="B107" s="108" t="s">
        <v>467</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
      <c r="B108" s="108" t="s">
        <v>468</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
      <c r="B109" s="108" t="s">
        <v>469</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
      <c r="B110" s="108" t="s">
        <v>470</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
      <c r="B111" s="108" t="s">
        <v>471</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
      <c r="B112" s="108" t="s">
        <v>472</v>
      </c>
      <c r="C112" s="109"/>
      <c r="D112" s="109"/>
      <c r="E112" s="109"/>
    </row>
    <row r="113" spans="2:5" ht="12">
      <c r="B113" s="108" t="s">
        <v>473</v>
      </c>
      <c r="C113" s="109"/>
      <c r="D113" s="109"/>
      <c r="E113" s="109"/>
    </row>
    <row r="114" spans="2:5" ht="12">
      <c r="B114" s="108" t="s">
        <v>474</v>
      </c>
      <c r="C114" s="109"/>
      <c r="D114" s="109"/>
      <c r="E114" s="109"/>
    </row>
    <row r="115" spans="2:5" ht="12">
      <c r="B115" s="108" t="s">
        <v>475</v>
      </c>
      <c r="C115" s="109"/>
      <c r="D115" s="109"/>
      <c r="E115" s="109"/>
    </row>
    <row r="116" spans="2:5" ht="12">
      <c r="B116" s="108" t="s">
        <v>476</v>
      </c>
      <c r="C116" s="109"/>
      <c r="D116" s="109"/>
      <c r="E116" s="109"/>
    </row>
    <row r="117" spans="2:5" ht="12">
      <c r="B117" s="108" t="s">
        <v>477</v>
      </c>
      <c r="C117" s="109"/>
      <c r="D117" s="109"/>
      <c r="E117" s="109"/>
    </row>
    <row r="118" spans="2:5" ht="12">
      <c r="B118" s="108" t="s">
        <v>478</v>
      </c>
      <c r="C118" s="109"/>
      <c r="D118" s="109"/>
      <c r="E118" s="109"/>
    </row>
    <row r="119" spans="2:5" ht="12">
      <c r="B119" s="108" t="s">
        <v>479</v>
      </c>
      <c r="C119" s="109"/>
      <c r="D119" s="109"/>
      <c r="E119" s="109"/>
    </row>
    <row r="120" spans="2:5" ht="12">
      <c r="B120" s="108" t="s">
        <v>480</v>
      </c>
      <c r="C120" s="109"/>
      <c r="D120" s="109"/>
      <c r="E120" s="109"/>
    </row>
    <row r="121" spans="2:5" ht="12">
      <c r="B121" s="108" t="s">
        <v>481</v>
      </c>
      <c r="C121" s="109"/>
      <c r="D121" s="109"/>
      <c r="E121" s="109"/>
    </row>
    <row r="122" spans="2:5" ht="12">
      <c r="B122" s="108" t="s">
        <v>482</v>
      </c>
      <c r="C122" s="109"/>
      <c r="D122" s="109"/>
      <c r="E122" s="109"/>
    </row>
    <row r="123" spans="2:5" ht="12">
      <c r="B123" s="108" t="s">
        <v>483</v>
      </c>
      <c r="C123" s="109"/>
      <c r="D123" s="109"/>
      <c r="E123" s="109"/>
    </row>
    <row r="124" spans="2:5" ht="12">
      <c r="B124" s="108" t="s">
        <v>484</v>
      </c>
      <c r="C124" s="109"/>
      <c r="D124" s="109"/>
      <c r="E124" s="109"/>
    </row>
    <row r="125" spans="2:5" ht="12">
      <c r="B125" s="108" t="s">
        <v>485</v>
      </c>
      <c r="C125" s="109"/>
      <c r="D125" s="109"/>
      <c r="E125" s="109"/>
    </row>
    <row r="126" spans="2:5" ht="12">
      <c r="B126" s="108" t="s">
        <v>486</v>
      </c>
      <c r="C126" s="109"/>
      <c r="D126" s="109"/>
      <c r="E126" s="109"/>
    </row>
    <row r="127" spans="2:5" ht="12">
      <c r="B127" s="108" t="s">
        <v>487</v>
      </c>
      <c r="C127" s="109"/>
      <c r="D127" s="109"/>
      <c r="E127" s="109"/>
    </row>
    <row r="128" spans="2:5" ht="12">
      <c r="B128" s="108" t="s">
        <v>488</v>
      </c>
      <c r="C128" s="109"/>
      <c r="D128" s="109"/>
      <c r="E128" s="109"/>
    </row>
    <row r="129" spans="2:5" ht="12">
      <c r="B129" s="108" t="s">
        <v>489</v>
      </c>
      <c r="C129" s="109"/>
      <c r="D129" s="109"/>
      <c r="E129" s="109"/>
    </row>
    <row r="130" spans="2:5" ht="12">
      <c r="B130" s="108" t="s">
        <v>490</v>
      </c>
      <c r="C130" s="109"/>
      <c r="D130" s="109"/>
      <c r="E130" s="109"/>
    </row>
    <row r="131" spans="2:5" ht="12">
      <c r="B131" s="108" t="s">
        <v>491</v>
      </c>
      <c r="C131" s="109"/>
      <c r="D131" s="109"/>
      <c r="E131" s="109"/>
    </row>
    <row r="132" spans="2:5" ht="12">
      <c r="B132" s="108" t="s">
        <v>492</v>
      </c>
      <c r="C132" s="109"/>
      <c r="D132" s="109"/>
      <c r="E132" s="109"/>
    </row>
    <row r="133" spans="2:5" ht="12">
      <c r="B133" s="108" t="s">
        <v>493</v>
      </c>
      <c r="C133" s="109"/>
      <c r="D133" s="109"/>
      <c r="E133" s="109"/>
    </row>
    <row r="134" spans="2:5" ht="12">
      <c r="B134" s="108" t="s">
        <v>494</v>
      </c>
      <c r="C134" s="109"/>
      <c r="D134" s="109"/>
      <c r="E134" s="109"/>
    </row>
    <row r="135" spans="2:5" ht="12">
      <c r="B135" s="108" t="s">
        <v>495</v>
      </c>
      <c r="C135" s="109"/>
      <c r="D135" s="109"/>
      <c r="E135" s="109"/>
    </row>
    <row r="136" spans="2:5" ht="12">
      <c r="B136" s="108" t="s">
        <v>496</v>
      </c>
      <c r="C136" s="109"/>
      <c r="D136" s="109"/>
      <c r="E136" s="109"/>
    </row>
    <row r="137" spans="2:5" ht="12">
      <c r="B137" s="108" t="s">
        <v>497</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9.57421875" style="0" customWidth="1"/>
    <col min="4" max="4" width="9.57421875" style="0" hidden="1" customWidth="1"/>
    <col min="5" max="5" width="5.57421875" style="0" customWidth="1"/>
    <col min="6" max="6" width="60.57421875" style="0" customWidth="1"/>
    <col min="7" max="8" width="4.57421875" style="0" customWidth="1"/>
    <col min="9" max="9" width="0" style="0" hidden="1" customWidth="1"/>
    <col min="11" max="11" width="0" style="0" hidden="1" customWidth="1"/>
    <col min="12" max="12" width="5.57421875" style="0" customWidth="1"/>
    <col min="13" max="13" width="60.57421875" style="0" customWidth="1"/>
    <col min="14" max="14" width="4.57421875" style="0" customWidth="1"/>
  </cols>
  <sheetData>
    <row r="2" spans="2:12" ht="12" hidden="1">
      <c r="B2" t="s">
        <v>0</v>
      </c>
      <c r="C2" t="s">
        <v>77</v>
      </c>
      <c r="E2" t="s">
        <v>8</v>
      </c>
      <c r="I2" t="s">
        <v>0</v>
      </c>
      <c r="J2" t="s">
        <v>77</v>
      </c>
      <c r="L2" t="s">
        <v>8</v>
      </c>
    </row>
    <row r="3" spans="2:11" ht="12" hidden="1">
      <c r="B3" s="23" t="s">
        <v>346</v>
      </c>
      <c r="C3" s="23"/>
      <c r="D3" s="23"/>
      <c r="I3" s="23" t="s">
        <v>346</v>
      </c>
      <c r="J3" s="23"/>
      <c r="K3" s="23"/>
    </row>
    <row r="4" spans="10:13" ht="12">
      <c r="J4" s="114"/>
      <c r="K4" s="114"/>
      <c r="L4" s="114"/>
      <c r="M4" s="114"/>
    </row>
    <row r="5" spans="3:13" ht="19.5">
      <c r="C5" s="19" t="s">
        <v>498</v>
      </c>
      <c r="D5" s="19"/>
      <c r="E5" s="6"/>
      <c r="F5" s="2"/>
      <c r="J5" s="188"/>
      <c r="K5" s="188"/>
      <c r="L5" s="189"/>
      <c r="M5" s="190"/>
    </row>
    <row r="6" spans="10:13" ht="12">
      <c r="J6" s="114"/>
      <c r="K6" s="114"/>
      <c r="L6" s="114"/>
      <c r="M6" s="114"/>
    </row>
    <row r="7" spans="3:13" ht="12">
      <c r="C7" s="11"/>
      <c r="D7" s="11"/>
      <c r="E7" s="11"/>
      <c r="F7" s="92" t="s">
        <v>253</v>
      </c>
      <c r="J7" s="10"/>
      <c r="K7" s="10"/>
      <c r="L7" s="10"/>
      <c r="M7" s="191"/>
    </row>
    <row r="8" spans="3:13" ht="12">
      <c r="C8" s="93"/>
      <c r="D8" s="93"/>
      <c r="E8" s="93"/>
      <c r="F8" s="92" t="s">
        <v>499</v>
      </c>
      <c r="J8" s="192"/>
      <c r="K8" s="192"/>
      <c r="L8" s="192"/>
      <c r="M8" s="191"/>
    </row>
    <row r="9" spans="3:13" ht="12">
      <c r="C9" s="93" t="str">
        <f>CONCATENATE("Created On: ",MF121TP1!C3)</f>
        <v>Created On: 07/10/2023</v>
      </c>
      <c r="D9" s="93"/>
      <c r="E9" s="93"/>
      <c r="F9" s="95" t="str">
        <f>CONCATENATE(MF121TP1!D3," Reporting Period")</f>
        <v>2023 Reporting Period</v>
      </c>
      <c r="J9" s="192"/>
      <c r="K9" s="192"/>
      <c r="L9" s="192"/>
      <c r="M9" s="191"/>
    </row>
    <row r="10" spans="2:13" ht="12">
      <c r="B10" s="107" t="s">
        <v>331</v>
      </c>
      <c r="C10" s="106" t="s">
        <v>92</v>
      </c>
      <c r="D10" s="110" t="s">
        <v>332</v>
      </c>
      <c r="E10" s="110" t="s">
        <v>500</v>
      </c>
      <c r="F10" s="110" t="s">
        <v>501</v>
      </c>
      <c r="I10" s="107" t="s">
        <v>331</v>
      </c>
      <c r="J10" s="193"/>
      <c r="K10" s="193"/>
      <c r="L10" s="193"/>
      <c r="M10" s="193"/>
    </row>
    <row r="11" spans="1:13" ht="15" customHeight="1">
      <c r="A11" s="23"/>
      <c r="B11" s="108" t="s">
        <v>60</v>
      </c>
      <c r="C11" s="109" t="s">
        <v>102</v>
      </c>
      <c r="D11" s="109" t="s">
        <v>502</v>
      </c>
      <c r="E11" s="118">
        <v>4</v>
      </c>
      <c r="F11" s="109" t="s">
        <v>503</v>
      </c>
      <c r="H11" s="23"/>
      <c r="I11" s="108" t="s">
        <v>60</v>
      </c>
      <c r="J11" s="113"/>
      <c r="K11" s="113"/>
      <c r="L11" s="196"/>
      <c r="M11" s="113"/>
    </row>
    <row r="12" spans="2:13" ht="15" customHeight="1">
      <c r="B12" s="108" t="s">
        <v>78</v>
      </c>
      <c r="C12" s="109" t="s">
        <v>104</v>
      </c>
      <c r="D12" s="109" t="s">
        <v>502</v>
      </c>
      <c r="E12" s="118">
        <v>5</v>
      </c>
      <c r="F12" s="109" t="s">
        <v>504</v>
      </c>
      <c r="I12" s="108" t="s">
        <v>78</v>
      </c>
      <c r="J12" s="113"/>
      <c r="K12" s="113"/>
      <c r="L12" s="196"/>
      <c r="M12" s="113"/>
    </row>
    <row r="13" spans="2:13" ht="15" customHeight="1">
      <c r="B13" s="108" t="s">
        <v>159</v>
      </c>
      <c r="C13" s="109" t="s">
        <v>105</v>
      </c>
      <c r="D13" s="109" t="s">
        <v>502</v>
      </c>
      <c r="E13" s="118">
        <v>4.5</v>
      </c>
      <c r="F13" s="109" t="s">
        <v>505</v>
      </c>
      <c r="I13" s="108" t="s">
        <v>159</v>
      </c>
      <c r="J13" s="113"/>
      <c r="K13" s="113"/>
      <c r="L13" s="196"/>
      <c r="M13" s="113"/>
    </row>
    <row r="14" spans="2:13" ht="15" customHeight="1">
      <c r="B14" s="108" t="s">
        <v>172</v>
      </c>
      <c r="C14" s="109" t="s">
        <v>106</v>
      </c>
      <c r="D14" s="109" t="s">
        <v>502</v>
      </c>
      <c r="E14" s="118">
        <v>6</v>
      </c>
      <c r="F14" s="109" t="s">
        <v>506</v>
      </c>
      <c r="I14" s="108" t="s">
        <v>172</v>
      </c>
      <c r="J14" s="113"/>
      <c r="K14" s="113"/>
      <c r="L14" s="196"/>
      <c r="M14" s="113"/>
    </row>
    <row r="15" spans="2:13" ht="15" customHeight="1">
      <c r="B15" s="108" t="s">
        <v>185</v>
      </c>
      <c r="C15" s="109" t="s">
        <v>107</v>
      </c>
      <c r="D15" s="109" t="s">
        <v>502</v>
      </c>
      <c r="E15" s="118">
        <v>3</v>
      </c>
      <c r="F15" s="109" t="s">
        <v>507</v>
      </c>
      <c r="I15" s="108" t="s">
        <v>185</v>
      </c>
      <c r="J15" s="113"/>
      <c r="K15" s="113"/>
      <c r="L15" s="196"/>
      <c r="M15" s="113"/>
    </row>
    <row r="16" spans="2:13" ht="15" customHeight="1">
      <c r="B16" s="108" t="s">
        <v>200</v>
      </c>
      <c r="C16" s="109" t="s">
        <v>108</v>
      </c>
      <c r="D16" s="109" t="s">
        <v>502</v>
      </c>
      <c r="E16" s="118">
        <v>5</v>
      </c>
      <c r="F16" s="109" t="s">
        <v>508</v>
      </c>
      <c r="I16" s="108" t="s">
        <v>200</v>
      </c>
      <c r="J16" s="113"/>
      <c r="K16" s="113"/>
      <c r="L16" s="196"/>
      <c r="M16" s="113"/>
    </row>
    <row r="17" spans="2:13" ht="15" customHeight="1">
      <c r="B17" s="108" t="s">
        <v>230</v>
      </c>
      <c r="C17" s="109" t="s">
        <v>110</v>
      </c>
      <c r="D17" s="109" t="s">
        <v>502</v>
      </c>
      <c r="E17" s="118">
        <v>5.75</v>
      </c>
      <c r="F17" s="109" t="s">
        <v>503</v>
      </c>
      <c r="I17" s="108" t="s">
        <v>230</v>
      </c>
      <c r="J17" s="113"/>
      <c r="K17" s="113"/>
      <c r="L17" s="196"/>
      <c r="M17" s="113"/>
    </row>
    <row r="18" spans="2:13" ht="15" customHeight="1">
      <c r="B18" s="108" t="s">
        <v>251</v>
      </c>
      <c r="C18" s="109" t="s">
        <v>112</v>
      </c>
      <c r="D18" s="109" t="s">
        <v>502</v>
      </c>
      <c r="E18" s="118">
        <v>4</v>
      </c>
      <c r="F18" s="109" t="s">
        <v>509</v>
      </c>
      <c r="I18" s="108" t="s">
        <v>251</v>
      </c>
      <c r="J18" s="113"/>
      <c r="K18" s="113"/>
      <c r="L18" s="196"/>
      <c r="M18" s="113"/>
    </row>
    <row r="19" spans="2:13" ht="15" customHeight="1">
      <c r="B19" s="108" t="s">
        <v>327</v>
      </c>
      <c r="C19" s="109" t="s">
        <v>113</v>
      </c>
      <c r="D19" s="109" t="s">
        <v>502</v>
      </c>
      <c r="E19" s="118">
        <v>4</v>
      </c>
      <c r="F19" s="109" t="s">
        <v>510</v>
      </c>
      <c r="I19" s="108" t="s">
        <v>327</v>
      </c>
      <c r="J19" s="113"/>
      <c r="K19" s="113"/>
      <c r="L19" s="196"/>
      <c r="M19" s="113"/>
    </row>
    <row r="20" spans="2:13" ht="15" customHeight="1">
      <c r="B20" s="108" t="s">
        <v>346</v>
      </c>
      <c r="C20" s="109" t="s">
        <v>114</v>
      </c>
      <c r="D20" s="109" t="s">
        <v>502</v>
      </c>
      <c r="E20" s="118">
        <v>5</v>
      </c>
      <c r="F20" s="109" t="s">
        <v>511</v>
      </c>
      <c r="I20" s="108" t="s">
        <v>346</v>
      </c>
      <c r="J20" s="113"/>
      <c r="K20" s="113"/>
      <c r="L20" s="196"/>
      <c r="M20" s="113"/>
    </row>
    <row r="21" spans="2:13" ht="15" customHeight="1">
      <c r="B21" s="108" t="s">
        <v>349</v>
      </c>
      <c r="C21" s="109" t="s">
        <v>116</v>
      </c>
      <c r="D21" s="109" t="s">
        <v>502</v>
      </c>
      <c r="E21" s="118">
        <v>5</v>
      </c>
      <c r="F21" s="109" t="s">
        <v>512</v>
      </c>
      <c r="I21" s="108" t="s">
        <v>349</v>
      </c>
      <c r="J21" s="113"/>
      <c r="K21" s="113"/>
      <c r="L21" s="196"/>
      <c r="M21" s="113"/>
    </row>
    <row r="22" spans="2:13" ht="15" customHeight="1">
      <c r="B22" s="108" t="s">
        <v>351</v>
      </c>
      <c r="C22" s="109" t="s">
        <v>117</v>
      </c>
      <c r="D22" s="109" t="s">
        <v>502</v>
      </c>
      <c r="E22" s="118">
        <v>5</v>
      </c>
      <c r="F22" s="109" t="s">
        <v>513</v>
      </c>
      <c r="I22" s="108" t="s">
        <v>351</v>
      </c>
      <c r="J22" s="113"/>
      <c r="K22" s="113"/>
      <c r="L22" s="196"/>
      <c r="M22" s="113"/>
    </row>
    <row r="23" spans="2:13" ht="15" customHeight="1">
      <c r="B23" s="108" t="s">
        <v>353</v>
      </c>
      <c r="C23" s="109" t="s">
        <v>118</v>
      </c>
      <c r="D23" s="109" t="s">
        <v>502</v>
      </c>
      <c r="E23" s="118">
        <v>4.9</v>
      </c>
      <c r="F23" s="109" t="s">
        <v>514</v>
      </c>
      <c r="I23" s="108" t="s">
        <v>353</v>
      </c>
      <c r="J23" s="113"/>
      <c r="K23" s="113"/>
      <c r="L23" s="196"/>
      <c r="M23" s="113"/>
    </row>
    <row r="24" spans="2:13" ht="15" customHeight="1">
      <c r="B24" s="108" t="s">
        <v>355</v>
      </c>
      <c r="C24" s="109" t="s">
        <v>119</v>
      </c>
      <c r="D24" s="109" t="s">
        <v>502</v>
      </c>
      <c r="E24" s="118">
        <v>6</v>
      </c>
      <c r="F24" s="109" t="s">
        <v>515</v>
      </c>
      <c r="I24" s="108" t="s">
        <v>355</v>
      </c>
      <c r="J24" s="113"/>
      <c r="K24" s="113"/>
      <c r="L24" s="196"/>
      <c r="M24" s="113"/>
    </row>
    <row r="25" spans="2:13" ht="15" customHeight="1">
      <c r="B25" s="108" t="s">
        <v>357</v>
      </c>
      <c r="C25" s="109" t="s">
        <v>121</v>
      </c>
      <c r="D25" s="109" t="s">
        <v>502</v>
      </c>
      <c r="E25" s="118">
        <v>6</v>
      </c>
      <c r="F25" s="109" t="s">
        <v>516</v>
      </c>
      <c r="I25" s="108" t="s">
        <v>357</v>
      </c>
      <c r="J25" s="113"/>
      <c r="K25" s="113"/>
      <c r="L25" s="196"/>
      <c r="M25" s="113"/>
    </row>
    <row r="26" spans="2:13" ht="15" customHeight="1">
      <c r="B26" s="108" t="s">
        <v>359</v>
      </c>
      <c r="C26" s="109" t="s">
        <v>122</v>
      </c>
      <c r="D26" s="109" t="s">
        <v>502</v>
      </c>
      <c r="E26" s="118">
        <v>6</v>
      </c>
      <c r="F26" s="109" t="s">
        <v>517</v>
      </c>
      <c r="I26" s="108" t="s">
        <v>359</v>
      </c>
      <c r="J26" s="113"/>
      <c r="K26" s="113"/>
      <c r="L26" s="196"/>
      <c r="M26" s="113"/>
    </row>
    <row r="27" spans="2:13" ht="15" customHeight="1">
      <c r="B27" s="108" t="s">
        <v>361</v>
      </c>
      <c r="C27" s="109" t="s">
        <v>123</v>
      </c>
      <c r="D27" s="109" t="s">
        <v>502</v>
      </c>
      <c r="E27" s="118">
        <v>6.25</v>
      </c>
      <c r="F27" s="109" t="s">
        <v>514</v>
      </c>
      <c r="I27" s="108" t="s">
        <v>361</v>
      </c>
      <c r="J27" s="113"/>
      <c r="K27" s="113"/>
      <c r="L27" s="196"/>
      <c r="M27" s="113"/>
    </row>
    <row r="28" spans="2:13" ht="15" customHeight="1">
      <c r="B28" s="108" t="s">
        <v>363</v>
      </c>
      <c r="C28" s="109" t="s">
        <v>124</v>
      </c>
      <c r="D28" s="109" t="s">
        <v>502</v>
      </c>
      <c r="E28" s="118">
        <v>6</v>
      </c>
      <c r="F28" s="109" t="s">
        <v>518</v>
      </c>
      <c r="I28" s="108" t="s">
        <v>363</v>
      </c>
      <c r="J28" s="113"/>
      <c r="K28" s="113"/>
      <c r="L28" s="196"/>
      <c r="M28" s="113"/>
    </row>
    <row r="29" spans="2:13" ht="15" customHeight="1">
      <c r="B29" s="108" t="s">
        <v>365</v>
      </c>
      <c r="C29" s="109" t="s">
        <v>125</v>
      </c>
      <c r="D29" s="109" t="s">
        <v>502</v>
      </c>
      <c r="E29" s="118">
        <v>6</v>
      </c>
      <c r="F29" s="109" t="s">
        <v>514</v>
      </c>
      <c r="I29" s="108" t="s">
        <v>365</v>
      </c>
      <c r="J29" s="113"/>
      <c r="K29" s="113"/>
      <c r="L29" s="196"/>
      <c r="M29" s="113"/>
    </row>
    <row r="30" spans="2:13" ht="15" customHeight="1">
      <c r="B30" s="108" t="s">
        <v>367</v>
      </c>
      <c r="C30" s="109" t="s">
        <v>129</v>
      </c>
      <c r="D30" s="109" t="s">
        <v>502</v>
      </c>
      <c r="E30" s="118">
        <v>5</v>
      </c>
      <c r="F30" s="109" t="s">
        <v>519</v>
      </c>
      <c r="I30" s="108" t="s">
        <v>367</v>
      </c>
      <c r="J30" s="113"/>
      <c r="K30" s="113"/>
      <c r="L30" s="196"/>
      <c r="M30" s="113"/>
    </row>
    <row r="31" spans="2:13" ht="15" customHeight="1">
      <c r="B31" s="108" t="s">
        <v>369</v>
      </c>
      <c r="C31" s="109" t="s">
        <v>133</v>
      </c>
      <c r="D31" s="109" t="s">
        <v>502</v>
      </c>
      <c r="E31" s="118">
        <v>5</v>
      </c>
      <c r="F31" s="109" t="s">
        <v>520</v>
      </c>
      <c r="I31" s="108" t="s">
        <v>369</v>
      </c>
      <c r="J31" s="113"/>
      <c r="K31" s="113"/>
      <c r="L31" s="196"/>
      <c r="M31" s="113"/>
    </row>
    <row r="32" spans="2:13" ht="15" customHeight="1">
      <c r="B32" s="108" t="s">
        <v>371</v>
      </c>
      <c r="C32" s="109" t="s">
        <v>134</v>
      </c>
      <c r="D32" s="109" t="s">
        <v>502</v>
      </c>
      <c r="E32" s="118">
        <v>4</v>
      </c>
      <c r="F32" s="109" t="s">
        <v>521</v>
      </c>
      <c r="I32" s="108" t="s">
        <v>371</v>
      </c>
      <c r="J32" s="113"/>
      <c r="K32" s="113"/>
      <c r="L32" s="196"/>
      <c r="M32" s="113"/>
    </row>
    <row r="33" spans="2:13" ht="15" customHeight="1">
      <c r="B33" s="108" t="s">
        <v>373</v>
      </c>
      <c r="C33" s="109" t="s">
        <v>136</v>
      </c>
      <c r="D33" s="109" t="s">
        <v>502</v>
      </c>
      <c r="E33" s="118">
        <v>6</v>
      </c>
      <c r="F33" s="109" t="s">
        <v>514</v>
      </c>
      <c r="I33" s="108" t="s">
        <v>373</v>
      </c>
      <c r="J33" s="113"/>
      <c r="K33" s="113"/>
      <c r="L33" s="196"/>
      <c r="M33" s="113"/>
    </row>
    <row r="34" spans="2:13" ht="15" customHeight="1">
      <c r="B34" s="108" t="s">
        <v>375</v>
      </c>
      <c r="C34" s="109" t="s">
        <v>137</v>
      </c>
      <c r="D34" s="109" t="s">
        <v>502</v>
      </c>
      <c r="E34" s="118">
        <v>5.75</v>
      </c>
      <c r="F34" s="109" t="s">
        <v>514</v>
      </c>
      <c r="I34" s="108" t="s">
        <v>375</v>
      </c>
      <c r="J34" s="113"/>
      <c r="K34" s="113"/>
      <c r="L34" s="196"/>
      <c r="M34" s="113"/>
    </row>
    <row r="35" spans="2:13" ht="15" customHeight="1">
      <c r="B35" s="108" t="s">
        <v>377</v>
      </c>
      <c r="C35" s="109" t="s">
        <v>138</v>
      </c>
      <c r="D35" s="109" t="s">
        <v>502</v>
      </c>
      <c r="E35" s="118">
        <v>4.5</v>
      </c>
      <c r="F35" s="109" t="s">
        <v>514</v>
      </c>
      <c r="I35" s="108" t="s">
        <v>377</v>
      </c>
      <c r="J35" s="113"/>
      <c r="K35" s="113"/>
      <c r="L35" s="196"/>
      <c r="M35" s="113"/>
    </row>
    <row r="36" spans="2:13" ht="15" customHeight="1">
      <c r="B36" s="108" t="s">
        <v>379</v>
      </c>
      <c r="C36" s="109" t="s">
        <v>140</v>
      </c>
      <c r="D36" s="109" t="s">
        <v>502</v>
      </c>
      <c r="E36" s="118">
        <v>6</v>
      </c>
      <c r="F36" s="109" t="s">
        <v>514</v>
      </c>
      <c r="I36" s="108" t="s">
        <v>379</v>
      </c>
      <c r="J36" s="113"/>
      <c r="K36" s="113"/>
      <c r="L36" s="196"/>
      <c r="M36" s="113"/>
    </row>
    <row r="37" spans="2:13" ht="15" customHeight="1">
      <c r="B37" s="108" t="s">
        <v>381</v>
      </c>
      <c r="C37" s="109" t="s">
        <v>142</v>
      </c>
      <c r="D37" s="109" t="s">
        <v>502</v>
      </c>
      <c r="E37" s="118">
        <v>5</v>
      </c>
      <c r="F37" s="109" t="s">
        <v>522</v>
      </c>
      <c r="I37" s="108" t="s">
        <v>381</v>
      </c>
      <c r="J37" s="113"/>
      <c r="K37" s="113"/>
      <c r="L37" s="196"/>
      <c r="M37" s="113"/>
    </row>
    <row r="38" spans="2:13" ht="15" customHeight="1">
      <c r="B38" s="108" t="s">
        <v>383</v>
      </c>
      <c r="C38" s="109" t="s">
        <v>143</v>
      </c>
      <c r="D38" s="109" t="s">
        <v>502</v>
      </c>
      <c r="E38" s="118">
        <v>4</v>
      </c>
      <c r="F38" s="109" t="s">
        <v>514</v>
      </c>
      <c r="I38" s="108" t="s">
        <v>383</v>
      </c>
      <c r="J38" s="113"/>
      <c r="K38" s="113"/>
      <c r="L38" s="196"/>
      <c r="M38" s="113"/>
    </row>
    <row r="39" spans="2:13" ht="15" customHeight="1">
      <c r="B39" s="108" t="s">
        <v>385</v>
      </c>
      <c r="C39" s="109" t="s">
        <v>144</v>
      </c>
      <c r="D39" s="109" t="s">
        <v>502</v>
      </c>
      <c r="E39" s="118">
        <v>6</v>
      </c>
      <c r="F39" s="109" t="s">
        <v>523</v>
      </c>
      <c r="I39" s="108" t="s">
        <v>385</v>
      </c>
      <c r="J39" s="113"/>
      <c r="K39" s="113"/>
      <c r="L39" s="196"/>
      <c r="M39" s="113"/>
    </row>
    <row r="40" spans="2:13" ht="15" customHeight="1">
      <c r="B40" s="108" t="s">
        <v>387</v>
      </c>
      <c r="C40" s="109" t="s">
        <v>145</v>
      </c>
      <c r="D40" s="109" t="s">
        <v>502</v>
      </c>
      <c r="E40" s="118">
        <v>6.25</v>
      </c>
      <c r="F40" s="109" t="s">
        <v>524</v>
      </c>
      <c r="I40" s="108" t="s">
        <v>387</v>
      </c>
      <c r="J40" s="113"/>
      <c r="K40" s="113"/>
      <c r="L40" s="196"/>
      <c r="M40" s="113"/>
    </row>
    <row r="41" spans="2:13" ht="15" customHeight="1">
      <c r="B41" s="108" t="s">
        <v>389</v>
      </c>
      <c r="C41" s="109" t="s">
        <v>146</v>
      </c>
      <c r="D41" s="109" t="s">
        <v>502</v>
      </c>
      <c r="E41" s="118">
        <v>4.88</v>
      </c>
      <c r="F41" s="109" t="s">
        <v>514</v>
      </c>
      <c r="I41" s="108" t="s">
        <v>389</v>
      </c>
      <c r="J41" s="113"/>
      <c r="K41" s="113"/>
      <c r="L41" s="196"/>
      <c r="M41" s="113"/>
    </row>
    <row r="42" spans="2:13" ht="15" customHeight="1">
      <c r="B42" s="108" t="s">
        <v>391</v>
      </c>
      <c r="C42" s="109" t="s">
        <v>149</v>
      </c>
      <c r="D42" s="109" t="s">
        <v>502</v>
      </c>
      <c r="E42" s="118">
        <v>6.5</v>
      </c>
      <c r="F42" s="109" t="s">
        <v>525</v>
      </c>
      <c r="I42" s="108" t="s">
        <v>391</v>
      </c>
      <c r="J42" s="113"/>
      <c r="K42" s="113"/>
      <c r="L42" s="196"/>
      <c r="M42" s="113"/>
    </row>
    <row r="43" spans="2:13" ht="15" customHeight="1">
      <c r="B43" s="108" t="s">
        <v>393</v>
      </c>
      <c r="C43" s="109" t="s">
        <v>151</v>
      </c>
      <c r="D43" s="109" t="s">
        <v>502</v>
      </c>
      <c r="E43" s="118">
        <v>5</v>
      </c>
      <c r="F43" s="109" t="s">
        <v>514</v>
      </c>
      <c r="I43" s="108" t="s">
        <v>393</v>
      </c>
      <c r="J43" s="113"/>
      <c r="K43" s="113"/>
      <c r="L43" s="196"/>
      <c r="M43" s="113"/>
    </row>
    <row r="44" spans="2:13" ht="15" customHeight="1">
      <c r="B44" s="108" t="s">
        <v>395</v>
      </c>
      <c r="C44" s="109" t="s">
        <v>152</v>
      </c>
      <c r="D44" s="109" t="s">
        <v>502</v>
      </c>
      <c r="E44" s="118">
        <v>4</v>
      </c>
      <c r="F44" s="109" t="s">
        <v>526</v>
      </c>
      <c r="I44" s="108" t="s">
        <v>395</v>
      </c>
      <c r="J44" s="113"/>
      <c r="K44" s="113"/>
      <c r="L44" s="196"/>
      <c r="M44" s="113"/>
    </row>
    <row r="45" spans="2:13" ht="15" customHeight="1">
      <c r="B45" s="117" t="s">
        <v>397</v>
      </c>
      <c r="C45" s="111"/>
      <c r="D45" s="111"/>
      <c r="E45" s="119"/>
      <c r="F45" s="111"/>
      <c r="I45" s="115" t="s">
        <v>397</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327</v>
      </c>
      <c r="C49" s="23"/>
      <c r="D49" s="23"/>
      <c r="I49" s="23" t="s">
        <v>327</v>
      </c>
      <c r="J49" s="195"/>
      <c r="K49" s="195"/>
      <c r="L49" s="114"/>
      <c r="M49" s="114"/>
    </row>
    <row r="50" spans="10:13" ht="15" customHeight="1">
      <c r="J50" s="114"/>
      <c r="K50" s="114"/>
      <c r="L50" s="114"/>
      <c r="M50" s="114"/>
    </row>
    <row r="51" spans="3:13" ht="15" customHeight="1">
      <c r="C51" s="19" t="s">
        <v>527</v>
      </c>
      <c r="D51" s="19"/>
      <c r="E51" s="6"/>
      <c r="F51" s="2"/>
      <c r="J51" s="188"/>
      <c r="K51" s="188"/>
      <c r="L51" s="189"/>
      <c r="M51" s="190"/>
    </row>
    <row r="52" spans="10:13" ht="15" customHeight="1">
      <c r="J52" s="114"/>
      <c r="K52" s="114"/>
      <c r="L52" s="114"/>
      <c r="M52" s="114"/>
    </row>
    <row r="53" spans="3:13" ht="12">
      <c r="C53" s="11"/>
      <c r="D53" s="11"/>
      <c r="E53" s="11"/>
      <c r="F53" s="92" t="s">
        <v>253</v>
      </c>
      <c r="J53" s="10"/>
      <c r="K53" s="10"/>
      <c r="L53" s="10"/>
      <c r="M53" s="191"/>
    </row>
    <row r="54" spans="3:13" ht="12">
      <c r="C54" s="93"/>
      <c r="D54" s="93"/>
      <c r="E54" s="93"/>
      <c r="F54" s="92" t="s">
        <v>499</v>
      </c>
      <c r="J54" s="192"/>
      <c r="K54" s="192"/>
      <c r="L54" s="192"/>
      <c r="M54" s="191"/>
    </row>
    <row r="55" spans="3:13" ht="12">
      <c r="C55" s="93" t="str">
        <f>CONCATENATE("Created On: ",MF121TP1!C3)</f>
        <v>Created On: 07/10/2023</v>
      </c>
      <c r="D55" s="93"/>
      <c r="E55" s="93"/>
      <c r="F55" s="95" t="str">
        <f>CONCATENATE(MF121TP1!D3," Reporting Period")</f>
        <v>2023 Reporting Period</v>
      </c>
      <c r="J55" s="192"/>
      <c r="K55" s="192"/>
      <c r="L55" s="192"/>
      <c r="M55" s="191"/>
    </row>
    <row r="56" spans="2:13" ht="12">
      <c r="B56" s="107" t="s">
        <v>331</v>
      </c>
      <c r="C56" s="106" t="s">
        <v>92</v>
      </c>
      <c r="D56" s="110" t="s">
        <v>332</v>
      </c>
      <c r="E56" s="110" t="s">
        <v>500</v>
      </c>
      <c r="F56" s="110" t="s">
        <v>501</v>
      </c>
      <c r="I56" s="107" t="s">
        <v>331</v>
      </c>
      <c r="J56" s="193"/>
      <c r="K56" s="193"/>
      <c r="L56" s="193"/>
      <c r="M56" s="193"/>
    </row>
    <row r="57" spans="1:13" ht="15" customHeight="1">
      <c r="A57" s="23"/>
      <c r="B57" s="108" t="s">
        <v>402</v>
      </c>
      <c r="C57" s="109"/>
      <c r="D57" s="109"/>
      <c r="E57" s="118"/>
      <c r="F57" s="109"/>
      <c r="H57" s="23"/>
      <c r="I57" s="108" t="s">
        <v>402</v>
      </c>
      <c r="J57" s="113"/>
      <c r="K57" s="113"/>
      <c r="L57" s="196"/>
      <c r="M57" s="113"/>
    </row>
    <row r="58" spans="2:13" ht="15" customHeight="1">
      <c r="B58" s="108" t="s">
        <v>404</v>
      </c>
      <c r="C58" s="109"/>
      <c r="D58" s="109"/>
      <c r="E58" s="118"/>
      <c r="F58" s="109"/>
      <c r="I58" s="108" t="s">
        <v>404</v>
      </c>
      <c r="J58" s="113"/>
      <c r="K58" s="113"/>
      <c r="L58" s="196"/>
      <c r="M58" s="113"/>
    </row>
    <row r="59" spans="2:13" ht="15" customHeight="1">
      <c r="B59" s="108" t="s">
        <v>406</v>
      </c>
      <c r="C59" s="109"/>
      <c r="D59" s="109"/>
      <c r="E59" s="118"/>
      <c r="F59" s="109"/>
      <c r="I59" s="108" t="s">
        <v>406</v>
      </c>
      <c r="J59" s="113"/>
      <c r="K59" s="113"/>
      <c r="L59" s="196"/>
      <c r="M59" s="113"/>
    </row>
    <row r="60" spans="2:13" ht="15" customHeight="1">
      <c r="B60" s="108" t="s">
        <v>408</v>
      </c>
      <c r="C60" s="109"/>
      <c r="D60" s="109"/>
      <c r="E60" s="118"/>
      <c r="F60" s="109"/>
      <c r="I60" s="108" t="s">
        <v>408</v>
      </c>
      <c r="J60" s="113"/>
      <c r="K60" s="113"/>
      <c r="L60" s="196"/>
      <c r="M60" s="113"/>
    </row>
    <row r="61" spans="2:13" ht="15" customHeight="1">
      <c r="B61" s="108" t="s">
        <v>410</v>
      </c>
      <c r="C61" s="109"/>
      <c r="D61" s="109"/>
      <c r="E61" s="118"/>
      <c r="F61" s="109"/>
      <c r="I61" s="108" t="s">
        <v>410</v>
      </c>
      <c r="J61" s="113"/>
      <c r="K61" s="113"/>
      <c r="L61" s="196"/>
      <c r="M61" s="113"/>
    </row>
    <row r="62" spans="2:13" ht="15" customHeight="1">
      <c r="B62" s="108" t="s">
        <v>412</v>
      </c>
      <c r="C62" s="109"/>
      <c r="D62" s="109"/>
      <c r="E62" s="118"/>
      <c r="F62" s="109"/>
      <c r="I62" s="108" t="s">
        <v>412</v>
      </c>
      <c r="J62" s="113"/>
      <c r="K62" s="113"/>
      <c r="L62" s="196"/>
      <c r="M62" s="113"/>
    </row>
    <row r="63" spans="2:13" ht="15" customHeight="1">
      <c r="B63" s="108" t="s">
        <v>414</v>
      </c>
      <c r="C63" s="109"/>
      <c r="D63" s="109"/>
      <c r="E63" s="118"/>
      <c r="F63" s="109"/>
      <c r="I63" s="108" t="s">
        <v>414</v>
      </c>
      <c r="J63" s="113"/>
      <c r="K63" s="113"/>
      <c r="L63" s="196"/>
      <c r="M63" s="113"/>
    </row>
    <row r="64" spans="2:13" ht="15" customHeight="1">
      <c r="B64" s="108" t="s">
        <v>416</v>
      </c>
      <c r="C64" s="109"/>
      <c r="D64" s="109"/>
      <c r="E64" s="118"/>
      <c r="F64" s="109"/>
      <c r="I64" s="108" t="s">
        <v>416</v>
      </c>
      <c r="J64" s="113"/>
      <c r="K64" s="113"/>
      <c r="L64" s="196"/>
      <c r="M64" s="113"/>
    </row>
    <row r="65" spans="2:13" ht="15" customHeight="1">
      <c r="B65" s="108" t="s">
        <v>418</v>
      </c>
      <c r="C65" s="109"/>
      <c r="D65" s="109"/>
      <c r="E65" s="118"/>
      <c r="F65" s="109"/>
      <c r="I65" s="108" t="s">
        <v>418</v>
      </c>
      <c r="J65" s="113"/>
      <c r="K65" s="113"/>
      <c r="L65" s="196"/>
      <c r="M65" s="113"/>
    </row>
    <row r="66" spans="2:13" ht="15" customHeight="1">
      <c r="B66" s="108" t="s">
        <v>420</v>
      </c>
      <c r="C66" s="109"/>
      <c r="D66" s="109"/>
      <c r="E66" s="118"/>
      <c r="F66" s="109"/>
      <c r="I66" s="108" t="s">
        <v>420</v>
      </c>
      <c r="J66" s="113"/>
      <c r="K66" s="113"/>
      <c r="L66" s="196"/>
      <c r="M66" s="113"/>
    </row>
    <row r="67" spans="2:13" ht="15" customHeight="1">
      <c r="B67" s="108" t="s">
        <v>422</v>
      </c>
      <c r="C67" s="109"/>
      <c r="D67" s="109"/>
      <c r="E67" s="118"/>
      <c r="F67" s="109"/>
      <c r="I67" s="108" t="s">
        <v>422</v>
      </c>
      <c r="J67" s="113"/>
      <c r="K67" s="113"/>
      <c r="L67" s="196"/>
      <c r="M67" s="113"/>
    </row>
    <row r="68" spans="2:13" ht="15" customHeight="1">
      <c r="B68" s="108" t="s">
        <v>424</v>
      </c>
      <c r="C68" s="109"/>
      <c r="D68" s="109"/>
      <c r="E68" s="118"/>
      <c r="F68" s="109"/>
      <c r="I68" s="108" t="s">
        <v>424</v>
      </c>
      <c r="J68" s="113"/>
      <c r="K68" s="113"/>
      <c r="L68" s="196"/>
      <c r="M68" s="113"/>
    </row>
    <row r="69" spans="2:13" ht="15" customHeight="1">
      <c r="B69" s="108" t="s">
        <v>426</v>
      </c>
      <c r="C69" s="109"/>
      <c r="D69" s="109"/>
      <c r="E69" s="118"/>
      <c r="F69" s="109"/>
      <c r="I69" s="108" t="s">
        <v>426</v>
      </c>
      <c r="J69" s="113"/>
      <c r="K69" s="113"/>
      <c r="L69" s="196"/>
      <c r="M69" s="113"/>
    </row>
    <row r="70" spans="2:13" ht="15" customHeight="1">
      <c r="B70" s="108" t="s">
        <v>428</v>
      </c>
      <c r="C70" s="109"/>
      <c r="D70" s="109"/>
      <c r="E70" s="118"/>
      <c r="F70" s="109"/>
      <c r="I70" s="108" t="s">
        <v>428</v>
      </c>
      <c r="J70" s="113"/>
      <c r="K70" s="113"/>
      <c r="L70" s="196"/>
      <c r="M70" s="113"/>
    </row>
    <row r="71" spans="2:13" ht="15" customHeight="1">
      <c r="B71" s="108" t="s">
        <v>231</v>
      </c>
      <c r="C71" s="109"/>
      <c r="D71" s="109"/>
      <c r="E71" s="118"/>
      <c r="F71" s="109"/>
      <c r="I71" s="108" t="s">
        <v>231</v>
      </c>
      <c r="J71" s="113"/>
      <c r="K71" s="113"/>
      <c r="L71" s="196"/>
      <c r="M71" s="113"/>
    </row>
    <row r="72" spans="2:13" ht="15" customHeight="1">
      <c r="B72" s="108" t="s">
        <v>61</v>
      </c>
      <c r="C72" s="109"/>
      <c r="D72" s="109"/>
      <c r="E72" s="118"/>
      <c r="F72" s="109"/>
      <c r="I72" s="108" t="s">
        <v>61</v>
      </c>
      <c r="J72" s="113"/>
      <c r="K72" s="113"/>
      <c r="L72" s="196"/>
      <c r="M72" s="113"/>
    </row>
    <row r="73" spans="2:13" ht="15" customHeight="1">
      <c r="B73" s="108" t="s">
        <v>432</v>
      </c>
      <c r="C73" s="109"/>
      <c r="D73" s="109"/>
      <c r="E73" s="118"/>
      <c r="F73" s="109"/>
      <c r="I73" s="108" t="s">
        <v>432</v>
      </c>
      <c r="J73" s="113"/>
      <c r="K73" s="113"/>
      <c r="L73" s="196"/>
      <c r="M73" s="113"/>
    </row>
    <row r="74" spans="2:13" ht="15" customHeight="1">
      <c r="B74" s="108" t="s">
        <v>434</v>
      </c>
      <c r="C74" s="109"/>
      <c r="D74" s="109"/>
      <c r="E74" s="118"/>
      <c r="F74" s="109"/>
      <c r="I74" s="108" t="s">
        <v>434</v>
      </c>
      <c r="J74" s="113"/>
      <c r="K74" s="113"/>
      <c r="L74" s="196"/>
      <c r="M74" s="113"/>
    </row>
    <row r="75" spans="2:13" ht="15" customHeight="1">
      <c r="B75" s="108" t="s">
        <v>436</v>
      </c>
      <c r="C75" s="109"/>
      <c r="D75" s="109"/>
      <c r="E75" s="118"/>
      <c r="F75" s="109"/>
      <c r="I75" s="108" t="s">
        <v>436</v>
      </c>
      <c r="J75" s="113"/>
      <c r="K75" s="113"/>
      <c r="L75" s="196"/>
      <c r="M75" s="113"/>
    </row>
    <row r="76" spans="2:13" ht="15" customHeight="1">
      <c r="B76" s="108" t="s">
        <v>438</v>
      </c>
      <c r="C76" s="109"/>
      <c r="D76" s="109"/>
      <c r="E76" s="118"/>
      <c r="F76" s="109"/>
      <c r="I76" s="108" t="s">
        <v>438</v>
      </c>
      <c r="J76" s="113"/>
      <c r="K76" s="113"/>
      <c r="L76" s="196"/>
      <c r="M76" s="113"/>
    </row>
    <row r="77" spans="2:13" ht="15" customHeight="1">
      <c r="B77" s="108" t="s">
        <v>440</v>
      </c>
      <c r="C77" s="109"/>
      <c r="D77" s="109"/>
      <c r="E77" s="118"/>
      <c r="F77" s="109"/>
      <c r="I77" s="108" t="s">
        <v>440</v>
      </c>
      <c r="J77" s="113"/>
      <c r="K77" s="113"/>
      <c r="L77" s="196"/>
      <c r="M77" s="113"/>
    </row>
    <row r="78" spans="2:13" ht="15" customHeight="1">
      <c r="B78" s="108" t="s">
        <v>441</v>
      </c>
      <c r="C78" s="109"/>
      <c r="D78" s="109"/>
      <c r="E78" s="118"/>
      <c r="F78" s="109"/>
      <c r="I78" s="108" t="s">
        <v>441</v>
      </c>
      <c r="J78" s="113"/>
      <c r="K78" s="113"/>
      <c r="L78" s="196"/>
      <c r="M78" s="113"/>
    </row>
    <row r="79" spans="2:13" ht="15" customHeight="1">
      <c r="B79" s="108" t="s">
        <v>443</v>
      </c>
      <c r="C79" s="109"/>
      <c r="D79" s="109"/>
      <c r="E79" s="118"/>
      <c r="F79" s="109"/>
      <c r="I79" s="108" t="s">
        <v>443</v>
      </c>
      <c r="J79" s="113"/>
      <c r="K79" s="113"/>
      <c r="L79" s="196"/>
      <c r="M79" s="113"/>
    </row>
    <row r="80" spans="2:13" ht="15" customHeight="1">
      <c r="B80" s="108" t="s">
        <v>445</v>
      </c>
      <c r="C80" s="109"/>
      <c r="D80" s="109"/>
      <c r="E80" s="118"/>
      <c r="F80" s="109"/>
      <c r="I80" s="108" t="s">
        <v>445</v>
      </c>
      <c r="J80" s="113"/>
      <c r="K80" s="113"/>
      <c r="L80" s="196"/>
      <c r="M80" s="113"/>
    </row>
    <row r="81" spans="2:13" ht="15" customHeight="1">
      <c r="B81" s="108" t="s">
        <v>447</v>
      </c>
      <c r="C81" s="109"/>
      <c r="D81" s="109"/>
      <c r="E81" s="118"/>
      <c r="F81" s="109"/>
      <c r="I81" s="108" t="s">
        <v>447</v>
      </c>
      <c r="J81" s="113"/>
      <c r="K81" s="113"/>
      <c r="L81" s="196"/>
      <c r="M81" s="113"/>
    </row>
    <row r="82" spans="2:13" ht="15" customHeight="1">
      <c r="B82" s="108" t="s">
        <v>449</v>
      </c>
      <c r="C82" s="109"/>
      <c r="D82" s="109"/>
      <c r="E82" s="118"/>
      <c r="F82" s="109"/>
      <c r="I82" s="108" t="s">
        <v>449</v>
      </c>
      <c r="J82" s="113"/>
      <c r="K82" s="113"/>
      <c r="L82" s="196"/>
      <c r="M82" s="113"/>
    </row>
    <row r="83" spans="2:13" ht="15" customHeight="1">
      <c r="B83" s="108" t="s">
        <v>451</v>
      </c>
      <c r="C83" s="109"/>
      <c r="D83" s="109"/>
      <c r="E83" s="118"/>
      <c r="F83" s="109"/>
      <c r="I83" s="108" t="s">
        <v>451</v>
      </c>
      <c r="J83" s="113"/>
      <c r="K83" s="113"/>
      <c r="L83" s="196"/>
      <c r="M83" s="113"/>
    </row>
    <row r="84" spans="2:13" ht="15" customHeight="1">
      <c r="B84" s="108" t="s">
        <v>453</v>
      </c>
      <c r="C84" s="109"/>
      <c r="D84" s="109"/>
      <c r="E84" s="118"/>
      <c r="F84" s="109"/>
      <c r="I84" s="108" t="s">
        <v>453</v>
      </c>
      <c r="J84" s="113"/>
      <c r="K84" s="113"/>
      <c r="L84" s="196"/>
      <c r="M84" s="113"/>
    </row>
    <row r="85" spans="2:13" ht="15" customHeight="1">
      <c r="B85" s="108" t="s">
        <v>454</v>
      </c>
      <c r="C85" s="109"/>
      <c r="D85" s="109"/>
      <c r="E85" s="118"/>
      <c r="F85" s="109"/>
      <c r="I85" s="108" t="s">
        <v>454</v>
      </c>
      <c r="J85" s="113"/>
      <c r="K85" s="113"/>
      <c r="L85" s="196"/>
      <c r="M85" s="113"/>
    </row>
    <row r="86" spans="2:13" ht="15" customHeight="1">
      <c r="B86" s="108" t="s">
        <v>456</v>
      </c>
      <c r="C86" s="109"/>
      <c r="D86" s="109"/>
      <c r="E86" s="118"/>
      <c r="F86" s="109"/>
      <c r="I86" s="108" t="s">
        <v>456</v>
      </c>
      <c r="J86" s="113"/>
      <c r="K86" s="113"/>
      <c r="L86" s="196"/>
      <c r="M86" s="113"/>
    </row>
    <row r="87" spans="2:13" ht="15" customHeight="1">
      <c r="B87" s="108" t="s">
        <v>457</v>
      </c>
      <c r="C87" s="109"/>
      <c r="D87" s="109"/>
      <c r="E87" s="118"/>
      <c r="F87" s="109"/>
      <c r="I87" s="108" t="s">
        <v>457</v>
      </c>
      <c r="J87" s="113"/>
      <c r="K87" s="113"/>
      <c r="L87" s="196"/>
      <c r="M87" s="113"/>
    </row>
    <row r="88" spans="2:13" ht="15" customHeight="1">
      <c r="B88" s="108" t="s">
        <v>458</v>
      </c>
      <c r="C88" s="109"/>
      <c r="D88" s="109"/>
      <c r="E88" s="118"/>
      <c r="F88" s="109"/>
      <c r="I88" s="108" t="s">
        <v>458</v>
      </c>
      <c r="J88" s="113"/>
      <c r="K88" s="113"/>
      <c r="L88" s="196"/>
      <c r="M88" s="113"/>
    </row>
    <row r="89" spans="2:13" ht="15" customHeight="1">
      <c r="B89" s="108" t="s">
        <v>459</v>
      </c>
      <c r="C89" s="109"/>
      <c r="D89" s="109"/>
      <c r="E89" s="118"/>
      <c r="F89" s="109"/>
      <c r="I89" s="108" t="s">
        <v>459</v>
      </c>
      <c r="J89" s="113"/>
      <c r="K89" s="113"/>
      <c r="L89" s="196"/>
      <c r="M89" s="113"/>
    </row>
    <row r="90" spans="2:13" ht="15" customHeight="1">
      <c r="B90" s="108" t="s">
        <v>460</v>
      </c>
      <c r="C90" s="109"/>
      <c r="D90" s="109"/>
      <c r="E90" s="118"/>
      <c r="F90" s="109"/>
      <c r="I90" s="108" t="s">
        <v>460</v>
      </c>
      <c r="J90" s="113"/>
      <c r="K90" s="113"/>
      <c r="L90" s="196"/>
      <c r="M90" s="113"/>
    </row>
    <row r="91" spans="2:13" ht="15" customHeight="1">
      <c r="B91" s="108" t="s">
        <v>461</v>
      </c>
      <c r="C91" s="109"/>
      <c r="D91" s="109"/>
      <c r="E91" s="118"/>
      <c r="F91" s="109"/>
      <c r="I91" s="108" t="s">
        <v>461</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 hidden="1">
      <c r="B2" t="s">
        <v>0</v>
      </c>
      <c r="C2" t="s">
        <v>77</v>
      </c>
      <c r="D2" t="s">
        <v>8</v>
      </c>
    </row>
    <row r="3" spans="2:3" ht="12" hidden="1">
      <c r="B3" s="23" t="s">
        <v>346</v>
      </c>
      <c r="C3" s="23"/>
    </row>
    <row r="5" spans="3:5" ht="19.5">
      <c r="C5" s="19" t="s">
        <v>528</v>
      </c>
      <c r="D5" s="6"/>
      <c r="E5" s="2"/>
    </row>
    <row r="6" spans="3:5" ht="17.25">
      <c r="C6" s="139" t="str">
        <f>CONCATENATE(MF33G_Jan_Mar!G3,", ",MF33G_Jan_Mar!H3," Reporting Period")</f>
        <v>January, 2023 Reporting Period</v>
      </c>
      <c r="D6" s="139"/>
      <c r="E6" s="139"/>
    </row>
    <row r="7" spans="3:5" ht="12">
      <c r="C7" s="17" t="str">
        <f>CONCATENATE("Created On: ",MF33G_Jan_Mar!F3)</f>
        <v>Created On: 07/10/2023</v>
      </c>
      <c r="D7" s="17"/>
      <c r="E7" s="140"/>
    </row>
    <row r="8" spans="3:5" ht="12">
      <c r="C8" s="93"/>
      <c r="D8" s="93"/>
      <c r="E8" s="92"/>
    </row>
    <row r="9" spans="3:5" ht="12">
      <c r="C9" s="140" t="s">
        <v>529</v>
      </c>
      <c r="D9" s="17"/>
      <c r="E9" s="94"/>
    </row>
    <row r="10" spans="2:5" ht="12">
      <c r="B10" s="107" t="s">
        <v>331</v>
      </c>
      <c r="C10" s="106" t="s">
        <v>530</v>
      </c>
      <c r="D10" s="110" t="s">
        <v>255</v>
      </c>
      <c r="E10" s="110" t="s">
        <v>256</v>
      </c>
    </row>
    <row r="11" spans="2:5" ht="9.75" customHeight="1">
      <c r="B11" s="107"/>
      <c r="C11" s="33"/>
      <c r="D11" s="133"/>
      <c r="E11" s="133"/>
    </row>
    <row r="12" spans="1:5" ht="19.5" customHeight="1">
      <c r="A12" s="23"/>
      <c r="B12" s="108" t="s">
        <v>60</v>
      </c>
      <c r="C12" s="126" t="s">
        <v>531</v>
      </c>
      <c r="D12" s="134">
        <v>370</v>
      </c>
      <c r="E12" s="134">
        <v>312</v>
      </c>
    </row>
    <row r="13" spans="1:5" ht="9.75" customHeight="1">
      <c r="A13" s="23"/>
      <c r="B13" s="108"/>
      <c r="C13" s="127"/>
      <c r="D13" s="135"/>
      <c r="E13" s="135"/>
    </row>
    <row r="14" spans="1:5" ht="9.75" customHeight="1">
      <c r="A14" s="23"/>
      <c r="B14" s="108"/>
      <c r="C14" s="128"/>
      <c r="D14" s="136"/>
      <c r="E14" s="136"/>
    </row>
    <row r="15" spans="2:5" ht="19.5" customHeight="1">
      <c r="B15" s="108" t="s">
        <v>78</v>
      </c>
      <c r="C15" s="96" t="s">
        <v>532</v>
      </c>
      <c r="D15" s="137">
        <v>416</v>
      </c>
      <c r="E15" s="137">
        <v>383</v>
      </c>
    </row>
    <row r="16" spans="2:5" ht="9.75" customHeight="1">
      <c r="B16" s="108"/>
      <c r="C16" s="129"/>
      <c r="D16" s="138"/>
      <c r="E16" s="138"/>
    </row>
    <row r="17" spans="2:5" ht="9.75" customHeight="1">
      <c r="B17" s="108"/>
      <c r="C17" s="130"/>
      <c r="D17" s="133"/>
      <c r="E17" s="133"/>
    </row>
    <row r="18" spans="2:5" ht="19.5" customHeight="1">
      <c r="B18" s="108" t="s">
        <v>159</v>
      </c>
      <c r="C18" s="96" t="s">
        <v>533</v>
      </c>
      <c r="D18" s="137">
        <v>418</v>
      </c>
      <c r="E18" s="137">
        <v>345</v>
      </c>
    </row>
    <row r="19" spans="2:5" ht="9.75" customHeight="1">
      <c r="B19" s="108"/>
      <c r="C19" s="129"/>
      <c r="D19" s="138"/>
      <c r="E19" s="138"/>
    </row>
    <row r="20" spans="2:5" ht="9.75" customHeight="1">
      <c r="B20" s="108"/>
      <c r="C20" s="130"/>
      <c r="D20" s="133"/>
      <c r="E20" s="133"/>
    </row>
    <row r="21" spans="2:5" ht="19.5" customHeight="1">
      <c r="B21" s="108" t="s">
        <v>172</v>
      </c>
      <c r="C21" s="96" t="s">
        <v>534</v>
      </c>
      <c r="D21" s="137">
        <v>438</v>
      </c>
      <c r="E21" s="137">
        <v>396</v>
      </c>
    </row>
    <row r="22" spans="2:5" ht="9.75" customHeight="1">
      <c r="B22" s="108"/>
      <c r="C22" s="131"/>
      <c r="D22" s="138"/>
      <c r="E22" s="138"/>
    </row>
    <row r="23" spans="2:5" ht="9.75" customHeight="1">
      <c r="B23" s="108"/>
      <c r="C23" s="132"/>
      <c r="D23" s="133"/>
      <c r="E23" s="133"/>
    </row>
    <row r="24" spans="2:5" ht="19.5" customHeight="1">
      <c r="B24" s="108" t="s">
        <v>185</v>
      </c>
      <c r="C24" s="96" t="s">
        <v>535</v>
      </c>
      <c r="D24" s="137">
        <v>209</v>
      </c>
      <c r="E24" s="137">
        <v>136</v>
      </c>
    </row>
    <row r="25" spans="2:5" ht="9.75" customHeight="1">
      <c r="B25" s="108"/>
      <c r="C25" s="129"/>
      <c r="D25" s="138"/>
      <c r="E25" s="138"/>
    </row>
    <row r="26" spans="2:5" ht="9.75" customHeight="1">
      <c r="B26" s="108"/>
      <c r="C26" s="130"/>
      <c r="D26" s="133"/>
      <c r="E26" s="133"/>
    </row>
    <row r="27" spans="2:5" ht="19.5" customHeight="1">
      <c r="B27" s="108" t="s">
        <v>200</v>
      </c>
      <c r="C27" s="96" t="s">
        <v>536</v>
      </c>
      <c r="D27" s="137">
        <v>404</v>
      </c>
      <c r="E27" s="137">
        <v>368</v>
      </c>
    </row>
    <row r="28" spans="2:5" ht="9.75" customHeight="1">
      <c r="B28" s="108"/>
      <c r="C28" s="129"/>
      <c r="D28" s="138"/>
      <c r="E28" s="138"/>
    </row>
    <row r="29" spans="2:5" ht="9.75" customHeight="1">
      <c r="B29" s="108"/>
      <c r="C29" s="130"/>
      <c r="D29" s="133"/>
      <c r="E29" s="133"/>
    </row>
    <row r="30" spans="2:5" ht="19.5" customHeight="1">
      <c r="B30" s="108" t="s">
        <v>230</v>
      </c>
      <c r="C30" s="96" t="s">
        <v>537</v>
      </c>
      <c r="D30" s="137">
        <v>367</v>
      </c>
      <c r="E30" s="137">
        <v>395</v>
      </c>
    </row>
    <row r="31" spans="2:5" ht="9.75" customHeight="1">
      <c r="B31" s="108"/>
      <c r="C31" s="129"/>
      <c r="D31" s="138"/>
      <c r="E31" s="138"/>
    </row>
    <row r="32" spans="2:5" ht="9.75" customHeight="1">
      <c r="B32" s="108"/>
      <c r="C32" s="130"/>
      <c r="D32" s="133"/>
      <c r="E32" s="133"/>
    </row>
    <row r="33" spans="2:5" ht="19.5" customHeight="1">
      <c r="B33" s="108" t="s">
        <v>251</v>
      </c>
      <c r="C33" s="96" t="s">
        <v>538</v>
      </c>
      <c r="D33" s="137">
        <v>47</v>
      </c>
      <c r="E33" s="137">
        <v>56</v>
      </c>
    </row>
    <row r="34" spans="2:5" ht="9.75" customHeight="1">
      <c r="B34" s="108"/>
      <c r="C34" s="129"/>
      <c r="D34" s="138"/>
      <c r="E34" s="138"/>
    </row>
    <row r="35" spans="2:5" ht="12">
      <c r="B35" s="108"/>
      <c r="C35" s="107"/>
      <c r="D35" s="107"/>
      <c r="E35" s="107"/>
    </row>
    <row r="36" spans="2:5" ht="27">
      <c r="B36" s="108"/>
      <c r="C36" s="151" t="s">
        <v>539</v>
      </c>
      <c r="D36" s="140"/>
      <c r="E36" s="140"/>
    </row>
    <row r="37" spans="2:5" ht="12">
      <c r="B37" s="108"/>
      <c r="C37" s="107" t="s">
        <v>540</v>
      </c>
      <c r="D37" s="107"/>
      <c r="E37" s="107"/>
    </row>
    <row r="38" spans="2:5" ht="12">
      <c r="B38" s="108"/>
      <c r="C38" s="107"/>
      <c r="D38" s="107"/>
      <c r="E38" s="107"/>
    </row>
    <row r="39" spans="2:5" ht="12">
      <c r="B39" s="108"/>
      <c r="C39" s="107"/>
      <c r="D39" s="107"/>
      <c r="E39" s="107"/>
    </row>
    <row r="40" spans="2:5" ht="12">
      <c r="B40" s="108"/>
      <c r="C40" s="107"/>
      <c r="D40" s="107"/>
      <c r="E40" s="107"/>
    </row>
    <row r="41" spans="2:5" ht="12">
      <c r="B41" s="108"/>
      <c r="C41" s="107"/>
      <c r="D41" s="107"/>
      <c r="E41" s="107"/>
    </row>
    <row r="42" spans="2:5" ht="12">
      <c r="B42" s="108"/>
      <c r="C42" s="107"/>
      <c r="D42" s="107"/>
      <c r="E42" s="107"/>
    </row>
    <row r="43" spans="2:5" ht="12">
      <c r="B43" s="108"/>
      <c r="C43" s="107"/>
      <c r="D43" s="107"/>
      <c r="E43" s="107"/>
    </row>
    <row r="44" spans="2:5" ht="12">
      <c r="B44" s="108"/>
      <c r="C44" s="107"/>
      <c r="D44" s="107"/>
      <c r="E44" s="107"/>
    </row>
    <row r="45" spans="2:5" ht="12">
      <c r="B45" s="108"/>
      <c r="C45" s="107"/>
      <c r="D45" s="107"/>
      <c r="E45" s="107"/>
    </row>
    <row r="46" spans="2:5" ht="12">
      <c r="B46" s="108"/>
      <c r="C46" s="107"/>
      <c r="D46" s="107"/>
      <c r="E46" s="107"/>
    </row>
    <row r="47" spans="2:5" ht="12">
      <c r="B47" s="108"/>
      <c r="C47" s="107"/>
      <c r="D47" s="107"/>
      <c r="E47" s="107"/>
    </row>
    <row r="48" spans="2:5" ht="12">
      <c r="B48" s="108"/>
      <c r="C48" s="107"/>
      <c r="D48" s="107"/>
      <c r="E48" s="107"/>
    </row>
    <row r="49" spans="2:5" ht="12">
      <c r="B49" s="108"/>
      <c r="C49" s="107"/>
      <c r="D49" s="107"/>
      <c r="E49" s="107"/>
    </row>
    <row r="50" spans="2:5" ht="12">
      <c r="B50" s="108"/>
      <c r="C50" s="107"/>
      <c r="D50" s="107"/>
      <c r="E50" s="107"/>
    </row>
    <row r="51" spans="2:5" ht="12">
      <c r="B51" s="108"/>
      <c r="C51" s="107"/>
      <c r="D51" s="107"/>
      <c r="E51" s="107"/>
    </row>
    <row r="52" spans="2:5" ht="12">
      <c r="B52" s="108"/>
      <c r="C52" s="107"/>
      <c r="D52" s="107"/>
      <c r="E52" s="107"/>
    </row>
    <row r="53" spans="2:5" ht="12">
      <c r="B53" s="108"/>
      <c r="C53" s="107"/>
      <c r="D53" s="107"/>
      <c r="E53" s="107"/>
    </row>
    <row r="54" spans="2:5" ht="12">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541</v>
      </c>
      <c r="D3" s="121"/>
      <c r="E3" s="122"/>
    </row>
    <row r="4" spans="2:5" ht="12">
      <c r="B4" s="125"/>
      <c r="C4" s="120" t="s">
        <v>18</v>
      </c>
      <c r="D4" s="120" t="s">
        <v>542</v>
      </c>
      <c r="E4" s="120">
        <v>1</v>
      </c>
    </row>
    <row r="5" spans="2:5" ht="12">
      <c r="B5" s="125"/>
      <c r="C5" s="120" t="s">
        <v>84</v>
      </c>
      <c r="D5" s="120" t="s">
        <v>543</v>
      </c>
      <c r="E5" s="120">
        <v>2</v>
      </c>
    </row>
    <row r="6" spans="2:5" ht="12">
      <c r="B6" s="125"/>
      <c r="C6" s="120" t="s">
        <v>85</v>
      </c>
      <c r="D6" s="120" t="s">
        <v>544</v>
      </c>
      <c r="E6" s="120">
        <v>3</v>
      </c>
    </row>
    <row r="7" spans="2:5" ht="12">
      <c r="B7" s="125"/>
      <c r="C7" s="120" t="s">
        <v>160</v>
      </c>
      <c r="D7" s="120" t="s">
        <v>545</v>
      </c>
      <c r="E7" s="120">
        <v>4</v>
      </c>
    </row>
    <row r="8" spans="2:5" ht="12">
      <c r="B8" s="125"/>
      <c r="C8" s="120" t="s">
        <v>161</v>
      </c>
      <c r="D8" s="120" t="s">
        <v>161</v>
      </c>
      <c r="E8" s="120">
        <v>5</v>
      </c>
    </row>
    <row r="9" spans="2:5" ht="12">
      <c r="B9" s="125"/>
      <c r="C9" s="120" t="s">
        <v>162</v>
      </c>
      <c r="D9" s="120" t="s">
        <v>546</v>
      </c>
      <c r="E9" s="120">
        <v>6</v>
      </c>
    </row>
    <row r="10" spans="2:5" ht="12">
      <c r="B10" s="125"/>
      <c r="C10" s="120" t="s">
        <v>173</v>
      </c>
      <c r="D10" s="120" t="s">
        <v>547</v>
      </c>
      <c r="E10" s="120">
        <v>7</v>
      </c>
    </row>
    <row r="11" spans="2:5" ht="12">
      <c r="B11" s="125"/>
      <c r="C11" s="120" t="s">
        <v>174</v>
      </c>
      <c r="D11" s="120" t="s">
        <v>548</v>
      </c>
      <c r="E11" s="120">
        <v>8</v>
      </c>
    </row>
    <row r="12" spans="2:5" ht="12">
      <c r="B12" s="125"/>
      <c r="C12" s="120" t="s">
        <v>175</v>
      </c>
      <c r="D12" s="120" t="s">
        <v>549</v>
      </c>
      <c r="E12" s="120">
        <v>9</v>
      </c>
    </row>
    <row r="13" spans="2:5" ht="12">
      <c r="B13" s="125"/>
      <c r="C13" s="120" t="s">
        <v>186</v>
      </c>
      <c r="D13" s="120" t="s">
        <v>550</v>
      </c>
      <c r="E13" s="120">
        <v>10</v>
      </c>
    </row>
    <row r="14" spans="2:5" ht="12">
      <c r="B14" s="125"/>
      <c r="C14" s="120" t="s">
        <v>187</v>
      </c>
      <c r="D14" s="120" t="s">
        <v>551</v>
      </c>
      <c r="E14" s="120">
        <v>11</v>
      </c>
    </row>
    <row r="15" spans="2:5" ht="12">
      <c r="B15" s="125"/>
      <c r="C15" s="120" t="s">
        <v>188</v>
      </c>
      <c r="D15" s="120" t="s">
        <v>552</v>
      </c>
      <c r="E15" s="120">
        <v>12</v>
      </c>
    </row>
    <row r="23" ht="12">
      <c r="C23" t="s">
        <v>553</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L29" sqref="L29"/>
    </sheetView>
  </sheetViews>
  <sheetFormatPr defaultColWidth="9.140625" defaultRowHeight="12.75"/>
  <sheetData>
    <row r="1" ht="12">
      <c r="K1" s="141"/>
    </row>
    <row r="2" spans="1:11" ht="18">
      <c r="A2" s="143" t="s">
        <v>38</v>
      </c>
      <c r="K2" s="141"/>
    </row>
    <row r="3" ht="12">
      <c r="K3" s="141"/>
    </row>
    <row r="4" spans="1:11" ht="37.5">
      <c r="A4" s="4" t="s">
        <v>39</v>
      </c>
      <c r="B4" s="2"/>
      <c r="C4" s="2"/>
      <c r="D4" s="2"/>
      <c r="E4" s="2"/>
      <c r="F4" s="2"/>
      <c r="G4" s="2"/>
      <c r="H4" s="2"/>
      <c r="I4" s="2"/>
      <c r="J4" s="2"/>
      <c r="K4" s="141"/>
    </row>
    <row r="5" ht="12">
      <c r="K5" s="141"/>
    </row>
    <row r="6" spans="1:11" ht="12">
      <c r="A6" s="141" t="s">
        <v>40</v>
      </c>
      <c r="B6" s="2"/>
      <c r="C6" s="2"/>
      <c r="D6" s="2"/>
      <c r="E6" s="2"/>
      <c r="F6" s="2"/>
      <c r="G6" s="2"/>
      <c r="H6" s="2"/>
      <c r="I6" s="2"/>
      <c r="J6" s="2"/>
      <c r="K6" s="141"/>
    </row>
    <row r="7" spans="1:11" ht="12">
      <c r="A7" s="142" t="s">
        <v>41</v>
      </c>
      <c r="B7" s="2"/>
      <c r="C7" s="2"/>
      <c r="D7" s="2"/>
      <c r="E7" s="2"/>
      <c r="F7" s="2"/>
      <c r="G7" s="2"/>
      <c r="H7" s="2"/>
      <c r="I7" s="2"/>
      <c r="J7" s="2"/>
      <c r="K7" s="141"/>
    </row>
    <row r="8" spans="1:11" ht="12">
      <c r="A8" s="141"/>
      <c r="B8" s="2"/>
      <c r="C8" s="2"/>
      <c r="D8" s="2"/>
      <c r="E8" s="2"/>
      <c r="F8" s="2"/>
      <c r="G8" s="2"/>
      <c r="H8" s="2"/>
      <c r="I8" s="2"/>
      <c r="J8" s="2"/>
      <c r="K8" s="141"/>
    </row>
    <row r="9" spans="1:11" ht="12">
      <c r="A9" s="141" t="s">
        <v>42</v>
      </c>
      <c r="B9" s="2"/>
      <c r="C9" s="2"/>
      <c r="D9" s="2"/>
      <c r="E9" s="2"/>
      <c r="F9" s="2"/>
      <c r="G9" s="2"/>
      <c r="H9" s="2"/>
      <c r="I9" s="2"/>
      <c r="J9" s="2"/>
      <c r="K9" s="141"/>
    </row>
    <row r="10" spans="1:11" ht="12">
      <c r="A10" s="141"/>
      <c r="B10" s="2"/>
      <c r="C10" s="2"/>
      <c r="D10" s="2"/>
      <c r="E10" s="2"/>
      <c r="F10" s="2"/>
      <c r="G10" s="2"/>
      <c r="H10" s="2"/>
      <c r="I10" s="2"/>
      <c r="J10" s="2"/>
      <c r="K10" s="141"/>
    </row>
    <row r="11" spans="1:11" ht="12">
      <c r="A11" s="141" t="s">
        <v>43</v>
      </c>
      <c r="B11" s="2"/>
      <c r="C11" s="2"/>
      <c r="D11" s="2"/>
      <c r="E11" s="2"/>
      <c r="F11" s="2"/>
      <c r="G11" s="2"/>
      <c r="H11" s="2"/>
      <c r="I11" s="2"/>
      <c r="J11" s="2"/>
      <c r="K11" s="141"/>
    </row>
    <row r="12" spans="1:11" ht="12">
      <c r="A12" s="141"/>
      <c r="B12" s="2"/>
      <c r="C12" s="2"/>
      <c r="D12" s="2"/>
      <c r="E12" s="2"/>
      <c r="F12" s="2"/>
      <c r="G12" s="2"/>
      <c r="H12" s="2"/>
      <c r="I12" s="2"/>
      <c r="J12" s="2"/>
      <c r="K12" s="141"/>
    </row>
    <row r="13" spans="1:11" ht="12">
      <c r="A13" s="141" t="s">
        <v>554</v>
      </c>
      <c r="B13" s="2"/>
      <c r="C13" s="2"/>
      <c r="D13" s="2"/>
      <c r="E13" s="2"/>
      <c r="F13" s="2"/>
      <c r="G13" s="2"/>
      <c r="H13" s="2"/>
      <c r="I13" s="2"/>
      <c r="J13" s="2"/>
      <c r="K13" s="141"/>
    </row>
    <row r="14" spans="1:11" ht="12">
      <c r="A14" s="141" t="s">
        <v>44</v>
      </c>
      <c r="B14" s="2"/>
      <c r="C14" s="2"/>
      <c r="D14" s="2"/>
      <c r="E14" s="2"/>
      <c r="F14" s="2"/>
      <c r="G14" s="2"/>
      <c r="H14" s="2"/>
      <c r="I14" s="2"/>
      <c r="J14" s="2"/>
      <c r="K14" s="141"/>
    </row>
    <row r="15" spans="1:11" ht="12">
      <c r="A15" s="141" t="s">
        <v>45</v>
      </c>
      <c r="B15" s="2"/>
      <c r="C15" s="2"/>
      <c r="D15" s="2"/>
      <c r="E15" s="2"/>
      <c r="F15" s="2"/>
      <c r="G15" s="2"/>
      <c r="H15" s="2"/>
      <c r="I15" s="2"/>
      <c r="J15" s="2"/>
      <c r="K15" s="141"/>
    </row>
    <row r="16" spans="1:11" ht="12">
      <c r="A16" s="141" t="s">
        <v>46</v>
      </c>
      <c r="B16" s="2"/>
      <c r="C16" s="2"/>
      <c r="D16" s="2"/>
      <c r="E16" s="2"/>
      <c r="F16" s="2"/>
      <c r="G16" s="2"/>
      <c r="H16" s="2"/>
      <c r="I16" s="2"/>
      <c r="J16" s="2"/>
      <c r="K16" s="141"/>
    </row>
    <row r="17" spans="1:11" ht="12">
      <c r="A17" s="141" t="s">
        <v>47</v>
      </c>
      <c r="B17" s="2"/>
      <c r="C17" s="2"/>
      <c r="D17" s="2"/>
      <c r="E17" s="2"/>
      <c r="F17" s="2"/>
      <c r="G17" s="2"/>
      <c r="H17" s="2"/>
      <c r="I17" s="2"/>
      <c r="J17" s="2"/>
      <c r="K17" s="141"/>
    </row>
    <row r="18" spans="1:11" ht="12">
      <c r="A18" s="141"/>
      <c r="B18" s="2"/>
      <c r="C18" s="2"/>
      <c r="D18" s="2"/>
      <c r="E18" s="2"/>
      <c r="F18" s="2"/>
      <c r="G18" s="2"/>
      <c r="H18" s="2"/>
      <c r="I18" s="2"/>
      <c r="J18" s="2"/>
      <c r="K18" s="141"/>
    </row>
    <row r="19" spans="1:11" ht="12">
      <c r="A19" s="141" t="s">
        <v>555</v>
      </c>
      <c r="B19" s="2"/>
      <c r="C19" s="2"/>
      <c r="D19" s="2"/>
      <c r="E19" s="2"/>
      <c r="F19" s="2"/>
      <c r="G19" s="2"/>
      <c r="H19" s="2"/>
      <c r="I19" s="2"/>
      <c r="J19" s="2"/>
      <c r="K19" s="141"/>
    </row>
    <row r="20" spans="1:11" ht="12">
      <c r="A20" s="141" t="s">
        <v>556</v>
      </c>
      <c r="B20" s="2"/>
      <c r="C20" s="2"/>
      <c r="D20" s="2"/>
      <c r="E20" s="2"/>
      <c r="F20" s="2"/>
      <c r="G20" s="2"/>
      <c r="H20" s="2"/>
      <c r="I20" s="2"/>
      <c r="J20" s="2"/>
      <c r="K20" s="141"/>
    </row>
    <row r="21" ht="12">
      <c r="K21" s="141"/>
    </row>
    <row r="22" ht="12">
      <c r="K22" s="141"/>
    </row>
    <row r="23" ht="12">
      <c r="K23" s="141"/>
    </row>
    <row r="24" spans="1:11" ht="19.5">
      <c r="A24" s="5" t="s">
        <v>48</v>
      </c>
      <c r="B24" s="2"/>
      <c r="C24" s="2"/>
      <c r="D24" s="2"/>
      <c r="E24" s="2"/>
      <c r="F24" s="2"/>
      <c r="G24" s="2"/>
      <c r="H24" s="2"/>
      <c r="I24" s="2"/>
      <c r="J24" s="2"/>
      <c r="K24" s="141"/>
    </row>
    <row r="25" ht="12">
      <c r="K25" s="141"/>
    </row>
    <row r="26" spans="1:11" ht="24.75">
      <c r="A26" s="4" t="s">
        <v>49</v>
      </c>
      <c r="B26" s="2"/>
      <c r="C26" s="2"/>
      <c r="D26" s="2"/>
      <c r="E26" s="2"/>
      <c r="F26" s="2"/>
      <c r="G26" s="2"/>
      <c r="H26" s="2"/>
      <c r="I26" s="2"/>
      <c r="J26" s="2"/>
      <c r="K26" s="141"/>
    </row>
    <row r="27" spans="1:11" ht="12">
      <c r="A27" s="4"/>
      <c r="B27" s="2"/>
      <c r="C27" s="2"/>
      <c r="D27" s="2"/>
      <c r="E27" s="2"/>
      <c r="F27" s="2"/>
      <c r="G27" s="2"/>
      <c r="H27" s="2"/>
      <c r="I27" s="2"/>
      <c r="J27" s="2"/>
      <c r="K27" s="141"/>
    </row>
    <row r="28" spans="1:11" ht="12">
      <c r="A28" s="141" t="s">
        <v>40</v>
      </c>
      <c r="B28" s="2"/>
      <c r="C28" s="2"/>
      <c r="D28" s="2"/>
      <c r="E28" s="2"/>
      <c r="F28" s="2"/>
      <c r="G28" s="2"/>
      <c r="H28" s="2"/>
      <c r="I28" s="2"/>
      <c r="J28" s="2"/>
      <c r="K28" s="141"/>
    </row>
    <row r="29" spans="1:11" ht="12">
      <c r="A29" s="142" t="s">
        <v>41</v>
      </c>
      <c r="B29" s="2"/>
      <c r="C29" s="2"/>
      <c r="D29" s="2"/>
      <c r="E29" s="2"/>
      <c r="F29" s="2"/>
      <c r="G29" s="2"/>
      <c r="H29" s="2"/>
      <c r="I29" s="2"/>
      <c r="J29" s="2"/>
      <c r="K29" s="141"/>
    </row>
    <row r="30" ht="12">
      <c r="K30" s="141"/>
    </row>
    <row r="31" ht="12">
      <c r="K31" s="141"/>
    </row>
    <row r="32" spans="1:11" ht="60" customHeight="1">
      <c r="A32" s="4" t="s">
        <v>557</v>
      </c>
      <c r="B32" s="4"/>
      <c r="C32" s="4"/>
      <c r="D32" s="4"/>
      <c r="E32" s="4"/>
      <c r="F32" s="4"/>
      <c r="G32" s="4"/>
      <c r="H32" s="4"/>
      <c r="I32" s="4"/>
      <c r="J32" s="4"/>
      <c r="K32" s="141"/>
    </row>
    <row r="33" ht="12">
      <c r="K33" s="141"/>
    </row>
    <row r="34" ht="12">
      <c r="K34" s="141"/>
    </row>
    <row r="35" spans="1:11" ht="62.25">
      <c r="A35" s="4" t="s">
        <v>50</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1">
      <selection activeCell="A8" sqref="A8"/>
    </sheetView>
  </sheetViews>
  <sheetFormatPr defaultColWidth="9.140625" defaultRowHeight="12.75"/>
  <sheetData>
    <row r="2" spans="1:13" ht="12" hidden="1">
      <c r="A2" s="29" t="s">
        <v>0</v>
      </c>
      <c r="B2" s="29" t="s">
        <v>51</v>
      </c>
      <c r="C2" s="29" t="s">
        <v>7</v>
      </c>
      <c r="D2" s="29" t="s">
        <v>8</v>
      </c>
      <c r="E2" s="29" t="s">
        <v>52</v>
      </c>
      <c r="F2" s="29" t="s">
        <v>53</v>
      </c>
      <c r="G2" s="29" t="s">
        <v>54</v>
      </c>
      <c r="H2" s="29" t="s">
        <v>55</v>
      </c>
      <c r="I2" s="29" t="s">
        <v>56</v>
      </c>
      <c r="J2" s="29" t="s">
        <v>57</v>
      </c>
      <c r="K2" s="29" t="s">
        <v>58</v>
      </c>
      <c r="L2" s="29" t="s">
        <v>9</v>
      </c>
      <c r="M2" s="29" t="s">
        <v>59</v>
      </c>
    </row>
    <row r="3" spans="1:13" ht="12" hidden="1">
      <c r="A3" s="30" t="s">
        <v>60</v>
      </c>
      <c r="B3" s="29" t="s">
        <v>61</v>
      </c>
      <c r="C3" s="29" t="s">
        <v>18</v>
      </c>
      <c r="D3" s="29" t="s">
        <v>19</v>
      </c>
      <c r="E3" s="29" t="s">
        <v>62</v>
      </c>
      <c r="F3" s="29" t="s">
        <v>63</v>
      </c>
      <c r="G3" s="29" t="s">
        <v>64</v>
      </c>
      <c r="H3" s="29" t="s">
        <v>63</v>
      </c>
      <c r="I3" s="29" t="s">
        <v>65</v>
      </c>
      <c r="J3" s="29" t="s">
        <v>66</v>
      </c>
      <c r="K3" s="29" t="s">
        <v>67</v>
      </c>
      <c r="L3" s="29" t="s">
        <v>20</v>
      </c>
      <c r="M3" s="29" t="s">
        <v>18</v>
      </c>
    </row>
    <row r="4" spans="1:13" ht="12">
      <c r="A4" s="29"/>
      <c r="B4" s="29"/>
      <c r="C4" s="29"/>
      <c r="D4" s="29"/>
      <c r="E4" s="29"/>
      <c r="F4" s="29"/>
      <c r="G4" s="29"/>
      <c r="H4" s="29"/>
      <c r="I4" s="29"/>
      <c r="J4" s="29"/>
      <c r="K4" s="29"/>
      <c r="L4" s="29"/>
      <c r="M4" s="29"/>
    </row>
    <row r="5" spans="1:10" ht="22.5">
      <c r="A5" s="3" t="s">
        <v>68</v>
      </c>
      <c r="B5" s="6"/>
      <c r="C5" s="6"/>
      <c r="D5" s="6"/>
      <c r="E5" s="6"/>
      <c r="F5" s="6"/>
      <c r="G5" s="6"/>
      <c r="H5" s="6"/>
      <c r="I5" s="6"/>
      <c r="J5" s="6"/>
    </row>
    <row r="6" spans="1:10" ht="15">
      <c r="A6" s="7" t="str">
        <f>CONCATENATE("Created On: ",K3,)</f>
        <v>Created On: 07/10/2023</v>
      </c>
      <c r="B6" s="7"/>
      <c r="C6" s="7"/>
      <c r="D6" s="7"/>
      <c r="E6" s="7"/>
      <c r="F6" s="7"/>
      <c r="G6" s="7"/>
      <c r="H6" s="7"/>
      <c r="I6" s="7"/>
      <c r="J6" s="7"/>
    </row>
    <row r="7" spans="1:10" ht="15">
      <c r="A7" s="7" t="str">
        <f>CONCATENATE(C3," ",D3," Reporting Period")</f>
        <v>January 2023 Reporting Period</v>
      </c>
      <c r="B7" s="7"/>
      <c r="C7" s="7"/>
      <c r="D7" s="7"/>
      <c r="E7" s="7"/>
      <c r="F7" s="7"/>
      <c r="G7" s="7"/>
      <c r="H7" s="7"/>
      <c r="I7" s="7"/>
      <c r="J7" s="7"/>
    </row>
    <row r="10" ht="15">
      <c r="A10" s="31" t="s">
        <v>69</v>
      </c>
    </row>
    <row r="12" spans="1:10" ht="37.5">
      <c r="A12" s="4" t="str">
        <f>CONCATENATE("Based on State-reported data (",B3," entries) and estimated data where States did not report, gasoline consumption for ",M3," ",D3," changed by ",E3," percent compared to the same period in ",L3,". (1)")</f>
        <v>Based on State-reported data (51 entries) and estimated data where States did not report, gasoline consumption for January 2023 changed by 3.5 percent compared to the same period in 2022. (1)</v>
      </c>
      <c r="B12" s="4"/>
      <c r="C12" s="4"/>
      <c r="D12" s="4"/>
      <c r="E12" s="4"/>
      <c r="F12" s="4"/>
      <c r="G12" s="4"/>
      <c r="H12" s="4"/>
      <c r="I12" s="4"/>
      <c r="J12" s="4"/>
    </row>
    <row r="14" spans="1:10" ht="150">
      <c r="A14" s="4" t="s">
        <v>70</v>
      </c>
      <c r="B14" s="4"/>
      <c r="C14" s="4"/>
      <c r="D14" s="4"/>
      <c r="E14" s="4"/>
      <c r="F14" s="4"/>
      <c r="G14" s="4"/>
      <c r="H14" s="4"/>
      <c r="I14" s="4"/>
      <c r="J14" s="4"/>
    </row>
    <row r="15" spans="1:10" ht="12">
      <c r="A15" s="4" t="s">
        <v>71</v>
      </c>
      <c r="B15" s="4"/>
      <c r="C15" s="4"/>
      <c r="D15" s="4"/>
      <c r="E15" s="4"/>
      <c r="F15" s="4"/>
      <c r="G15" s="4"/>
      <c r="H15" s="4"/>
      <c r="I15" s="4"/>
      <c r="J15" s="4"/>
    </row>
    <row r="18" ht="24.75" customHeight="1">
      <c r="A18" s="31" t="s">
        <v>72</v>
      </c>
    </row>
    <row r="19" s="22" customFormat="1" ht="12.75">
      <c r="A19" s="21"/>
    </row>
    <row r="20" spans="1:10" ht="7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2023 are shown in the table MF-121T. The gasoline rates vary from a low of  0.24 cents per gallon to 61.1 cents with an average of 28.2 cents.Five States provide for full or partial exemptions for gasohol, a blend of 90 percent gasoline and 10 percent fuel alcohol. Diesel rates vary from 0.24 cents to 78.5 cents per gallon.</v>
      </c>
      <c r="B20" s="4"/>
      <c r="C20" s="4"/>
      <c r="D20" s="4"/>
      <c r="E20" s="4"/>
      <c r="F20" s="4"/>
      <c r="G20" s="4"/>
      <c r="H20" s="4"/>
      <c r="I20" s="4"/>
      <c r="J20" s="4"/>
    </row>
    <row r="22" spans="1:10" ht="75">
      <c r="A22" s="4" t="s">
        <v>73</v>
      </c>
      <c r="B22" s="4"/>
      <c r="C22" s="4"/>
      <c r="D22" s="4"/>
      <c r="E22" s="4"/>
      <c r="F22" s="4"/>
      <c r="G22" s="4"/>
      <c r="H22" s="4"/>
      <c r="I22" s="4"/>
      <c r="J22" s="4"/>
    </row>
    <row r="35" spans="1:10" ht="40.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2022 and 2023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7.5" customHeight="1" hidden="1">
      <c r="B2" s="29" t="s">
        <v>0</v>
      </c>
      <c r="C2" s="29" t="s">
        <v>74</v>
      </c>
      <c r="D2" s="29" t="s">
        <v>75</v>
      </c>
      <c r="E2" s="29" t="s">
        <v>76</v>
      </c>
      <c r="F2" s="29" t="s">
        <v>77</v>
      </c>
      <c r="G2" s="29" t="s">
        <v>7</v>
      </c>
      <c r="H2" s="29" t="s">
        <v>8</v>
      </c>
      <c r="I2" s="29"/>
      <c r="J2" s="29"/>
      <c r="K2" s="29"/>
    </row>
    <row r="3" spans="2:11" ht="7.5" customHeight="1" hidden="1">
      <c r="B3" s="30" t="s">
        <v>78</v>
      </c>
      <c r="C3" s="29" t="s">
        <v>61</v>
      </c>
      <c r="D3" s="29" t="s">
        <v>12</v>
      </c>
      <c r="E3" s="29" t="s">
        <v>12</v>
      </c>
      <c r="F3" s="29" t="s">
        <v>67</v>
      </c>
      <c r="G3" s="29" t="s">
        <v>18</v>
      </c>
      <c r="H3" s="29" t="s">
        <v>19</v>
      </c>
      <c r="I3" s="29"/>
      <c r="J3" s="29"/>
      <c r="K3" s="29"/>
    </row>
    <row r="4" spans="2:11" ht="7.5" customHeight="1">
      <c r="B4" s="29"/>
      <c r="C4" s="29"/>
      <c r="D4" s="29"/>
      <c r="E4" s="29"/>
      <c r="F4" s="29"/>
      <c r="G4" s="29"/>
      <c r="H4" s="29"/>
      <c r="I4" s="29"/>
      <c r="J4" s="29"/>
      <c r="K4" s="29"/>
    </row>
    <row r="5" spans="2:11" ht="22.5" customHeight="1">
      <c r="B5" s="3" t="s">
        <v>79</v>
      </c>
      <c r="C5" s="6"/>
      <c r="D5" s="6"/>
      <c r="E5" s="6"/>
      <c r="F5" s="6"/>
      <c r="G5" s="6"/>
      <c r="H5" s="6"/>
      <c r="I5" s="6"/>
      <c r="J5" s="6"/>
      <c r="K5" s="6"/>
    </row>
    <row r="6" spans="2:11" ht="15" customHeight="1">
      <c r="B6" s="7" t="s">
        <v>80</v>
      </c>
      <c r="C6" s="7"/>
      <c r="D6" s="7"/>
      <c r="E6" s="7"/>
      <c r="F6" s="7"/>
      <c r="G6" s="7"/>
      <c r="H6" s="7"/>
      <c r="I6" s="7"/>
      <c r="J6" s="7"/>
      <c r="K6" s="7"/>
    </row>
    <row r="7" spans="2:11" ht="9" customHeight="1">
      <c r="B7" s="7"/>
      <c r="C7" s="7"/>
      <c r="D7" s="7"/>
      <c r="E7" s="7"/>
      <c r="F7" s="7"/>
      <c r="G7" s="7"/>
      <c r="H7" s="7"/>
      <c r="I7" s="7"/>
      <c r="J7" s="69"/>
      <c r="K7" s="69" t="s">
        <v>81</v>
      </c>
    </row>
    <row r="8" spans="2:11" ht="12" customHeight="1">
      <c r="B8" s="39" t="str">
        <f>CONCATENATE("Created On: ",F3)</f>
        <v>Created On: 07/10/2023</v>
      </c>
      <c r="F8" s="39" t="s">
        <v>82</v>
      </c>
      <c r="K8" s="69" t="str">
        <f>CONCATENATE(G3," ",H3," Reporting Period")</f>
        <v>January 2023 Reporting Period</v>
      </c>
    </row>
    <row r="9" spans="2:11" ht="12" customHeight="1">
      <c r="B9" s="153"/>
      <c r="C9" s="153" t="s">
        <v>18</v>
      </c>
      <c r="D9" s="154" t="s">
        <v>83</v>
      </c>
      <c r="E9" s="154"/>
      <c r="F9" s="153" t="s">
        <v>84</v>
      </c>
      <c r="G9" s="154" t="s">
        <v>83</v>
      </c>
      <c r="H9" s="154"/>
      <c r="I9" s="153" t="s">
        <v>85</v>
      </c>
      <c r="J9" s="154" t="s">
        <v>83</v>
      </c>
      <c r="K9" s="154"/>
    </row>
    <row r="10" spans="2:11" ht="12" customHeight="1">
      <c r="B10" s="155" t="s">
        <v>86</v>
      </c>
      <c r="C10" s="156" t="str">
        <f>C3</f>
        <v>51</v>
      </c>
      <c r="D10" s="157" t="s">
        <v>87</v>
      </c>
      <c r="E10" s="157"/>
      <c r="F10" s="156" t="str">
        <f>D3</f>
        <v>0</v>
      </c>
      <c r="G10" s="157" t="s">
        <v>87</v>
      </c>
      <c r="H10" s="157"/>
      <c r="I10" s="156" t="str">
        <f>E3</f>
        <v>0</v>
      </c>
      <c r="J10" s="157" t="s">
        <v>87</v>
      </c>
      <c r="K10" s="157"/>
    </row>
    <row r="11" spans="2:11" ht="12" customHeight="1">
      <c r="B11" s="155"/>
      <c r="C11" s="155" t="str">
        <f>CONCATENATE("(",C3," Entities)")</f>
        <v>(51 Entities)</v>
      </c>
      <c r="D11" s="157" t="s">
        <v>88</v>
      </c>
      <c r="E11" s="157"/>
      <c r="F11" s="155" t="str">
        <f>CONCATENATE("(",D3," Entities)")</f>
        <v>(0 Entities)</v>
      </c>
      <c r="G11" s="157" t="s">
        <v>88</v>
      </c>
      <c r="H11" s="157"/>
      <c r="I11" s="155" t="str">
        <f>CONCATENATE("(",E3," Entities)")</f>
        <v>(0 Entities)</v>
      </c>
      <c r="J11" s="157" t="s">
        <v>88</v>
      </c>
      <c r="K11" s="157"/>
    </row>
    <row r="12" spans="2:11" ht="16.5" customHeight="1">
      <c r="B12" s="158"/>
      <c r="C12" s="158" t="s">
        <v>89</v>
      </c>
      <c r="D12" s="159" t="s">
        <v>90</v>
      </c>
      <c r="E12" s="159" t="s">
        <v>91</v>
      </c>
      <c r="F12" s="158" t="s">
        <v>89</v>
      </c>
      <c r="G12" s="159" t="s">
        <v>90</v>
      </c>
      <c r="H12" s="159" t="s">
        <v>91</v>
      </c>
      <c r="I12" s="158" t="s">
        <v>89</v>
      </c>
      <c r="J12" s="159" t="s">
        <v>90</v>
      </c>
      <c r="K12" s="159" t="s">
        <v>91</v>
      </c>
    </row>
    <row r="13" spans="2:11" ht="7.5" customHeight="1" hidden="1">
      <c r="B13" s="39" t="s">
        <v>92</v>
      </c>
      <c r="C13" s="39" t="s">
        <v>93</v>
      </c>
      <c r="D13" s="39" t="s">
        <v>94</v>
      </c>
      <c r="E13" s="39" t="s">
        <v>95</v>
      </c>
      <c r="F13" s="39" t="s">
        <v>96</v>
      </c>
      <c r="G13" s="39" t="s">
        <v>97</v>
      </c>
      <c r="H13" s="39" t="s">
        <v>98</v>
      </c>
      <c r="I13" s="39" t="s">
        <v>99</v>
      </c>
      <c r="J13" s="39" t="s">
        <v>100</v>
      </c>
      <c r="K13" s="39" t="s">
        <v>101</v>
      </c>
    </row>
    <row r="14" spans="2:11" ht="7.5" customHeight="1" hidden="1">
      <c r="B14" s="40"/>
      <c r="C14" s="40">
        <v>0</v>
      </c>
      <c r="D14" s="41">
        <v>0</v>
      </c>
      <c r="E14" s="41">
        <v>0</v>
      </c>
      <c r="F14" s="40">
        <v>0</v>
      </c>
      <c r="G14" s="41">
        <v>0</v>
      </c>
      <c r="H14" s="41">
        <v>0</v>
      </c>
      <c r="I14" s="40">
        <v>0</v>
      </c>
      <c r="J14" s="41">
        <v>0</v>
      </c>
      <c r="K14" s="41">
        <v>0</v>
      </c>
    </row>
    <row r="15" spans="2:11" ht="9" customHeight="1">
      <c r="B15" s="58" t="s">
        <v>102</v>
      </c>
      <c r="C15" s="49">
        <v>266371155</v>
      </c>
      <c r="D15" s="49">
        <v>266371155</v>
      </c>
      <c r="E15" s="62">
        <v>-8.7</v>
      </c>
      <c r="F15" s="49">
        <v>0</v>
      </c>
      <c r="G15" s="49">
        <v>0</v>
      </c>
      <c r="H15" s="62">
        <v>0</v>
      </c>
      <c r="I15" s="49">
        <v>0</v>
      </c>
      <c r="J15" s="49">
        <v>0</v>
      </c>
      <c r="K15" s="62">
        <v>0</v>
      </c>
    </row>
    <row r="16" spans="2:11" ht="9" customHeight="1">
      <c r="B16" s="53" t="s">
        <v>103</v>
      </c>
      <c r="C16" s="50">
        <v>19830817</v>
      </c>
      <c r="D16" s="50">
        <v>19830817</v>
      </c>
      <c r="E16" s="63">
        <v>-0.1</v>
      </c>
      <c r="F16" s="50">
        <v>0</v>
      </c>
      <c r="G16" s="50">
        <v>0</v>
      </c>
      <c r="H16" s="63">
        <v>0</v>
      </c>
      <c r="I16" s="50">
        <v>0</v>
      </c>
      <c r="J16" s="50">
        <v>0</v>
      </c>
      <c r="K16" s="63">
        <v>0</v>
      </c>
    </row>
    <row r="17" spans="2:11" ht="9" customHeight="1">
      <c r="B17" s="53" t="s">
        <v>104</v>
      </c>
      <c r="C17" s="51">
        <v>250985557</v>
      </c>
      <c r="D17" s="51">
        <v>250985557</v>
      </c>
      <c r="E17" s="64">
        <v>4.9</v>
      </c>
      <c r="F17" s="51">
        <v>0</v>
      </c>
      <c r="G17" s="51">
        <v>0</v>
      </c>
      <c r="H17" s="64">
        <v>0</v>
      </c>
      <c r="I17" s="51">
        <v>0</v>
      </c>
      <c r="J17" s="51">
        <v>0</v>
      </c>
      <c r="K17" s="64">
        <v>0</v>
      </c>
    </row>
    <row r="18" spans="2:11" ht="9" customHeight="1">
      <c r="B18" s="53" t="s">
        <v>105</v>
      </c>
      <c r="C18" s="51">
        <v>116479933</v>
      </c>
      <c r="D18" s="51">
        <v>116479933</v>
      </c>
      <c r="E18" s="64">
        <v>0.9</v>
      </c>
      <c r="F18" s="51">
        <v>0</v>
      </c>
      <c r="G18" s="51">
        <v>0</v>
      </c>
      <c r="H18" s="64">
        <v>0</v>
      </c>
      <c r="I18" s="51">
        <v>0</v>
      </c>
      <c r="J18" s="51">
        <v>0</v>
      </c>
      <c r="K18" s="64">
        <v>0</v>
      </c>
    </row>
    <row r="19" spans="2:11" ht="9" customHeight="1">
      <c r="B19" s="53" t="s">
        <v>106</v>
      </c>
      <c r="C19" s="51">
        <v>1084683004</v>
      </c>
      <c r="D19" s="51">
        <v>1084683004</v>
      </c>
      <c r="E19" s="64">
        <v>1.3</v>
      </c>
      <c r="F19" s="51">
        <v>0</v>
      </c>
      <c r="G19" s="51">
        <v>0</v>
      </c>
      <c r="H19" s="64">
        <v>0</v>
      </c>
      <c r="I19" s="51">
        <v>0</v>
      </c>
      <c r="J19" s="51">
        <v>0</v>
      </c>
      <c r="K19" s="64">
        <v>0</v>
      </c>
    </row>
    <row r="20" spans="2:11" ht="9" customHeight="1">
      <c r="B20" s="53" t="s">
        <v>107</v>
      </c>
      <c r="C20" s="51">
        <v>275847520</v>
      </c>
      <c r="D20" s="51">
        <v>275847520</v>
      </c>
      <c r="E20" s="64">
        <v>30.1</v>
      </c>
      <c r="F20" s="51">
        <v>0</v>
      </c>
      <c r="G20" s="51">
        <v>0</v>
      </c>
      <c r="H20" s="64">
        <v>0</v>
      </c>
      <c r="I20" s="51">
        <v>0</v>
      </c>
      <c r="J20" s="51">
        <v>0</v>
      </c>
      <c r="K20" s="64">
        <v>0</v>
      </c>
    </row>
    <row r="21" spans="2:11" ht="9" customHeight="1">
      <c r="B21" s="53" t="s">
        <v>108</v>
      </c>
      <c r="C21" s="50">
        <v>113997301</v>
      </c>
      <c r="D21" s="50">
        <v>113997301</v>
      </c>
      <c r="E21" s="63">
        <v>8.4</v>
      </c>
      <c r="F21" s="50">
        <v>0</v>
      </c>
      <c r="G21" s="50">
        <v>0</v>
      </c>
      <c r="H21" s="63">
        <v>0</v>
      </c>
      <c r="I21" s="50">
        <v>0</v>
      </c>
      <c r="J21" s="50">
        <v>0</v>
      </c>
      <c r="K21" s="63">
        <v>0</v>
      </c>
    </row>
    <row r="22" spans="2:11" ht="9" customHeight="1">
      <c r="B22" s="53" t="s">
        <v>109</v>
      </c>
      <c r="C22" s="51">
        <v>39436591</v>
      </c>
      <c r="D22" s="51">
        <v>39436591</v>
      </c>
      <c r="E22" s="64">
        <v>11.1</v>
      </c>
      <c r="F22" s="51">
        <v>0</v>
      </c>
      <c r="G22" s="51">
        <v>0</v>
      </c>
      <c r="H22" s="64">
        <v>0</v>
      </c>
      <c r="I22" s="51">
        <v>0</v>
      </c>
      <c r="J22" s="51">
        <v>0</v>
      </c>
      <c r="K22" s="64">
        <v>0</v>
      </c>
    </row>
    <row r="23" spans="2:11" ht="9" customHeight="1">
      <c r="B23" s="53" t="s">
        <v>110</v>
      </c>
      <c r="C23" s="50">
        <v>9144962</v>
      </c>
      <c r="D23" s="50">
        <v>9144962</v>
      </c>
      <c r="E23" s="63">
        <v>11.9</v>
      </c>
      <c r="F23" s="50">
        <v>0</v>
      </c>
      <c r="G23" s="50">
        <v>0</v>
      </c>
      <c r="H23" s="63">
        <v>0</v>
      </c>
      <c r="I23" s="50">
        <v>0</v>
      </c>
      <c r="J23" s="50">
        <v>0</v>
      </c>
      <c r="K23" s="63">
        <v>0</v>
      </c>
    </row>
    <row r="24" spans="2:11" ht="9" customHeight="1">
      <c r="B24" s="53" t="s">
        <v>111</v>
      </c>
      <c r="C24" s="51">
        <v>802610673</v>
      </c>
      <c r="D24" s="51">
        <v>802610673</v>
      </c>
      <c r="E24" s="64">
        <v>-0.3</v>
      </c>
      <c r="F24" s="51">
        <v>0</v>
      </c>
      <c r="G24" s="51">
        <v>0</v>
      </c>
      <c r="H24" s="64">
        <v>0</v>
      </c>
      <c r="I24" s="51">
        <v>0</v>
      </c>
      <c r="J24" s="51">
        <v>0</v>
      </c>
      <c r="K24" s="64">
        <v>0</v>
      </c>
    </row>
    <row r="25" spans="2:11" ht="9" customHeight="1">
      <c r="B25" s="53" t="s">
        <v>112</v>
      </c>
      <c r="C25" s="51">
        <v>428358969</v>
      </c>
      <c r="D25" s="51">
        <v>428358969.468</v>
      </c>
      <c r="E25" s="64">
        <v>9.8</v>
      </c>
      <c r="F25" s="51">
        <v>0</v>
      </c>
      <c r="G25" s="51">
        <v>0</v>
      </c>
      <c r="H25" s="64">
        <v>0</v>
      </c>
      <c r="I25" s="51">
        <v>0</v>
      </c>
      <c r="J25" s="51">
        <v>0</v>
      </c>
      <c r="K25" s="64">
        <v>0</v>
      </c>
    </row>
    <row r="26" spans="2:11" ht="9" customHeight="1">
      <c r="B26" s="53" t="s">
        <v>113</v>
      </c>
      <c r="C26" s="51">
        <v>36382737</v>
      </c>
      <c r="D26" s="51">
        <v>36382737</v>
      </c>
      <c r="E26" s="64">
        <v>7.7</v>
      </c>
      <c r="F26" s="51">
        <v>0</v>
      </c>
      <c r="G26" s="51">
        <v>0</v>
      </c>
      <c r="H26" s="64">
        <v>0</v>
      </c>
      <c r="I26" s="51">
        <v>0</v>
      </c>
      <c r="J26" s="51">
        <v>0</v>
      </c>
      <c r="K26" s="64">
        <v>0</v>
      </c>
    </row>
    <row r="27" spans="2:11" ht="9" customHeight="1">
      <c r="B27" s="53" t="s">
        <v>114</v>
      </c>
      <c r="C27" s="51">
        <v>70705054</v>
      </c>
      <c r="D27" s="51">
        <v>70705054</v>
      </c>
      <c r="E27" s="64">
        <v>0.6</v>
      </c>
      <c r="F27" s="51">
        <v>0</v>
      </c>
      <c r="G27" s="51">
        <v>0</v>
      </c>
      <c r="H27" s="64">
        <v>0</v>
      </c>
      <c r="I27" s="51">
        <v>0</v>
      </c>
      <c r="J27" s="51">
        <v>0</v>
      </c>
      <c r="K27" s="64">
        <v>0</v>
      </c>
    </row>
    <row r="28" spans="2:11" ht="9" customHeight="1">
      <c r="B28" s="53" t="s">
        <v>115</v>
      </c>
      <c r="C28" s="51">
        <v>332730127</v>
      </c>
      <c r="D28" s="51">
        <v>332730127</v>
      </c>
      <c r="E28" s="64">
        <v>-1.2</v>
      </c>
      <c r="F28" s="51">
        <v>0</v>
      </c>
      <c r="G28" s="51">
        <v>0</v>
      </c>
      <c r="H28" s="64">
        <v>0</v>
      </c>
      <c r="I28" s="51">
        <v>0</v>
      </c>
      <c r="J28" s="51">
        <v>0</v>
      </c>
      <c r="K28" s="64">
        <v>0</v>
      </c>
    </row>
    <row r="29" spans="2:11" ht="9" customHeight="1">
      <c r="B29" s="53" t="s">
        <v>116</v>
      </c>
      <c r="C29" s="51">
        <v>236011083</v>
      </c>
      <c r="D29" s="51">
        <v>236011083</v>
      </c>
      <c r="E29" s="64">
        <v>-1</v>
      </c>
      <c r="F29" s="51">
        <v>0</v>
      </c>
      <c r="G29" s="51">
        <v>0</v>
      </c>
      <c r="H29" s="64">
        <v>0</v>
      </c>
      <c r="I29" s="51">
        <v>0</v>
      </c>
      <c r="J29" s="51">
        <v>0</v>
      </c>
      <c r="K29" s="64">
        <v>0</v>
      </c>
    </row>
    <row r="30" spans="2:11" ht="9" customHeight="1">
      <c r="B30" s="53" t="s">
        <v>117</v>
      </c>
      <c r="C30" s="51">
        <v>138217895</v>
      </c>
      <c r="D30" s="51">
        <v>138217895</v>
      </c>
      <c r="E30" s="64">
        <v>-4.3</v>
      </c>
      <c r="F30" s="51">
        <v>0</v>
      </c>
      <c r="G30" s="51">
        <v>0</v>
      </c>
      <c r="H30" s="64">
        <v>0</v>
      </c>
      <c r="I30" s="51">
        <v>0</v>
      </c>
      <c r="J30" s="51">
        <v>0</v>
      </c>
      <c r="K30" s="64">
        <v>0</v>
      </c>
    </row>
    <row r="31" spans="2:11" ht="9" customHeight="1">
      <c r="B31" s="53" t="s">
        <v>118</v>
      </c>
      <c r="C31" s="51">
        <v>104552414</v>
      </c>
      <c r="D31" s="51">
        <v>104552414</v>
      </c>
      <c r="E31" s="64">
        <v>5.4</v>
      </c>
      <c r="F31" s="51">
        <v>0</v>
      </c>
      <c r="G31" s="51">
        <v>0</v>
      </c>
      <c r="H31" s="64">
        <v>0</v>
      </c>
      <c r="I31" s="51">
        <v>0</v>
      </c>
      <c r="J31" s="51">
        <v>0</v>
      </c>
      <c r="K31" s="64">
        <v>0</v>
      </c>
    </row>
    <row r="32" spans="2:11" ht="9" customHeight="1">
      <c r="B32" s="53" t="s">
        <v>119</v>
      </c>
      <c r="C32" s="51">
        <v>170407684</v>
      </c>
      <c r="D32" s="51">
        <v>170407684</v>
      </c>
      <c r="E32" s="64">
        <v>5.8</v>
      </c>
      <c r="F32" s="51">
        <v>0</v>
      </c>
      <c r="G32" s="51">
        <v>0</v>
      </c>
      <c r="H32" s="64">
        <v>0</v>
      </c>
      <c r="I32" s="51">
        <v>0</v>
      </c>
      <c r="J32" s="51">
        <v>0</v>
      </c>
      <c r="K32" s="64">
        <v>0</v>
      </c>
    </row>
    <row r="33" spans="2:11" ht="9" customHeight="1">
      <c r="B33" s="53" t="s">
        <v>120</v>
      </c>
      <c r="C33" s="51">
        <v>179989374</v>
      </c>
      <c r="D33" s="51">
        <v>179989374</v>
      </c>
      <c r="E33" s="64">
        <v>1.7</v>
      </c>
      <c r="F33" s="51">
        <v>0</v>
      </c>
      <c r="G33" s="51">
        <v>0</v>
      </c>
      <c r="H33" s="64">
        <v>0</v>
      </c>
      <c r="I33" s="51">
        <v>0</v>
      </c>
      <c r="J33" s="51">
        <v>0</v>
      </c>
      <c r="K33" s="64">
        <v>0</v>
      </c>
    </row>
    <row r="34" spans="2:11" ht="9" customHeight="1">
      <c r="B34" s="53" t="s">
        <v>121</v>
      </c>
      <c r="C34" s="51">
        <v>17075034</v>
      </c>
      <c r="D34" s="51">
        <v>17075034</v>
      </c>
      <c r="E34" s="64">
        <v>68.6</v>
      </c>
      <c r="F34" s="51">
        <v>0</v>
      </c>
      <c r="G34" s="51">
        <v>0</v>
      </c>
      <c r="H34" s="64">
        <v>0</v>
      </c>
      <c r="I34" s="51">
        <v>0</v>
      </c>
      <c r="J34" s="51">
        <v>0</v>
      </c>
      <c r="K34" s="64">
        <v>0</v>
      </c>
    </row>
    <row r="35" spans="2:11" ht="9" customHeight="1">
      <c r="B35" s="53" t="s">
        <v>122</v>
      </c>
      <c r="C35" s="51">
        <v>198363234</v>
      </c>
      <c r="D35" s="51">
        <v>198363234</v>
      </c>
      <c r="E35" s="64">
        <v>3.6</v>
      </c>
      <c r="F35" s="51">
        <v>0</v>
      </c>
      <c r="G35" s="51">
        <v>0</v>
      </c>
      <c r="H35" s="64">
        <v>0</v>
      </c>
      <c r="I35" s="51">
        <v>0</v>
      </c>
      <c r="J35" s="51">
        <v>0</v>
      </c>
      <c r="K35" s="64">
        <v>0</v>
      </c>
    </row>
    <row r="36" spans="2:11" ht="9" customHeight="1">
      <c r="B36" s="53" t="s">
        <v>123</v>
      </c>
      <c r="C36" s="51">
        <v>198318635</v>
      </c>
      <c r="D36" s="51">
        <v>198318635</v>
      </c>
      <c r="E36" s="64">
        <v>3.3</v>
      </c>
      <c r="F36" s="51">
        <v>0</v>
      </c>
      <c r="G36" s="51">
        <v>0</v>
      </c>
      <c r="H36" s="64">
        <v>0</v>
      </c>
      <c r="I36" s="51">
        <v>0</v>
      </c>
      <c r="J36" s="51">
        <v>0</v>
      </c>
      <c r="K36" s="64">
        <v>0</v>
      </c>
    </row>
    <row r="37" spans="2:11" ht="9" customHeight="1">
      <c r="B37" s="53" t="s">
        <v>124</v>
      </c>
      <c r="C37" s="51">
        <v>332841619</v>
      </c>
      <c r="D37" s="51">
        <v>332841619</v>
      </c>
      <c r="E37" s="64">
        <v>-6.1</v>
      </c>
      <c r="F37" s="51">
        <v>0</v>
      </c>
      <c r="G37" s="51">
        <v>0</v>
      </c>
      <c r="H37" s="64">
        <v>0</v>
      </c>
      <c r="I37" s="51">
        <v>0</v>
      </c>
      <c r="J37" s="51">
        <v>0</v>
      </c>
      <c r="K37" s="64">
        <v>0</v>
      </c>
    </row>
    <row r="38" spans="2:11" ht="9" customHeight="1">
      <c r="B38" s="53" t="s">
        <v>125</v>
      </c>
      <c r="C38" s="51">
        <v>204561760</v>
      </c>
      <c r="D38" s="51">
        <v>204561760</v>
      </c>
      <c r="E38" s="64">
        <v>-1.1</v>
      </c>
      <c r="F38" s="51">
        <v>0</v>
      </c>
      <c r="G38" s="51">
        <v>0</v>
      </c>
      <c r="H38" s="64">
        <v>0</v>
      </c>
      <c r="I38" s="51">
        <v>0</v>
      </c>
      <c r="J38" s="51">
        <v>0</v>
      </c>
      <c r="K38" s="64">
        <v>0</v>
      </c>
    </row>
    <row r="39" spans="2:11" ht="9" customHeight="1">
      <c r="B39" s="53" t="s">
        <v>126</v>
      </c>
      <c r="C39" s="51">
        <v>144270605</v>
      </c>
      <c r="D39" s="51">
        <v>144270605</v>
      </c>
      <c r="E39" s="64">
        <v>-1.5</v>
      </c>
      <c r="F39" s="51">
        <v>0</v>
      </c>
      <c r="G39" s="51">
        <v>0</v>
      </c>
      <c r="H39" s="64">
        <v>0</v>
      </c>
      <c r="I39" s="51">
        <v>0</v>
      </c>
      <c r="J39" s="51">
        <v>0</v>
      </c>
      <c r="K39" s="64">
        <v>0</v>
      </c>
    </row>
    <row r="40" spans="2:11" ht="9" customHeight="1">
      <c r="B40" s="53" t="s">
        <v>127</v>
      </c>
      <c r="C40" s="51">
        <v>269167414</v>
      </c>
      <c r="D40" s="51">
        <v>269167414</v>
      </c>
      <c r="E40" s="64">
        <v>12.8</v>
      </c>
      <c r="F40" s="51">
        <v>0</v>
      </c>
      <c r="G40" s="51">
        <v>0</v>
      </c>
      <c r="H40" s="64">
        <v>0</v>
      </c>
      <c r="I40" s="51">
        <v>0</v>
      </c>
      <c r="J40" s="51">
        <v>0</v>
      </c>
      <c r="K40" s="64">
        <v>0</v>
      </c>
    </row>
    <row r="41" spans="2:11" ht="9" customHeight="1">
      <c r="B41" s="53" t="s">
        <v>128</v>
      </c>
      <c r="C41" s="51">
        <v>38204118</v>
      </c>
      <c r="D41" s="51">
        <v>38204118</v>
      </c>
      <c r="E41" s="64">
        <v>-1.3</v>
      </c>
      <c r="F41" s="51">
        <v>0</v>
      </c>
      <c r="G41" s="51">
        <v>0</v>
      </c>
      <c r="H41" s="64">
        <v>0</v>
      </c>
      <c r="I41" s="51">
        <v>0</v>
      </c>
      <c r="J41" s="51">
        <v>0</v>
      </c>
      <c r="K41" s="64">
        <v>0</v>
      </c>
    </row>
    <row r="42" spans="2:11" ht="9" customHeight="1">
      <c r="B42" s="53" t="s">
        <v>129</v>
      </c>
      <c r="C42" s="51">
        <v>68173706</v>
      </c>
      <c r="D42" s="51">
        <v>68173706</v>
      </c>
      <c r="E42" s="64">
        <v>0.5</v>
      </c>
      <c r="F42" s="51">
        <v>0</v>
      </c>
      <c r="G42" s="51">
        <v>0</v>
      </c>
      <c r="H42" s="64">
        <v>0</v>
      </c>
      <c r="I42" s="51">
        <v>0</v>
      </c>
      <c r="J42" s="51">
        <v>0</v>
      </c>
      <c r="K42" s="64">
        <v>0</v>
      </c>
    </row>
    <row r="43" spans="2:11" ht="9" customHeight="1">
      <c r="B43" s="53" t="s">
        <v>130</v>
      </c>
      <c r="C43" s="51">
        <v>93962099</v>
      </c>
      <c r="D43" s="51">
        <v>93962099</v>
      </c>
      <c r="E43" s="64">
        <v>-0.2</v>
      </c>
      <c r="F43" s="51">
        <v>0</v>
      </c>
      <c r="G43" s="51">
        <v>0</v>
      </c>
      <c r="H43" s="64">
        <v>0</v>
      </c>
      <c r="I43" s="51">
        <v>0</v>
      </c>
      <c r="J43" s="51">
        <v>0</v>
      </c>
      <c r="K43" s="64">
        <v>0</v>
      </c>
    </row>
    <row r="44" spans="2:11" ht="9" customHeight="1">
      <c r="B44" s="53" t="s">
        <v>131</v>
      </c>
      <c r="C44" s="51">
        <v>55826331</v>
      </c>
      <c r="D44" s="51">
        <v>55826331</v>
      </c>
      <c r="E44" s="64">
        <v>3.6</v>
      </c>
      <c r="F44" s="51">
        <v>0</v>
      </c>
      <c r="G44" s="51">
        <v>0</v>
      </c>
      <c r="H44" s="64">
        <v>0</v>
      </c>
      <c r="I44" s="51">
        <v>0</v>
      </c>
      <c r="J44" s="51">
        <v>0</v>
      </c>
      <c r="K44" s="64">
        <v>0</v>
      </c>
    </row>
    <row r="45" spans="2:11" ht="9" customHeight="1">
      <c r="B45" s="53" t="s">
        <v>132</v>
      </c>
      <c r="C45" s="51">
        <v>246391896</v>
      </c>
      <c r="D45" s="51">
        <v>246391896</v>
      </c>
      <c r="E45" s="64">
        <v>-7.7</v>
      </c>
      <c r="F45" s="51">
        <v>0</v>
      </c>
      <c r="G45" s="51">
        <v>0</v>
      </c>
      <c r="H45" s="64">
        <v>0</v>
      </c>
      <c r="I45" s="51">
        <v>0</v>
      </c>
      <c r="J45" s="51">
        <v>0</v>
      </c>
      <c r="K45" s="64">
        <v>0</v>
      </c>
    </row>
    <row r="46" spans="2:11" ht="9" customHeight="1">
      <c r="B46" s="53" t="s">
        <v>133</v>
      </c>
      <c r="C46" s="51">
        <v>78085709</v>
      </c>
      <c r="D46" s="51">
        <v>78085709</v>
      </c>
      <c r="E46" s="64">
        <v>4.8</v>
      </c>
      <c r="F46" s="51">
        <v>0</v>
      </c>
      <c r="G46" s="51">
        <v>0</v>
      </c>
      <c r="H46" s="64">
        <v>0</v>
      </c>
      <c r="I46" s="51">
        <v>0</v>
      </c>
      <c r="J46" s="51">
        <v>0</v>
      </c>
      <c r="K46" s="64">
        <v>0</v>
      </c>
    </row>
    <row r="47" spans="2:11" ht="9" customHeight="1">
      <c r="B47" s="53" t="s">
        <v>134</v>
      </c>
      <c r="C47" s="51">
        <v>522550376</v>
      </c>
      <c r="D47" s="51">
        <v>522550376</v>
      </c>
      <c r="E47" s="64">
        <v>18</v>
      </c>
      <c r="F47" s="51">
        <v>0</v>
      </c>
      <c r="G47" s="51">
        <v>0</v>
      </c>
      <c r="H47" s="64">
        <v>0</v>
      </c>
      <c r="I47" s="51">
        <v>0</v>
      </c>
      <c r="J47" s="51">
        <v>0</v>
      </c>
      <c r="K47" s="64">
        <v>0</v>
      </c>
    </row>
    <row r="48" spans="2:11" ht="9" customHeight="1">
      <c r="B48" s="53" t="s">
        <v>135</v>
      </c>
      <c r="C48" s="51">
        <v>391496516</v>
      </c>
      <c r="D48" s="51">
        <v>391496516</v>
      </c>
      <c r="E48" s="64">
        <v>4.4</v>
      </c>
      <c r="F48" s="51">
        <v>0</v>
      </c>
      <c r="G48" s="51">
        <v>0</v>
      </c>
      <c r="H48" s="64">
        <v>0</v>
      </c>
      <c r="I48" s="51">
        <v>0</v>
      </c>
      <c r="J48" s="51">
        <v>0</v>
      </c>
      <c r="K48" s="64">
        <v>0</v>
      </c>
    </row>
    <row r="49" spans="2:11" ht="9" customHeight="1">
      <c r="B49" s="53" t="s">
        <v>136</v>
      </c>
      <c r="C49" s="51">
        <v>37276146</v>
      </c>
      <c r="D49" s="51">
        <v>37276146</v>
      </c>
      <c r="E49" s="64">
        <v>15.3</v>
      </c>
      <c r="F49" s="51">
        <v>0</v>
      </c>
      <c r="G49" s="51">
        <v>0</v>
      </c>
      <c r="H49" s="64">
        <v>0</v>
      </c>
      <c r="I49" s="51">
        <v>0</v>
      </c>
      <c r="J49" s="51">
        <v>0</v>
      </c>
      <c r="K49" s="64">
        <v>0</v>
      </c>
    </row>
    <row r="50" spans="2:11" ht="9" customHeight="1">
      <c r="B50" s="53" t="s">
        <v>137</v>
      </c>
      <c r="C50" s="51">
        <v>367111466</v>
      </c>
      <c r="D50" s="51">
        <v>367111466</v>
      </c>
      <c r="E50" s="64">
        <v>0.6</v>
      </c>
      <c r="F50" s="51">
        <v>0</v>
      </c>
      <c r="G50" s="51">
        <v>0</v>
      </c>
      <c r="H50" s="64">
        <v>0</v>
      </c>
      <c r="I50" s="51">
        <v>0</v>
      </c>
      <c r="J50" s="51">
        <v>0</v>
      </c>
      <c r="K50" s="64">
        <v>0</v>
      </c>
    </row>
    <row r="51" spans="2:11" ht="9" customHeight="1">
      <c r="B51" s="53" t="s">
        <v>138</v>
      </c>
      <c r="C51" s="51">
        <v>152266983</v>
      </c>
      <c r="D51" s="51">
        <v>152266983</v>
      </c>
      <c r="E51" s="64">
        <v>1.7</v>
      </c>
      <c r="F51" s="51">
        <v>0</v>
      </c>
      <c r="G51" s="51">
        <v>0</v>
      </c>
      <c r="H51" s="64">
        <v>0</v>
      </c>
      <c r="I51" s="51">
        <v>0</v>
      </c>
      <c r="J51" s="51">
        <v>0</v>
      </c>
      <c r="K51" s="64">
        <v>0</v>
      </c>
    </row>
    <row r="52" spans="2:11" ht="9" customHeight="1">
      <c r="B52" s="53" t="s">
        <v>139</v>
      </c>
      <c r="C52" s="51">
        <v>59778466</v>
      </c>
      <c r="D52" s="51">
        <v>59778466</v>
      </c>
      <c r="E52" s="64">
        <v>-50.1</v>
      </c>
      <c r="F52" s="51">
        <v>0</v>
      </c>
      <c r="G52" s="51">
        <v>0</v>
      </c>
      <c r="H52" s="64">
        <v>0</v>
      </c>
      <c r="I52" s="51">
        <v>0</v>
      </c>
      <c r="J52" s="51">
        <v>0</v>
      </c>
      <c r="K52" s="64">
        <v>0</v>
      </c>
    </row>
    <row r="53" spans="2:11" ht="9" customHeight="1">
      <c r="B53" s="53" t="s">
        <v>140</v>
      </c>
      <c r="C53" s="51">
        <v>351343230</v>
      </c>
      <c r="D53" s="51">
        <v>351343230</v>
      </c>
      <c r="E53" s="64">
        <v>0.4</v>
      </c>
      <c r="F53" s="51">
        <v>0</v>
      </c>
      <c r="G53" s="51">
        <v>0</v>
      </c>
      <c r="H53" s="64">
        <v>0</v>
      </c>
      <c r="I53" s="51">
        <v>0</v>
      </c>
      <c r="J53" s="51">
        <v>0</v>
      </c>
      <c r="K53" s="64">
        <v>0</v>
      </c>
    </row>
    <row r="54" spans="2:11" ht="9" customHeight="1">
      <c r="B54" s="53" t="s">
        <v>141</v>
      </c>
      <c r="C54" s="51">
        <v>27340081</v>
      </c>
      <c r="D54" s="51">
        <v>27340081</v>
      </c>
      <c r="E54" s="64">
        <v>-0.4</v>
      </c>
      <c r="F54" s="51">
        <v>0</v>
      </c>
      <c r="G54" s="51">
        <v>0</v>
      </c>
      <c r="H54" s="64">
        <v>0</v>
      </c>
      <c r="I54" s="51">
        <v>0</v>
      </c>
      <c r="J54" s="51">
        <v>0</v>
      </c>
      <c r="K54" s="64">
        <v>0</v>
      </c>
    </row>
    <row r="55" spans="2:11" ht="9" customHeight="1">
      <c r="B55" s="53" t="s">
        <v>142</v>
      </c>
      <c r="C55" s="51">
        <v>222451998</v>
      </c>
      <c r="D55" s="51">
        <v>222451998</v>
      </c>
      <c r="E55" s="64">
        <v>7.8</v>
      </c>
      <c r="F55" s="51">
        <v>0</v>
      </c>
      <c r="G55" s="51">
        <v>0</v>
      </c>
      <c r="H55" s="64">
        <v>0</v>
      </c>
      <c r="I55" s="51">
        <v>0</v>
      </c>
      <c r="J55" s="51">
        <v>0</v>
      </c>
      <c r="K55" s="64">
        <v>0</v>
      </c>
    </row>
    <row r="56" spans="2:11" ht="9" customHeight="1">
      <c r="B56" s="53" t="s">
        <v>143</v>
      </c>
      <c r="C56" s="51">
        <v>35774542</v>
      </c>
      <c r="D56" s="51">
        <v>35774542</v>
      </c>
      <c r="E56" s="64">
        <v>-12</v>
      </c>
      <c r="F56" s="51">
        <v>0</v>
      </c>
      <c r="G56" s="51">
        <v>0</v>
      </c>
      <c r="H56" s="64">
        <v>0</v>
      </c>
      <c r="I56" s="51">
        <v>0</v>
      </c>
      <c r="J56" s="51">
        <v>0</v>
      </c>
      <c r="K56" s="64">
        <v>0</v>
      </c>
    </row>
    <row r="57" spans="2:11" ht="9" customHeight="1">
      <c r="B57" s="53" t="s">
        <v>144</v>
      </c>
      <c r="C57" s="51">
        <v>278208419</v>
      </c>
      <c r="D57" s="51">
        <v>278208419</v>
      </c>
      <c r="E57" s="64">
        <v>1</v>
      </c>
      <c r="F57" s="51">
        <v>0</v>
      </c>
      <c r="G57" s="51">
        <v>0</v>
      </c>
      <c r="H57" s="64">
        <v>0</v>
      </c>
      <c r="I57" s="51">
        <v>0</v>
      </c>
      <c r="J57" s="51">
        <v>0</v>
      </c>
      <c r="K57" s="64">
        <v>0</v>
      </c>
    </row>
    <row r="58" spans="2:11" ht="9" customHeight="1">
      <c r="B58" s="53" t="s">
        <v>145</v>
      </c>
      <c r="C58" s="51">
        <v>1169092218</v>
      </c>
      <c r="D58" s="51">
        <v>1169092218</v>
      </c>
      <c r="E58" s="64">
        <v>2.2</v>
      </c>
      <c r="F58" s="51">
        <v>0</v>
      </c>
      <c r="G58" s="51">
        <v>0</v>
      </c>
      <c r="H58" s="64">
        <v>0</v>
      </c>
      <c r="I58" s="51">
        <v>0</v>
      </c>
      <c r="J58" s="51">
        <v>0</v>
      </c>
      <c r="K58" s="64">
        <v>0</v>
      </c>
    </row>
    <row r="59" spans="2:11" ht="9" customHeight="1">
      <c r="B59" s="53" t="s">
        <v>146</v>
      </c>
      <c r="C59" s="51">
        <v>100024630</v>
      </c>
      <c r="D59" s="51">
        <v>100024630</v>
      </c>
      <c r="E59" s="64">
        <v>-0.5</v>
      </c>
      <c r="F59" s="51">
        <v>0</v>
      </c>
      <c r="G59" s="51">
        <v>0</v>
      </c>
      <c r="H59" s="64">
        <v>0</v>
      </c>
      <c r="I59" s="51">
        <v>0</v>
      </c>
      <c r="J59" s="51">
        <v>0</v>
      </c>
      <c r="K59" s="64">
        <v>0</v>
      </c>
    </row>
    <row r="60" spans="2:11" ht="9" customHeight="1">
      <c r="B60" s="53" t="s">
        <v>147</v>
      </c>
      <c r="C60" s="51">
        <v>22316635</v>
      </c>
      <c r="D60" s="51">
        <v>22316635</v>
      </c>
      <c r="E60" s="64">
        <v>-4.3</v>
      </c>
      <c r="F60" s="51">
        <v>0</v>
      </c>
      <c r="G60" s="51">
        <v>0</v>
      </c>
      <c r="H60" s="64">
        <v>0</v>
      </c>
      <c r="I60" s="51">
        <v>0</v>
      </c>
      <c r="J60" s="51">
        <v>0</v>
      </c>
      <c r="K60" s="64">
        <v>0</v>
      </c>
    </row>
    <row r="61" spans="2:11" ht="9" customHeight="1">
      <c r="B61" s="53" t="s">
        <v>148</v>
      </c>
      <c r="C61" s="51">
        <v>372403087</v>
      </c>
      <c r="D61" s="51">
        <v>372403087</v>
      </c>
      <c r="E61" s="64">
        <v>46.6</v>
      </c>
      <c r="F61" s="51">
        <v>0</v>
      </c>
      <c r="G61" s="51">
        <v>0</v>
      </c>
      <c r="H61" s="64">
        <v>0</v>
      </c>
      <c r="I61" s="51">
        <v>0</v>
      </c>
      <c r="J61" s="51">
        <v>0</v>
      </c>
      <c r="K61" s="64">
        <v>0</v>
      </c>
    </row>
    <row r="62" spans="2:11" ht="9" customHeight="1">
      <c r="B62" s="53" t="s">
        <v>149</v>
      </c>
      <c r="C62" s="51">
        <v>204329402</v>
      </c>
      <c r="D62" s="51">
        <v>204329402</v>
      </c>
      <c r="E62" s="64">
        <v>5.9</v>
      </c>
      <c r="F62" s="51">
        <v>0</v>
      </c>
      <c r="G62" s="51">
        <v>0</v>
      </c>
      <c r="H62" s="64">
        <v>0</v>
      </c>
      <c r="I62" s="51">
        <v>0</v>
      </c>
      <c r="J62" s="51">
        <v>0</v>
      </c>
      <c r="K62" s="64">
        <v>0</v>
      </c>
    </row>
    <row r="63" spans="2:11" ht="9" customHeight="1">
      <c r="B63" s="53" t="s">
        <v>150</v>
      </c>
      <c r="C63" s="51">
        <v>60625330</v>
      </c>
      <c r="D63" s="51">
        <v>60625330</v>
      </c>
      <c r="E63" s="64">
        <v>80</v>
      </c>
      <c r="F63" s="51">
        <v>0</v>
      </c>
      <c r="G63" s="51">
        <v>0</v>
      </c>
      <c r="H63" s="64">
        <v>0</v>
      </c>
      <c r="I63" s="51">
        <v>0</v>
      </c>
      <c r="J63" s="51">
        <v>0</v>
      </c>
      <c r="K63" s="64">
        <v>0</v>
      </c>
    </row>
    <row r="64" spans="2:11" ht="9" customHeight="1">
      <c r="B64" s="53" t="s">
        <v>151</v>
      </c>
      <c r="C64" s="51">
        <v>197113178</v>
      </c>
      <c r="D64" s="51">
        <v>197113178</v>
      </c>
      <c r="E64" s="64">
        <v>-0.3</v>
      </c>
      <c r="F64" s="51">
        <v>0</v>
      </c>
      <c r="G64" s="51">
        <v>0</v>
      </c>
      <c r="H64" s="64">
        <v>0</v>
      </c>
      <c r="I64" s="51">
        <v>0</v>
      </c>
      <c r="J64" s="51">
        <v>0</v>
      </c>
      <c r="K64" s="64">
        <v>0</v>
      </c>
    </row>
    <row r="65" spans="2:11" ht="9" customHeight="1" thickBot="1">
      <c r="B65" s="53" t="s">
        <v>152</v>
      </c>
      <c r="C65" s="51">
        <v>24680489</v>
      </c>
      <c r="D65" s="51">
        <v>24680489</v>
      </c>
      <c r="E65" s="64">
        <v>17.5</v>
      </c>
      <c r="F65" s="51">
        <v>0</v>
      </c>
      <c r="G65" s="51">
        <v>0</v>
      </c>
      <c r="H65" s="64">
        <v>0</v>
      </c>
      <c r="I65" s="51">
        <v>0</v>
      </c>
      <c r="J65" s="51">
        <v>0</v>
      </c>
      <c r="K65" s="64">
        <v>0</v>
      </c>
    </row>
    <row r="66" spans="2:11" ht="9" customHeight="1" thickTop="1">
      <c r="B66" s="59" t="s">
        <v>153</v>
      </c>
      <c r="C66" s="54">
        <v>11218168202</v>
      </c>
      <c r="D66" s="54">
        <v>11218168202.468</v>
      </c>
      <c r="E66" s="65">
        <v>3.5</v>
      </c>
      <c r="F66" s="54">
        <v>0</v>
      </c>
      <c r="G66" s="54">
        <v>0</v>
      </c>
      <c r="H66" s="65">
        <v>0</v>
      </c>
      <c r="I66" s="54">
        <v>0</v>
      </c>
      <c r="J66" s="54">
        <v>0</v>
      </c>
      <c r="K66" s="65">
        <v>0</v>
      </c>
    </row>
    <row r="67" spans="2:11" ht="9" customHeight="1" thickBot="1">
      <c r="B67" s="60" t="s">
        <v>154</v>
      </c>
      <c r="C67" s="55">
        <v>54289381</v>
      </c>
      <c r="D67" s="55">
        <v>54289381</v>
      </c>
      <c r="E67" s="66">
        <v>-26</v>
      </c>
      <c r="F67" s="55">
        <v>0</v>
      </c>
      <c r="G67" s="55">
        <v>0</v>
      </c>
      <c r="H67" s="66">
        <v>0</v>
      </c>
      <c r="I67" s="55">
        <v>0</v>
      </c>
      <c r="J67" s="55">
        <v>0</v>
      </c>
      <c r="K67" s="66">
        <v>0</v>
      </c>
    </row>
    <row r="68" spans="2:11" ht="9" customHeight="1" thickTop="1">
      <c r="B68" s="61" t="s">
        <v>155</v>
      </c>
      <c r="C68" s="56">
        <v>11272457583</v>
      </c>
      <c r="D68" s="56">
        <v>11272457583.468</v>
      </c>
      <c r="E68" s="67">
        <v>3.3</v>
      </c>
      <c r="F68" s="56">
        <v>0</v>
      </c>
      <c r="G68" s="56">
        <v>0</v>
      </c>
      <c r="H68" s="67">
        <v>0</v>
      </c>
      <c r="I68" s="56">
        <v>0</v>
      </c>
      <c r="J68" s="56">
        <v>0</v>
      </c>
      <c r="K68" s="67">
        <v>0</v>
      </c>
    </row>
    <row r="69" spans="2:11" ht="9.75" customHeight="1">
      <c r="B69" s="160" t="s">
        <v>156</v>
      </c>
      <c r="C69" s="162"/>
      <c r="D69" s="162"/>
      <c r="E69" s="162"/>
      <c r="F69" s="162"/>
      <c r="G69" s="162"/>
      <c r="H69" s="162"/>
      <c r="I69" s="162"/>
      <c r="J69" s="162"/>
      <c r="K69" s="163"/>
    </row>
    <row r="70" spans="2:11" ht="7.5" customHeight="1">
      <c r="B70" s="161" t="s">
        <v>157</v>
      </c>
      <c r="C70" s="114"/>
      <c r="D70" s="114"/>
      <c r="E70" s="114"/>
      <c r="F70" s="114"/>
      <c r="G70" s="114"/>
      <c r="H70" s="114"/>
      <c r="I70" s="114"/>
      <c r="J70" s="114"/>
      <c r="K70" s="125"/>
    </row>
    <row r="71" spans="2:11" ht="7.5" customHeight="1">
      <c r="B71" s="164" t="s">
        <v>158</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74</v>
      </c>
      <c r="D2" s="29" t="s">
        <v>75</v>
      </c>
      <c r="E2" s="29" t="s">
        <v>76</v>
      </c>
      <c r="F2" s="29" t="s">
        <v>77</v>
      </c>
      <c r="G2" s="29" t="s">
        <v>7</v>
      </c>
      <c r="H2" s="29" t="s">
        <v>8</v>
      </c>
      <c r="I2" s="29"/>
      <c r="J2" s="29"/>
      <c r="K2" s="29"/>
    </row>
    <row r="3" spans="2:11" ht="12" customHeight="1" hidden="1">
      <c r="B3" s="30" t="s">
        <v>159</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79</v>
      </c>
      <c r="C5" s="6"/>
      <c r="D5" s="6"/>
      <c r="E5" s="6"/>
      <c r="F5" s="6"/>
      <c r="G5" s="6"/>
      <c r="H5" s="6"/>
      <c r="I5" s="6"/>
      <c r="J5" s="6"/>
      <c r="K5" s="6"/>
    </row>
    <row r="6" spans="2:11" ht="15" customHeight="1">
      <c r="B6" s="7" t="s">
        <v>80</v>
      </c>
      <c r="C6" s="7"/>
      <c r="D6" s="7"/>
      <c r="E6" s="7"/>
      <c r="F6" s="7"/>
      <c r="G6" s="7"/>
      <c r="H6" s="7"/>
      <c r="I6" s="7"/>
      <c r="J6" s="7"/>
      <c r="K6" s="7"/>
    </row>
    <row r="7" spans="2:11" ht="9" customHeight="1">
      <c r="B7" s="7"/>
      <c r="C7" s="7"/>
      <c r="D7" s="7"/>
      <c r="E7" s="7"/>
      <c r="F7" s="7"/>
      <c r="G7" s="7"/>
      <c r="H7" s="7"/>
      <c r="I7" s="7"/>
      <c r="J7" s="69"/>
      <c r="K7" s="69" t="s">
        <v>81</v>
      </c>
    </row>
    <row r="8" spans="2:11" ht="12" customHeight="1">
      <c r="B8" s="39" t="str">
        <f>CONCATENATE("Created On: ",F3)</f>
        <v>Created On: </v>
      </c>
      <c r="F8" s="39" t="s">
        <v>82</v>
      </c>
      <c r="K8" s="69" t="str">
        <f>CONCATENATE(G3," ",H3," Reporting Period")</f>
        <v>  Reporting Period</v>
      </c>
    </row>
    <row r="9" spans="2:11" ht="12" customHeight="1">
      <c r="B9" s="33"/>
      <c r="C9" s="33" t="s">
        <v>160</v>
      </c>
      <c r="D9" s="34" t="s">
        <v>83</v>
      </c>
      <c r="E9" s="34"/>
      <c r="F9" s="33" t="s">
        <v>161</v>
      </c>
      <c r="G9" s="34" t="s">
        <v>83</v>
      </c>
      <c r="H9" s="34"/>
      <c r="I9" s="33" t="s">
        <v>162</v>
      </c>
      <c r="J9" s="34" t="s">
        <v>83</v>
      </c>
      <c r="K9" s="34"/>
    </row>
    <row r="10" spans="2:11" ht="12" customHeight="1">
      <c r="B10" s="35" t="s">
        <v>86</v>
      </c>
      <c r="C10" s="152">
        <f>C3</f>
        <v>0</v>
      </c>
      <c r="D10" s="36" t="s">
        <v>87</v>
      </c>
      <c r="E10" s="36"/>
      <c r="F10" s="152">
        <f>D3</f>
        <v>0</v>
      </c>
      <c r="G10" s="36" t="s">
        <v>87</v>
      </c>
      <c r="H10" s="36"/>
      <c r="I10" s="152">
        <f>E3</f>
        <v>0</v>
      </c>
      <c r="J10" s="36" t="s">
        <v>87</v>
      </c>
      <c r="K10" s="36"/>
    </row>
    <row r="11" spans="2:11" ht="12" customHeight="1">
      <c r="B11" s="35"/>
      <c r="C11" s="35" t="str">
        <f>CONCATENATE("(",C3," Entities)")</f>
        <v>( Entities)</v>
      </c>
      <c r="D11" s="36" t="s">
        <v>88</v>
      </c>
      <c r="E11" s="36"/>
      <c r="F11" s="35" t="str">
        <f>CONCATENATE("(",D3," Entities)")</f>
        <v>( Entities)</v>
      </c>
      <c r="G11" s="36" t="s">
        <v>88</v>
      </c>
      <c r="H11" s="36"/>
      <c r="I11" s="35" t="str">
        <f>CONCATENATE("(",E3," Entities)")</f>
        <v>( Entities)</v>
      </c>
      <c r="J11" s="36" t="s">
        <v>88</v>
      </c>
      <c r="K11" s="36"/>
    </row>
    <row r="12" spans="2:11" ht="16.5" customHeight="1">
      <c r="B12" s="37"/>
      <c r="C12" s="37" t="s">
        <v>89</v>
      </c>
      <c r="D12" s="38" t="s">
        <v>90</v>
      </c>
      <c r="E12" s="159" t="s">
        <v>91</v>
      </c>
      <c r="F12" s="37" t="s">
        <v>89</v>
      </c>
      <c r="G12" s="38" t="s">
        <v>90</v>
      </c>
      <c r="H12" s="159" t="s">
        <v>91</v>
      </c>
      <c r="I12" s="37" t="s">
        <v>89</v>
      </c>
      <c r="J12" s="38" t="s">
        <v>90</v>
      </c>
      <c r="K12" s="159" t="s">
        <v>91</v>
      </c>
    </row>
    <row r="13" spans="2:11" ht="12" hidden="1">
      <c r="B13" s="39" t="s">
        <v>92</v>
      </c>
      <c r="C13" s="39" t="s">
        <v>163</v>
      </c>
      <c r="D13" s="39" t="s">
        <v>164</v>
      </c>
      <c r="E13" s="39" t="s">
        <v>165</v>
      </c>
      <c r="F13" s="39" t="s">
        <v>166</v>
      </c>
      <c r="G13" s="39" t="s">
        <v>167</v>
      </c>
      <c r="H13" s="39" t="s">
        <v>168</v>
      </c>
      <c r="I13" s="39" t="s">
        <v>169</v>
      </c>
      <c r="J13" s="39" t="s">
        <v>170</v>
      </c>
      <c r="K13" s="39" t="s">
        <v>171</v>
      </c>
    </row>
    <row r="14" spans="2:11" ht="12" hidden="1">
      <c r="B14" s="40"/>
      <c r="C14" s="40">
        <v>0</v>
      </c>
      <c r="D14" s="41">
        <v>0</v>
      </c>
      <c r="E14" s="41">
        <v>0</v>
      </c>
      <c r="F14" s="40">
        <v>0</v>
      </c>
      <c r="G14" s="41">
        <v>0</v>
      </c>
      <c r="H14" s="41">
        <v>0</v>
      </c>
      <c r="I14" s="40">
        <v>0</v>
      </c>
      <c r="J14" s="41">
        <v>0</v>
      </c>
      <c r="K14" s="41">
        <v>0</v>
      </c>
    </row>
    <row r="15" spans="2:11" ht="9" customHeight="1">
      <c r="B15" s="42" t="s">
        <v>102</v>
      </c>
      <c r="C15" s="49"/>
      <c r="D15" s="49"/>
      <c r="E15" s="62"/>
      <c r="F15" s="49"/>
      <c r="G15" s="49"/>
      <c r="H15" s="62"/>
      <c r="I15" s="49"/>
      <c r="J15" s="49"/>
      <c r="K15" s="62"/>
    </row>
    <row r="16" spans="2:11" ht="9" customHeight="1">
      <c r="B16" s="43" t="s">
        <v>103</v>
      </c>
      <c r="C16" s="50"/>
      <c r="D16" s="50"/>
      <c r="E16" s="63"/>
      <c r="F16" s="50"/>
      <c r="G16" s="50"/>
      <c r="H16" s="63"/>
      <c r="I16" s="50"/>
      <c r="J16" s="50"/>
      <c r="K16" s="63"/>
    </row>
    <row r="17" spans="2:11" ht="9" customHeight="1">
      <c r="B17" s="43" t="s">
        <v>104</v>
      </c>
      <c r="C17" s="51"/>
      <c r="D17" s="51"/>
      <c r="E17" s="64"/>
      <c r="F17" s="51"/>
      <c r="G17" s="51"/>
      <c r="H17" s="64"/>
      <c r="I17" s="51"/>
      <c r="J17" s="51"/>
      <c r="K17" s="64"/>
    </row>
    <row r="18" spans="2:11" ht="9" customHeight="1">
      <c r="B18" s="43" t="s">
        <v>105</v>
      </c>
      <c r="C18" s="51"/>
      <c r="D18" s="51"/>
      <c r="E18" s="64"/>
      <c r="F18" s="51"/>
      <c r="G18" s="51"/>
      <c r="H18" s="64"/>
      <c r="I18" s="51"/>
      <c r="J18" s="51"/>
      <c r="K18" s="64"/>
    </row>
    <row r="19" spans="2:11" ht="9" customHeight="1">
      <c r="B19" s="43" t="s">
        <v>106</v>
      </c>
      <c r="C19" s="51"/>
      <c r="D19" s="51"/>
      <c r="E19" s="64"/>
      <c r="F19" s="51"/>
      <c r="G19" s="51"/>
      <c r="H19" s="64"/>
      <c r="I19" s="51"/>
      <c r="J19" s="51"/>
      <c r="K19" s="64"/>
    </row>
    <row r="20" spans="2:11" ht="9" customHeight="1">
      <c r="B20" s="43" t="s">
        <v>107</v>
      </c>
      <c r="C20" s="51"/>
      <c r="D20" s="51"/>
      <c r="E20" s="64"/>
      <c r="F20" s="51"/>
      <c r="G20" s="51"/>
      <c r="H20" s="64"/>
      <c r="I20" s="51"/>
      <c r="J20" s="51"/>
      <c r="K20" s="64"/>
    </row>
    <row r="21" spans="2:11" ht="9" customHeight="1">
      <c r="B21" s="43" t="s">
        <v>108</v>
      </c>
      <c r="C21" s="50"/>
      <c r="D21" s="50"/>
      <c r="E21" s="63"/>
      <c r="F21" s="50"/>
      <c r="G21" s="50"/>
      <c r="H21" s="63"/>
      <c r="I21" s="50"/>
      <c r="J21" s="50"/>
      <c r="K21" s="63"/>
    </row>
    <row r="22" spans="2:11" ht="9" customHeight="1">
      <c r="B22" s="43" t="s">
        <v>109</v>
      </c>
      <c r="C22" s="51"/>
      <c r="D22" s="51"/>
      <c r="E22" s="64"/>
      <c r="F22" s="51"/>
      <c r="G22" s="51"/>
      <c r="H22" s="64"/>
      <c r="I22" s="51"/>
      <c r="J22" s="51"/>
      <c r="K22" s="64"/>
    </row>
    <row r="23" spans="2:11" ht="9" customHeight="1">
      <c r="B23" s="43" t="s">
        <v>110</v>
      </c>
      <c r="C23" s="50"/>
      <c r="D23" s="50"/>
      <c r="E23" s="63"/>
      <c r="F23" s="50"/>
      <c r="G23" s="50"/>
      <c r="H23" s="63"/>
      <c r="I23" s="50"/>
      <c r="J23" s="50"/>
      <c r="K23" s="63"/>
    </row>
    <row r="24" spans="2:11" ht="9" customHeight="1">
      <c r="B24" s="43" t="s">
        <v>111</v>
      </c>
      <c r="C24" s="51"/>
      <c r="D24" s="51"/>
      <c r="E24" s="64"/>
      <c r="F24" s="51"/>
      <c r="G24" s="51"/>
      <c r="H24" s="64"/>
      <c r="I24" s="51"/>
      <c r="J24" s="51"/>
      <c r="K24" s="64"/>
    </row>
    <row r="25" spans="2:11" ht="9" customHeight="1">
      <c r="B25" s="43" t="s">
        <v>112</v>
      </c>
      <c r="C25" s="51"/>
      <c r="D25" s="51"/>
      <c r="E25" s="64"/>
      <c r="F25" s="51"/>
      <c r="G25" s="51"/>
      <c r="H25" s="64"/>
      <c r="I25" s="51"/>
      <c r="J25" s="51"/>
      <c r="K25" s="64"/>
    </row>
    <row r="26" spans="2:11" ht="9" customHeight="1">
      <c r="B26" s="43" t="s">
        <v>113</v>
      </c>
      <c r="C26" s="51"/>
      <c r="D26" s="51"/>
      <c r="E26" s="64"/>
      <c r="F26" s="51"/>
      <c r="G26" s="51"/>
      <c r="H26" s="64"/>
      <c r="I26" s="51"/>
      <c r="J26" s="51"/>
      <c r="K26" s="64"/>
    </row>
    <row r="27" spans="2:11" ht="9" customHeight="1">
      <c r="B27" s="43" t="s">
        <v>114</v>
      </c>
      <c r="C27" s="51"/>
      <c r="D27" s="51"/>
      <c r="E27" s="64"/>
      <c r="F27" s="51"/>
      <c r="G27" s="51"/>
      <c r="H27" s="64"/>
      <c r="I27" s="51"/>
      <c r="J27" s="51"/>
      <c r="K27" s="64"/>
    </row>
    <row r="28" spans="2:11" ht="9" customHeight="1">
      <c r="B28" s="43" t="s">
        <v>115</v>
      </c>
      <c r="C28" s="51"/>
      <c r="D28" s="51"/>
      <c r="E28" s="64"/>
      <c r="F28" s="51"/>
      <c r="G28" s="51"/>
      <c r="H28" s="64"/>
      <c r="I28" s="51"/>
      <c r="J28" s="51"/>
      <c r="K28" s="64"/>
    </row>
    <row r="29" spans="2:11" ht="9" customHeight="1">
      <c r="B29" s="43" t="s">
        <v>116</v>
      </c>
      <c r="C29" s="51"/>
      <c r="D29" s="51"/>
      <c r="E29" s="64"/>
      <c r="F29" s="51"/>
      <c r="G29" s="51"/>
      <c r="H29" s="64"/>
      <c r="I29" s="51"/>
      <c r="J29" s="51"/>
      <c r="K29" s="64"/>
    </row>
    <row r="30" spans="2:11" ht="9" customHeight="1">
      <c r="B30" s="43" t="s">
        <v>117</v>
      </c>
      <c r="C30" s="51"/>
      <c r="D30" s="51"/>
      <c r="E30" s="64"/>
      <c r="F30" s="51"/>
      <c r="G30" s="51"/>
      <c r="H30" s="64"/>
      <c r="I30" s="51"/>
      <c r="J30" s="51"/>
      <c r="K30" s="64"/>
    </row>
    <row r="31" spans="2:11" ht="9" customHeight="1">
      <c r="B31" s="43" t="s">
        <v>118</v>
      </c>
      <c r="C31" s="51"/>
      <c r="D31" s="51"/>
      <c r="E31" s="64"/>
      <c r="F31" s="51"/>
      <c r="G31" s="51"/>
      <c r="H31" s="64"/>
      <c r="I31" s="51"/>
      <c r="J31" s="51"/>
      <c r="K31" s="64"/>
    </row>
    <row r="32" spans="2:11" ht="9" customHeight="1">
      <c r="B32" s="43" t="s">
        <v>119</v>
      </c>
      <c r="C32" s="51"/>
      <c r="D32" s="51"/>
      <c r="E32" s="64"/>
      <c r="F32" s="51"/>
      <c r="G32" s="51"/>
      <c r="H32" s="64"/>
      <c r="I32" s="51"/>
      <c r="J32" s="51"/>
      <c r="K32" s="64"/>
    </row>
    <row r="33" spans="2:11" ht="9" customHeight="1">
      <c r="B33" s="43" t="s">
        <v>120</v>
      </c>
      <c r="C33" s="51"/>
      <c r="D33" s="51"/>
      <c r="E33" s="64"/>
      <c r="F33" s="51"/>
      <c r="G33" s="51"/>
      <c r="H33" s="64"/>
      <c r="I33" s="51"/>
      <c r="J33" s="51"/>
      <c r="K33" s="64"/>
    </row>
    <row r="34" spans="2:11" ht="9" customHeight="1">
      <c r="B34" s="43" t="s">
        <v>121</v>
      </c>
      <c r="C34" s="51"/>
      <c r="D34" s="51"/>
      <c r="E34" s="64"/>
      <c r="F34" s="51"/>
      <c r="G34" s="51"/>
      <c r="H34" s="64"/>
      <c r="I34" s="51"/>
      <c r="J34" s="51"/>
      <c r="K34" s="64"/>
    </row>
    <row r="35" spans="2:11" ht="9" customHeight="1">
      <c r="B35" s="43" t="s">
        <v>122</v>
      </c>
      <c r="C35" s="51"/>
      <c r="D35" s="51"/>
      <c r="E35" s="64"/>
      <c r="F35" s="51"/>
      <c r="G35" s="51"/>
      <c r="H35" s="64"/>
      <c r="I35" s="51"/>
      <c r="J35" s="51"/>
      <c r="K35" s="64"/>
    </row>
    <row r="36" spans="2:11" ht="9" customHeight="1">
      <c r="B36" s="43" t="s">
        <v>123</v>
      </c>
      <c r="C36" s="51"/>
      <c r="D36" s="51"/>
      <c r="E36" s="64"/>
      <c r="F36" s="51"/>
      <c r="G36" s="51"/>
      <c r="H36" s="64"/>
      <c r="I36" s="51"/>
      <c r="J36" s="51"/>
      <c r="K36" s="64"/>
    </row>
    <row r="37" spans="2:11" ht="9" customHeight="1">
      <c r="B37" s="43" t="s">
        <v>124</v>
      </c>
      <c r="C37" s="51"/>
      <c r="D37" s="51"/>
      <c r="E37" s="64"/>
      <c r="F37" s="51"/>
      <c r="G37" s="51"/>
      <c r="H37" s="64"/>
      <c r="I37" s="51"/>
      <c r="J37" s="51"/>
      <c r="K37" s="64"/>
    </row>
    <row r="38" spans="2:11" ht="9" customHeight="1">
      <c r="B38" s="43" t="s">
        <v>125</v>
      </c>
      <c r="C38" s="51"/>
      <c r="D38" s="51"/>
      <c r="E38" s="64"/>
      <c r="F38" s="51"/>
      <c r="G38" s="51"/>
      <c r="H38" s="64"/>
      <c r="I38" s="51"/>
      <c r="J38" s="51"/>
      <c r="K38" s="64"/>
    </row>
    <row r="39" spans="2:11" ht="9" customHeight="1">
      <c r="B39" s="43" t="s">
        <v>126</v>
      </c>
      <c r="C39" s="51"/>
      <c r="D39" s="51"/>
      <c r="E39" s="64"/>
      <c r="F39" s="51"/>
      <c r="G39" s="51"/>
      <c r="H39" s="64"/>
      <c r="I39" s="51"/>
      <c r="J39" s="51"/>
      <c r="K39" s="64"/>
    </row>
    <row r="40" spans="2:11" ht="9" customHeight="1">
      <c r="B40" s="43" t="s">
        <v>127</v>
      </c>
      <c r="C40" s="51"/>
      <c r="D40" s="51"/>
      <c r="E40" s="64"/>
      <c r="F40" s="51"/>
      <c r="G40" s="51"/>
      <c r="H40" s="64"/>
      <c r="I40" s="51"/>
      <c r="J40" s="51"/>
      <c r="K40" s="64"/>
    </row>
    <row r="41" spans="2:11" ht="9" customHeight="1">
      <c r="B41" s="43" t="s">
        <v>128</v>
      </c>
      <c r="C41" s="51"/>
      <c r="D41" s="51"/>
      <c r="E41" s="64"/>
      <c r="F41" s="51"/>
      <c r="G41" s="51"/>
      <c r="H41" s="64"/>
      <c r="I41" s="51"/>
      <c r="J41" s="51"/>
      <c r="K41" s="64"/>
    </row>
    <row r="42" spans="2:11" ht="9" customHeight="1">
      <c r="B42" s="43" t="s">
        <v>129</v>
      </c>
      <c r="C42" s="51"/>
      <c r="D42" s="51"/>
      <c r="E42" s="64"/>
      <c r="F42" s="51"/>
      <c r="G42" s="51"/>
      <c r="H42" s="64"/>
      <c r="I42" s="51"/>
      <c r="J42" s="51"/>
      <c r="K42" s="64"/>
    </row>
    <row r="43" spans="2:11" ht="9" customHeight="1">
      <c r="B43" s="43" t="s">
        <v>130</v>
      </c>
      <c r="C43" s="51"/>
      <c r="D43" s="51"/>
      <c r="E43" s="64"/>
      <c r="F43" s="51"/>
      <c r="G43" s="51"/>
      <c r="H43" s="64"/>
      <c r="I43" s="51"/>
      <c r="J43" s="51"/>
      <c r="K43" s="64"/>
    </row>
    <row r="44" spans="2:11" ht="9" customHeight="1">
      <c r="B44" s="43" t="s">
        <v>131</v>
      </c>
      <c r="C44" s="51"/>
      <c r="D44" s="51"/>
      <c r="E44" s="64"/>
      <c r="F44" s="51"/>
      <c r="G44" s="51"/>
      <c r="H44" s="64"/>
      <c r="I44" s="51"/>
      <c r="J44" s="51"/>
      <c r="K44" s="64"/>
    </row>
    <row r="45" spans="2:11" ht="9" customHeight="1">
      <c r="B45" s="43" t="s">
        <v>132</v>
      </c>
      <c r="C45" s="51"/>
      <c r="D45" s="51"/>
      <c r="E45" s="64"/>
      <c r="F45" s="51"/>
      <c r="G45" s="51"/>
      <c r="H45" s="64"/>
      <c r="I45" s="51"/>
      <c r="J45" s="51"/>
      <c r="K45" s="64"/>
    </row>
    <row r="46" spans="2:11" ht="9" customHeight="1">
      <c r="B46" s="43" t="s">
        <v>133</v>
      </c>
      <c r="C46" s="51"/>
      <c r="D46" s="51"/>
      <c r="E46" s="64"/>
      <c r="F46" s="51"/>
      <c r="G46" s="51"/>
      <c r="H46" s="64"/>
      <c r="I46" s="51"/>
      <c r="J46" s="51"/>
      <c r="K46" s="64"/>
    </row>
    <row r="47" spans="2:11" ht="9" customHeight="1">
      <c r="B47" s="43" t="s">
        <v>134</v>
      </c>
      <c r="C47" s="51"/>
      <c r="D47" s="51"/>
      <c r="E47" s="64"/>
      <c r="F47" s="51"/>
      <c r="G47" s="51"/>
      <c r="H47" s="64"/>
      <c r="I47" s="51"/>
      <c r="J47" s="51"/>
      <c r="K47" s="64"/>
    </row>
    <row r="48" spans="2:11" ht="9" customHeight="1">
      <c r="B48" s="43" t="s">
        <v>135</v>
      </c>
      <c r="C48" s="51"/>
      <c r="D48" s="51"/>
      <c r="E48" s="64"/>
      <c r="F48" s="51"/>
      <c r="G48" s="51"/>
      <c r="H48" s="64"/>
      <c r="I48" s="51"/>
      <c r="J48" s="51"/>
      <c r="K48" s="64"/>
    </row>
    <row r="49" spans="2:11" ht="9" customHeight="1">
      <c r="B49" s="43" t="s">
        <v>136</v>
      </c>
      <c r="C49" s="51"/>
      <c r="D49" s="51"/>
      <c r="E49" s="64"/>
      <c r="F49" s="51"/>
      <c r="G49" s="51"/>
      <c r="H49" s="64"/>
      <c r="I49" s="51"/>
      <c r="J49" s="51"/>
      <c r="K49" s="64"/>
    </row>
    <row r="50" spans="2:11" ht="9" customHeight="1">
      <c r="B50" s="43" t="s">
        <v>137</v>
      </c>
      <c r="C50" s="51"/>
      <c r="D50" s="51"/>
      <c r="E50" s="64"/>
      <c r="F50" s="51"/>
      <c r="G50" s="51"/>
      <c r="H50" s="64"/>
      <c r="I50" s="51"/>
      <c r="J50" s="51"/>
      <c r="K50" s="64"/>
    </row>
    <row r="51" spans="2:11" ht="9" customHeight="1">
      <c r="B51" s="43" t="s">
        <v>138</v>
      </c>
      <c r="C51" s="51"/>
      <c r="D51" s="51"/>
      <c r="E51" s="64"/>
      <c r="F51" s="51"/>
      <c r="G51" s="51"/>
      <c r="H51" s="64"/>
      <c r="I51" s="51"/>
      <c r="J51" s="51"/>
      <c r="K51" s="64"/>
    </row>
    <row r="52" spans="2:11" ht="9" customHeight="1">
      <c r="B52" s="43" t="s">
        <v>139</v>
      </c>
      <c r="C52" s="51"/>
      <c r="D52" s="51"/>
      <c r="E52" s="64"/>
      <c r="F52" s="51"/>
      <c r="G52" s="51"/>
      <c r="H52" s="64"/>
      <c r="I52" s="51"/>
      <c r="J52" s="51"/>
      <c r="K52" s="64"/>
    </row>
    <row r="53" spans="2:11" ht="9" customHeight="1">
      <c r="B53" s="43" t="s">
        <v>140</v>
      </c>
      <c r="C53" s="51"/>
      <c r="D53" s="51"/>
      <c r="E53" s="64"/>
      <c r="F53" s="51"/>
      <c r="G53" s="51"/>
      <c r="H53" s="64"/>
      <c r="I53" s="51"/>
      <c r="J53" s="51"/>
      <c r="K53" s="64"/>
    </row>
    <row r="54" spans="2:11" ht="9" customHeight="1">
      <c r="B54" s="43" t="s">
        <v>141</v>
      </c>
      <c r="C54" s="51"/>
      <c r="D54" s="51"/>
      <c r="E54" s="64"/>
      <c r="F54" s="51"/>
      <c r="G54" s="51"/>
      <c r="H54" s="64"/>
      <c r="I54" s="51"/>
      <c r="J54" s="51"/>
      <c r="K54" s="64"/>
    </row>
    <row r="55" spans="2:11" ht="9" customHeight="1">
      <c r="B55" s="43" t="s">
        <v>142</v>
      </c>
      <c r="C55" s="51"/>
      <c r="D55" s="51"/>
      <c r="E55" s="64"/>
      <c r="F55" s="51"/>
      <c r="G55" s="51"/>
      <c r="H55" s="64"/>
      <c r="I55" s="51"/>
      <c r="J55" s="51"/>
      <c r="K55" s="64"/>
    </row>
    <row r="56" spans="2:11" ht="9" customHeight="1">
      <c r="B56" s="43" t="s">
        <v>143</v>
      </c>
      <c r="C56" s="51"/>
      <c r="D56" s="51"/>
      <c r="E56" s="64"/>
      <c r="F56" s="51"/>
      <c r="G56" s="51"/>
      <c r="H56" s="64"/>
      <c r="I56" s="51"/>
      <c r="J56" s="51"/>
      <c r="K56" s="64"/>
    </row>
    <row r="57" spans="2:11" ht="9" customHeight="1">
      <c r="B57" s="43" t="s">
        <v>144</v>
      </c>
      <c r="C57" s="51"/>
      <c r="D57" s="51"/>
      <c r="E57" s="64"/>
      <c r="F57" s="51"/>
      <c r="G57" s="51"/>
      <c r="H57" s="64"/>
      <c r="I57" s="51"/>
      <c r="J57" s="51"/>
      <c r="K57" s="64"/>
    </row>
    <row r="58" spans="2:11" ht="9" customHeight="1">
      <c r="B58" s="43" t="s">
        <v>145</v>
      </c>
      <c r="C58" s="51"/>
      <c r="D58" s="51"/>
      <c r="E58" s="64"/>
      <c r="F58" s="51"/>
      <c r="G58" s="51"/>
      <c r="H58" s="64"/>
      <c r="I58" s="51"/>
      <c r="J58" s="51"/>
      <c r="K58" s="64"/>
    </row>
    <row r="59" spans="2:11" ht="9" customHeight="1">
      <c r="B59" s="43" t="s">
        <v>146</v>
      </c>
      <c r="C59" s="51"/>
      <c r="D59" s="51"/>
      <c r="E59" s="64"/>
      <c r="F59" s="51"/>
      <c r="G59" s="51"/>
      <c r="H59" s="64"/>
      <c r="I59" s="51"/>
      <c r="J59" s="51"/>
      <c r="K59" s="64"/>
    </row>
    <row r="60" spans="2:11" ht="9" customHeight="1">
      <c r="B60" s="43" t="s">
        <v>147</v>
      </c>
      <c r="C60" s="52"/>
      <c r="D60" s="52"/>
      <c r="E60" s="68"/>
      <c r="F60" s="52"/>
      <c r="G60" s="52"/>
      <c r="H60" s="68"/>
      <c r="I60" s="52"/>
      <c r="J60" s="52"/>
      <c r="K60" s="68"/>
    </row>
    <row r="61" spans="2:11" ht="9" customHeight="1">
      <c r="B61" s="43" t="s">
        <v>148</v>
      </c>
      <c r="C61" s="52"/>
      <c r="D61" s="52"/>
      <c r="E61" s="68"/>
      <c r="F61" s="52"/>
      <c r="G61" s="52"/>
      <c r="H61" s="68"/>
      <c r="I61" s="52"/>
      <c r="J61" s="52"/>
      <c r="K61" s="68"/>
    </row>
    <row r="62" spans="2:11" ht="9" customHeight="1">
      <c r="B62" s="43" t="s">
        <v>149</v>
      </c>
      <c r="C62" s="51"/>
      <c r="D62" s="51"/>
      <c r="E62" s="64"/>
      <c r="F62" s="51"/>
      <c r="G62" s="51"/>
      <c r="H62" s="64"/>
      <c r="I62" s="51"/>
      <c r="J62" s="51"/>
      <c r="K62" s="64"/>
    </row>
    <row r="63" spans="2:11" ht="9" customHeight="1">
      <c r="B63" s="43" t="s">
        <v>150</v>
      </c>
      <c r="C63" s="51"/>
      <c r="D63" s="51"/>
      <c r="E63" s="64"/>
      <c r="F63" s="51"/>
      <c r="G63" s="51"/>
      <c r="H63" s="64"/>
      <c r="I63" s="51"/>
      <c r="J63" s="51"/>
      <c r="K63" s="64"/>
    </row>
    <row r="64" spans="2:11" ht="9" customHeight="1">
      <c r="B64" s="43" t="s">
        <v>151</v>
      </c>
      <c r="C64" s="51"/>
      <c r="D64" s="51"/>
      <c r="E64" s="64"/>
      <c r="F64" s="51"/>
      <c r="G64" s="51"/>
      <c r="H64" s="64"/>
      <c r="I64" s="51"/>
      <c r="J64" s="51"/>
      <c r="K64" s="64"/>
    </row>
    <row r="65" spans="2:11" ht="9" customHeight="1" thickBot="1">
      <c r="B65" s="43" t="s">
        <v>152</v>
      </c>
      <c r="C65" s="51"/>
      <c r="D65" s="51"/>
      <c r="E65" s="64"/>
      <c r="F65" s="51"/>
      <c r="G65" s="51"/>
      <c r="H65" s="64"/>
      <c r="I65" s="51"/>
      <c r="J65" s="51"/>
      <c r="K65" s="64"/>
    </row>
    <row r="66" spans="2:11" ht="9" customHeight="1" thickTop="1">
      <c r="B66" s="44" t="s">
        <v>153</v>
      </c>
      <c r="C66" s="54"/>
      <c r="D66" s="54"/>
      <c r="E66" s="65"/>
      <c r="F66" s="54"/>
      <c r="G66" s="54"/>
      <c r="H66" s="65"/>
      <c r="I66" s="54"/>
      <c r="J66" s="54"/>
      <c r="K66" s="65"/>
    </row>
    <row r="67" spans="2:11" ht="9" customHeight="1" thickBot="1">
      <c r="B67" s="45" t="s">
        <v>154</v>
      </c>
      <c r="C67" s="55"/>
      <c r="D67" s="55"/>
      <c r="E67" s="66"/>
      <c r="F67" s="55"/>
      <c r="G67" s="55"/>
      <c r="H67" s="66"/>
      <c r="I67" s="55"/>
      <c r="J67" s="55"/>
      <c r="K67" s="66"/>
    </row>
    <row r="68" spans="2:11" ht="9" customHeight="1" thickTop="1">
      <c r="B68" s="46" t="s">
        <v>155</v>
      </c>
      <c r="C68" s="56"/>
      <c r="D68" s="56"/>
      <c r="E68" s="67"/>
      <c r="F68" s="56"/>
      <c r="G68" s="56"/>
      <c r="H68" s="67"/>
      <c r="I68" s="56"/>
      <c r="J68" s="56"/>
      <c r="K68" s="67"/>
    </row>
    <row r="69" spans="2:11" ht="9.75" customHeight="1">
      <c r="B69" s="160" t="s">
        <v>156</v>
      </c>
      <c r="C69" s="162"/>
      <c r="D69" s="162"/>
      <c r="E69" s="162"/>
      <c r="F69" s="162"/>
      <c r="G69" s="162"/>
      <c r="H69" s="162"/>
      <c r="I69" s="162"/>
      <c r="J69" s="162"/>
      <c r="K69" s="163"/>
    </row>
    <row r="70" spans="2:11" ht="7.5" customHeight="1">
      <c r="B70" s="161" t="s">
        <v>157</v>
      </c>
      <c r="C70" s="114"/>
      <c r="D70" s="114"/>
      <c r="E70" s="114"/>
      <c r="F70" s="114"/>
      <c r="G70" s="114"/>
      <c r="H70" s="114"/>
      <c r="I70" s="114"/>
      <c r="J70" s="114"/>
      <c r="K70" s="125"/>
    </row>
    <row r="71" spans="2:11" ht="7.5" customHeight="1">
      <c r="B71" s="164" t="s">
        <v>158</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74</v>
      </c>
      <c r="D2" s="29" t="s">
        <v>75</v>
      </c>
      <c r="E2" s="29" t="s">
        <v>76</v>
      </c>
      <c r="F2" s="29" t="s">
        <v>77</v>
      </c>
      <c r="G2" s="29" t="s">
        <v>7</v>
      </c>
      <c r="H2" s="29" t="s">
        <v>8</v>
      </c>
      <c r="I2" s="29"/>
      <c r="J2" s="29"/>
      <c r="K2" s="29"/>
    </row>
    <row r="3" spans="2:11" ht="12" customHeight="1" hidden="1">
      <c r="B3" s="30" t="s">
        <v>172</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79</v>
      </c>
      <c r="C5" s="6"/>
      <c r="D5" s="6"/>
      <c r="E5" s="6"/>
      <c r="F5" s="6"/>
      <c r="G5" s="6"/>
      <c r="H5" s="6"/>
      <c r="I5" s="6"/>
      <c r="J5" s="6"/>
      <c r="K5" s="6"/>
    </row>
    <row r="6" spans="2:11" ht="15" customHeight="1">
      <c r="B6" s="7" t="s">
        <v>80</v>
      </c>
      <c r="C6" s="7"/>
      <c r="D6" s="7"/>
      <c r="E6" s="7"/>
      <c r="F6" s="7"/>
      <c r="G6" s="7"/>
      <c r="H6" s="7"/>
      <c r="I6" s="7"/>
      <c r="J6" s="7"/>
      <c r="K6" s="7"/>
    </row>
    <row r="7" spans="2:11" ht="9" customHeight="1">
      <c r="B7" s="7"/>
      <c r="C7" s="7"/>
      <c r="D7" s="7"/>
      <c r="E7" s="7"/>
      <c r="F7" s="7"/>
      <c r="G7" s="7"/>
      <c r="H7" s="7"/>
      <c r="I7" s="7"/>
      <c r="J7" s="69"/>
      <c r="K7" s="69" t="s">
        <v>81</v>
      </c>
    </row>
    <row r="8" spans="2:11" ht="12" customHeight="1">
      <c r="B8" s="39" t="str">
        <f>CONCATENATE("Created On: ",F3)</f>
        <v>Created On: </v>
      </c>
      <c r="F8" s="39" t="s">
        <v>82</v>
      </c>
      <c r="K8" s="69" t="str">
        <f>CONCATENATE(G3," ",H3," Reporting Period")</f>
        <v>  Reporting Period</v>
      </c>
    </row>
    <row r="9" spans="2:11" ht="12" customHeight="1">
      <c r="B9" s="33"/>
      <c r="C9" s="33" t="s">
        <v>173</v>
      </c>
      <c r="D9" s="34" t="s">
        <v>83</v>
      </c>
      <c r="E9" s="34"/>
      <c r="F9" s="33" t="s">
        <v>174</v>
      </c>
      <c r="G9" s="34" t="s">
        <v>83</v>
      </c>
      <c r="H9" s="34"/>
      <c r="I9" s="33" t="s">
        <v>175</v>
      </c>
      <c r="J9" s="34" t="s">
        <v>83</v>
      </c>
      <c r="K9" s="34"/>
    </row>
    <row r="10" spans="2:11" ht="12" customHeight="1">
      <c r="B10" s="35" t="s">
        <v>86</v>
      </c>
      <c r="C10" s="152">
        <f>C3</f>
        <v>0</v>
      </c>
      <c r="D10" s="36" t="s">
        <v>87</v>
      </c>
      <c r="E10" s="36"/>
      <c r="F10" s="152">
        <f>D3</f>
        <v>0</v>
      </c>
      <c r="G10" s="36" t="s">
        <v>87</v>
      </c>
      <c r="H10" s="36"/>
      <c r="I10" s="152">
        <f>E3</f>
        <v>0</v>
      </c>
      <c r="J10" s="36" t="s">
        <v>87</v>
      </c>
      <c r="K10" s="36"/>
    </row>
    <row r="11" spans="2:11" ht="12" customHeight="1">
      <c r="B11" s="47"/>
      <c r="C11" s="47" t="str">
        <f>CONCATENATE("(",C3," Entities)")</f>
        <v>( Entities)</v>
      </c>
      <c r="D11" s="48" t="s">
        <v>88</v>
      </c>
      <c r="E11" s="48"/>
      <c r="F11" s="47" t="str">
        <f>CONCATENATE("(",D3," Entities)")</f>
        <v>( Entities)</v>
      </c>
      <c r="G11" s="48" t="s">
        <v>88</v>
      </c>
      <c r="H11" s="48"/>
      <c r="I11" s="47" t="str">
        <f>CONCATENATE("(",E3," Entities)")</f>
        <v>( Entities)</v>
      </c>
      <c r="J11" s="48" t="s">
        <v>88</v>
      </c>
      <c r="K11" s="48"/>
    </row>
    <row r="12" spans="2:11" ht="16.5" customHeight="1">
      <c r="B12" s="37"/>
      <c r="C12" s="37" t="s">
        <v>89</v>
      </c>
      <c r="D12" s="37" t="s">
        <v>90</v>
      </c>
      <c r="E12" s="159" t="s">
        <v>91</v>
      </c>
      <c r="F12" s="37" t="s">
        <v>89</v>
      </c>
      <c r="G12" s="37" t="s">
        <v>90</v>
      </c>
      <c r="H12" s="159" t="s">
        <v>91</v>
      </c>
      <c r="I12" s="37" t="s">
        <v>89</v>
      </c>
      <c r="J12" s="37" t="s">
        <v>90</v>
      </c>
      <c r="K12" s="159" t="s">
        <v>91</v>
      </c>
    </row>
    <row r="13" spans="2:11" ht="12" hidden="1">
      <c r="B13" s="39" t="s">
        <v>92</v>
      </c>
      <c r="C13" s="39" t="s">
        <v>176</v>
      </c>
      <c r="D13" s="39" t="s">
        <v>177</v>
      </c>
      <c r="E13" s="39" t="s">
        <v>178</v>
      </c>
      <c r="F13" s="39" t="s">
        <v>179</v>
      </c>
      <c r="G13" s="39" t="s">
        <v>180</v>
      </c>
      <c r="H13" s="39" t="s">
        <v>181</v>
      </c>
      <c r="I13" s="39" t="s">
        <v>182</v>
      </c>
      <c r="J13" s="39" t="s">
        <v>183</v>
      </c>
      <c r="K13" s="39" t="s">
        <v>184</v>
      </c>
    </row>
    <row r="14" spans="2:11" ht="12" hidden="1">
      <c r="B14" s="40"/>
      <c r="C14" s="40">
        <v>0</v>
      </c>
      <c r="D14" s="41">
        <v>0</v>
      </c>
      <c r="E14" s="41">
        <v>0</v>
      </c>
      <c r="F14" s="40">
        <v>0</v>
      </c>
      <c r="G14" s="41">
        <v>0</v>
      </c>
      <c r="H14" s="41">
        <v>0</v>
      </c>
      <c r="I14" s="40">
        <v>0</v>
      </c>
      <c r="J14" s="41">
        <v>0</v>
      </c>
      <c r="K14" s="41">
        <v>0</v>
      </c>
    </row>
    <row r="15" spans="2:11" ht="9" customHeight="1">
      <c r="B15" s="42" t="s">
        <v>102</v>
      </c>
      <c r="C15" s="49"/>
      <c r="D15" s="49"/>
      <c r="E15" s="62"/>
      <c r="F15" s="49"/>
      <c r="G15" s="49"/>
      <c r="H15" s="62"/>
      <c r="I15" s="49"/>
      <c r="J15" s="49"/>
      <c r="K15" s="62"/>
    </row>
    <row r="16" spans="2:11" ht="9" customHeight="1">
      <c r="B16" s="43" t="s">
        <v>103</v>
      </c>
      <c r="C16" s="50"/>
      <c r="D16" s="50"/>
      <c r="E16" s="63"/>
      <c r="F16" s="50"/>
      <c r="G16" s="50"/>
      <c r="H16" s="63"/>
      <c r="I16" s="50"/>
      <c r="J16" s="50"/>
      <c r="K16" s="63"/>
    </row>
    <row r="17" spans="2:11" ht="9" customHeight="1">
      <c r="B17" s="43" t="s">
        <v>104</v>
      </c>
      <c r="C17" s="51"/>
      <c r="D17" s="51"/>
      <c r="E17" s="64"/>
      <c r="F17" s="51"/>
      <c r="G17" s="51"/>
      <c r="H17" s="64"/>
      <c r="I17" s="51"/>
      <c r="J17" s="51"/>
      <c r="K17" s="64"/>
    </row>
    <row r="18" spans="2:11" ht="9" customHeight="1">
      <c r="B18" s="43" t="s">
        <v>105</v>
      </c>
      <c r="C18" s="51"/>
      <c r="D18" s="51"/>
      <c r="E18" s="64"/>
      <c r="F18" s="51"/>
      <c r="G18" s="51"/>
      <c r="H18" s="64"/>
      <c r="I18" s="51"/>
      <c r="J18" s="51"/>
      <c r="K18" s="64"/>
    </row>
    <row r="19" spans="2:11" ht="9" customHeight="1">
      <c r="B19" s="43" t="s">
        <v>106</v>
      </c>
      <c r="C19" s="51"/>
      <c r="D19" s="51"/>
      <c r="E19" s="64"/>
      <c r="F19" s="51"/>
      <c r="G19" s="51"/>
      <c r="H19" s="64"/>
      <c r="I19" s="51"/>
      <c r="J19" s="51"/>
      <c r="K19" s="64"/>
    </row>
    <row r="20" spans="2:11" ht="9" customHeight="1">
      <c r="B20" s="43" t="s">
        <v>107</v>
      </c>
      <c r="C20" s="51"/>
      <c r="D20" s="51"/>
      <c r="E20" s="64"/>
      <c r="F20" s="51"/>
      <c r="G20" s="51"/>
      <c r="H20" s="64"/>
      <c r="I20" s="51"/>
      <c r="J20" s="51"/>
      <c r="K20" s="64"/>
    </row>
    <row r="21" spans="2:11" ht="9" customHeight="1">
      <c r="B21" s="43" t="s">
        <v>108</v>
      </c>
      <c r="C21" s="50"/>
      <c r="D21" s="50"/>
      <c r="E21" s="63"/>
      <c r="F21" s="50"/>
      <c r="G21" s="50"/>
      <c r="H21" s="63"/>
      <c r="I21" s="50"/>
      <c r="J21" s="50"/>
      <c r="K21" s="63"/>
    </row>
    <row r="22" spans="2:11" ht="9" customHeight="1">
      <c r="B22" s="43" t="s">
        <v>109</v>
      </c>
      <c r="C22" s="51"/>
      <c r="D22" s="51"/>
      <c r="E22" s="64"/>
      <c r="F22" s="51"/>
      <c r="G22" s="51"/>
      <c r="H22" s="64"/>
      <c r="I22" s="51"/>
      <c r="J22" s="51"/>
      <c r="K22" s="64"/>
    </row>
    <row r="23" spans="2:11" ht="9" customHeight="1">
      <c r="B23" s="43" t="s">
        <v>110</v>
      </c>
      <c r="C23" s="50"/>
      <c r="D23" s="50"/>
      <c r="E23" s="63"/>
      <c r="F23" s="50"/>
      <c r="G23" s="50"/>
      <c r="H23" s="63"/>
      <c r="I23" s="50"/>
      <c r="J23" s="50"/>
      <c r="K23" s="63"/>
    </row>
    <row r="24" spans="2:11" ht="9" customHeight="1">
      <c r="B24" s="43" t="s">
        <v>111</v>
      </c>
      <c r="C24" s="51"/>
      <c r="D24" s="51"/>
      <c r="E24" s="64"/>
      <c r="F24" s="51"/>
      <c r="G24" s="51"/>
      <c r="H24" s="64"/>
      <c r="I24" s="51"/>
      <c r="J24" s="51"/>
      <c r="K24" s="64"/>
    </row>
    <row r="25" spans="2:11" ht="9" customHeight="1">
      <c r="B25" s="43" t="s">
        <v>112</v>
      </c>
      <c r="C25" s="51"/>
      <c r="D25" s="51"/>
      <c r="E25" s="64"/>
      <c r="F25" s="51"/>
      <c r="G25" s="51"/>
      <c r="H25" s="64"/>
      <c r="I25" s="51"/>
      <c r="J25" s="51"/>
      <c r="K25" s="64"/>
    </row>
    <row r="26" spans="2:11" ht="9" customHeight="1">
      <c r="B26" s="43" t="s">
        <v>113</v>
      </c>
      <c r="C26" s="51"/>
      <c r="D26" s="51"/>
      <c r="E26" s="64"/>
      <c r="F26" s="51"/>
      <c r="G26" s="51"/>
      <c r="H26" s="64"/>
      <c r="I26" s="51"/>
      <c r="J26" s="51"/>
      <c r="K26" s="64"/>
    </row>
    <row r="27" spans="2:11" ht="9" customHeight="1">
      <c r="B27" s="43" t="s">
        <v>114</v>
      </c>
      <c r="C27" s="51"/>
      <c r="D27" s="51"/>
      <c r="E27" s="64"/>
      <c r="F27" s="51"/>
      <c r="G27" s="51"/>
      <c r="H27" s="64"/>
      <c r="I27" s="51"/>
      <c r="J27" s="51"/>
      <c r="K27" s="64"/>
    </row>
    <row r="28" spans="2:11" ht="9" customHeight="1">
      <c r="B28" s="43" t="s">
        <v>115</v>
      </c>
      <c r="C28" s="51"/>
      <c r="D28" s="51"/>
      <c r="E28" s="64"/>
      <c r="F28" s="51"/>
      <c r="G28" s="51"/>
      <c r="H28" s="64"/>
      <c r="I28" s="51"/>
      <c r="J28" s="51"/>
      <c r="K28" s="64"/>
    </row>
    <row r="29" spans="2:11" ht="9" customHeight="1">
      <c r="B29" s="43" t="s">
        <v>116</v>
      </c>
      <c r="C29" s="51"/>
      <c r="D29" s="51"/>
      <c r="E29" s="64"/>
      <c r="F29" s="51"/>
      <c r="G29" s="51"/>
      <c r="H29" s="64"/>
      <c r="I29" s="51"/>
      <c r="J29" s="51"/>
      <c r="K29" s="64"/>
    </row>
    <row r="30" spans="2:11" ht="9" customHeight="1">
      <c r="B30" s="43" t="s">
        <v>117</v>
      </c>
      <c r="C30" s="51"/>
      <c r="D30" s="51"/>
      <c r="E30" s="64"/>
      <c r="F30" s="51"/>
      <c r="G30" s="51"/>
      <c r="H30" s="64"/>
      <c r="I30" s="51"/>
      <c r="J30" s="51"/>
      <c r="K30" s="64"/>
    </row>
    <row r="31" spans="2:11" ht="9" customHeight="1">
      <c r="B31" s="43" t="s">
        <v>118</v>
      </c>
      <c r="C31" s="51"/>
      <c r="D31" s="51"/>
      <c r="E31" s="64"/>
      <c r="F31" s="51"/>
      <c r="G31" s="51"/>
      <c r="H31" s="64"/>
      <c r="I31" s="51"/>
      <c r="J31" s="51"/>
      <c r="K31" s="64"/>
    </row>
    <row r="32" spans="2:11" ht="9" customHeight="1">
      <c r="B32" s="43" t="s">
        <v>119</v>
      </c>
      <c r="C32" s="51"/>
      <c r="D32" s="51"/>
      <c r="E32" s="64"/>
      <c r="F32" s="51"/>
      <c r="G32" s="51"/>
      <c r="H32" s="64"/>
      <c r="I32" s="51"/>
      <c r="J32" s="51"/>
      <c r="K32" s="64"/>
    </row>
    <row r="33" spans="2:11" ht="9" customHeight="1">
      <c r="B33" s="43" t="s">
        <v>120</v>
      </c>
      <c r="C33" s="51"/>
      <c r="D33" s="51"/>
      <c r="E33" s="64"/>
      <c r="F33" s="51"/>
      <c r="G33" s="51"/>
      <c r="H33" s="64"/>
      <c r="I33" s="51"/>
      <c r="J33" s="51"/>
      <c r="K33" s="64"/>
    </row>
    <row r="34" spans="2:11" ht="9" customHeight="1">
      <c r="B34" s="43" t="s">
        <v>121</v>
      </c>
      <c r="C34" s="51"/>
      <c r="D34" s="51"/>
      <c r="E34" s="64"/>
      <c r="F34" s="51"/>
      <c r="G34" s="51"/>
      <c r="H34" s="64"/>
      <c r="I34" s="51"/>
      <c r="J34" s="51"/>
      <c r="K34" s="64"/>
    </row>
    <row r="35" spans="2:11" ht="9" customHeight="1">
      <c r="B35" s="43" t="s">
        <v>122</v>
      </c>
      <c r="C35" s="51"/>
      <c r="D35" s="51"/>
      <c r="E35" s="64"/>
      <c r="F35" s="51"/>
      <c r="G35" s="51"/>
      <c r="H35" s="64"/>
      <c r="I35" s="51"/>
      <c r="J35" s="51"/>
      <c r="K35" s="64"/>
    </row>
    <row r="36" spans="2:11" ht="9" customHeight="1">
      <c r="B36" s="43" t="s">
        <v>123</v>
      </c>
      <c r="C36" s="51"/>
      <c r="D36" s="51"/>
      <c r="E36" s="64"/>
      <c r="F36" s="51"/>
      <c r="G36" s="51"/>
      <c r="H36" s="64"/>
      <c r="I36" s="51"/>
      <c r="J36" s="51"/>
      <c r="K36" s="64"/>
    </row>
    <row r="37" spans="2:11" ht="9" customHeight="1">
      <c r="B37" s="43" t="s">
        <v>124</v>
      </c>
      <c r="C37" s="51"/>
      <c r="D37" s="51"/>
      <c r="E37" s="64"/>
      <c r="F37" s="51"/>
      <c r="G37" s="51"/>
      <c r="H37" s="64"/>
      <c r="I37" s="51"/>
      <c r="J37" s="51"/>
      <c r="K37" s="64"/>
    </row>
    <row r="38" spans="2:11" ht="9" customHeight="1">
      <c r="B38" s="43" t="s">
        <v>125</v>
      </c>
      <c r="C38" s="51"/>
      <c r="D38" s="51"/>
      <c r="E38" s="64"/>
      <c r="F38" s="51"/>
      <c r="G38" s="51"/>
      <c r="H38" s="64"/>
      <c r="I38" s="51"/>
      <c r="J38" s="51"/>
      <c r="K38" s="64"/>
    </row>
    <row r="39" spans="2:11" ht="9" customHeight="1">
      <c r="B39" s="43" t="s">
        <v>126</v>
      </c>
      <c r="C39" s="51"/>
      <c r="D39" s="51"/>
      <c r="E39" s="64"/>
      <c r="F39" s="51"/>
      <c r="G39" s="51"/>
      <c r="H39" s="64"/>
      <c r="I39" s="51"/>
      <c r="J39" s="51"/>
      <c r="K39" s="64"/>
    </row>
    <row r="40" spans="2:11" ht="9" customHeight="1">
      <c r="B40" s="43" t="s">
        <v>127</v>
      </c>
      <c r="C40" s="51"/>
      <c r="D40" s="51"/>
      <c r="E40" s="64"/>
      <c r="F40" s="51"/>
      <c r="G40" s="51"/>
      <c r="H40" s="64"/>
      <c r="I40" s="51"/>
      <c r="J40" s="51"/>
      <c r="K40" s="64"/>
    </row>
    <row r="41" spans="2:11" ht="9" customHeight="1">
      <c r="B41" s="43" t="s">
        <v>128</v>
      </c>
      <c r="C41" s="51"/>
      <c r="D41" s="51"/>
      <c r="E41" s="64"/>
      <c r="F41" s="51"/>
      <c r="G41" s="51"/>
      <c r="H41" s="64"/>
      <c r="I41" s="51"/>
      <c r="J41" s="51"/>
      <c r="K41" s="64"/>
    </row>
    <row r="42" spans="2:11" ht="9" customHeight="1">
      <c r="B42" s="43" t="s">
        <v>129</v>
      </c>
      <c r="C42" s="51"/>
      <c r="D42" s="51"/>
      <c r="E42" s="64"/>
      <c r="F42" s="51"/>
      <c r="G42" s="51"/>
      <c r="H42" s="64"/>
      <c r="I42" s="51"/>
      <c r="J42" s="51"/>
      <c r="K42" s="64"/>
    </row>
    <row r="43" spans="2:11" ht="9" customHeight="1">
      <c r="B43" s="43" t="s">
        <v>130</v>
      </c>
      <c r="C43" s="51"/>
      <c r="D43" s="51"/>
      <c r="E43" s="64"/>
      <c r="F43" s="51"/>
      <c r="G43" s="51"/>
      <c r="H43" s="64"/>
      <c r="I43" s="51"/>
      <c r="J43" s="51"/>
      <c r="K43" s="64"/>
    </row>
    <row r="44" spans="2:11" ht="9" customHeight="1">
      <c r="B44" s="43" t="s">
        <v>131</v>
      </c>
      <c r="C44" s="51"/>
      <c r="D44" s="51"/>
      <c r="E44" s="64"/>
      <c r="F44" s="51"/>
      <c r="G44" s="51"/>
      <c r="H44" s="64"/>
      <c r="I44" s="51"/>
      <c r="J44" s="51"/>
      <c r="K44" s="64"/>
    </row>
    <row r="45" spans="2:11" ht="9" customHeight="1">
      <c r="B45" s="43" t="s">
        <v>132</v>
      </c>
      <c r="C45" s="51"/>
      <c r="D45" s="51"/>
      <c r="E45" s="64"/>
      <c r="F45" s="51"/>
      <c r="G45" s="51"/>
      <c r="H45" s="64"/>
      <c r="I45" s="51"/>
      <c r="J45" s="51"/>
      <c r="K45" s="64"/>
    </row>
    <row r="46" spans="2:11" ht="9" customHeight="1">
      <c r="B46" s="43" t="s">
        <v>133</v>
      </c>
      <c r="C46" s="51"/>
      <c r="D46" s="51"/>
      <c r="E46" s="64"/>
      <c r="F46" s="51"/>
      <c r="G46" s="51"/>
      <c r="H46" s="64"/>
      <c r="I46" s="51"/>
      <c r="J46" s="51"/>
      <c r="K46" s="64"/>
    </row>
    <row r="47" spans="2:11" ht="9" customHeight="1">
      <c r="B47" s="43" t="s">
        <v>134</v>
      </c>
      <c r="C47" s="51"/>
      <c r="D47" s="51"/>
      <c r="E47" s="64"/>
      <c r="F47" s="51"/>
      <c r="G47" s="51"/>
      <c r="H47" s="64"/>
      <c r="I47" s="51"/>
      <c r="J47" s="51"/>
      <c r="K47" s="64"/>
    </row>
    <row r="48" spans="2:11" ht="9" customHeight="1">
      <c r="B48" s="43" t="s">
        <v>135</v>
      </c>
      <c r="C48" s="51"/>
      <c r="D48" s="51"/>
      <c r="E48" s="64"/>
      <c r="F48" s="51"/>
      <c r="G48" s="51"/>
      <c r="H48" s="64"/>
      <c r="I48" s="51"/>
      <c r="J48" s="51"/>
      <c r="K48" s="64"/>
    </row>
    <row r="49" spans="2:11" ht="9" customHeight="1">
      <c r="B49" s="43" t="s">
        <v>136</v>
      </c>
      <c r="C49" s="51"/>
      <c r="D49" s="51"/>
      <c r="E49" s="64"/>
      <c r="F49" s="51"/>
      <c r="G49" s="51"/>
      <c r="H49" s="64"/>
      <c r="I49" s="51"/>
      <c r="J49" s="51"/>
      <c r="K49" s="64"/>
    </row>
    <row r="50" spans="2:11" ht="9" customHeight="1">
      <c r="B50" s="43" t="s">
        <v>137</v>
      </c>
      <c r="C50" s="51"/>
      <c r="D50" s="51"/>
      <c r="E50" s="64"/>
      <c r="F50" s="51"/>
      <c r="G50" s="51"/>
      <c r="H50" s="64"/>
      <c r="I50" s="51"/>
      <c r="J50" s="51"/>
      <c r="K50" s="64"/>
    </row>
    <row r="51" spans="2:11" ht="9" customHeight="1">
      <c r="B51" s="43" t="s">
        <v>138</v>
      </c>
      <c r="C51" s="51"/>
      <c r="D51" s="51"/>
      <c r="E51" s="64"/>
      <c r="F51" s="51"/>
      <c r="G51" s="51"/>
      <c r="H51" s="64"/>
      <c r="I51" s="51"/>
      <c r="J51" s="51"/>
      <c r="K51" s="64"/>
    </row>
    <row r="52" spans="2:11" ht="9" customHeight="1">
      <c r="B52" s="43" t="s">
        <v>139</v>
      </c>
      <c r="C52" s="51"/>
      <c r="D52" s="51"/>
      <c r="E52" s="64"/>
      <c r="F52" s="51"/>
      <c r="G52" s="51"/>
      <c r="H52" s="64"/>
      <c r="I52" s="51"/>
      <c r="J52" s="51"/>
      <c r="K52" s="64"/>
    </row>
    <row r="53" spans="2:11" ht="9" customHeight="1">
      <c r="B53" s="43" t="s">
        <v>140</v>
      </c>
      <c r="C53" s="51"/>
      <c r="D53" s="51"/>
      <c r="E53" s="64"/>
      <c r="F53" s="51"/>
      <c r="G53" s="51"/>
      <c r="H53" s="64"/>
      <c r="I53" s="51"/>
      <c r="J53" s="51"/>
      <c r="K53" s="64"/>
    </row>
    <row r="54" spans="2:11" ht="9" customHeight="1">
      <c r="B54" s="43" t="s">
        <v>141</v>
      </c>
      <c r="C54" s="51"/>
      <c r="D54" s="51"/>
      <c r="E54" s="64"/>
      <c r="F54" s="51"/>
      <c r="G54" s="51"/>
      <c r="H54" s="64"/>
      <c r="I54" s="51"/>
      <c r="J54" s="51"/>
      <c r="K54" s="64"/>
    </row>
    <row r="55" spans="2:11" ht="9" customHeight="1">
      <c r="B55" s="43" t="s">
        <v>142</v>
      </c>
      <c r="C55" s="51"/>
      <c r="D55" s="51"/>
      <c r="E55" s="64"/>
      <c r="F55" s="51"/>
      <c r="G55" s="51"/>
      <c r="H55" s="64"/>
      <c r="I55" s="51"/>
      <c r="J55" s="51"/>
      <c r="K55" s="64"/>
    </row>
    <row r="56" spans="2:11" ht="9" customHeight="1">
      <c r="B56" s="43" t="s">
        <v>143</v>
      </c>
      <c r="C56" s="51"/>
      <c r="D56" s="51"/>
      <c r="E56" s="64"/>
      <c r="F56" s="51"/>
      <c r="G56" s="51"/>
      <c r="H56" s="64"/>
      <c r="I56" s="51"/>
      <c r="J56" s="51"/>
      <c r="K56" s="64"/>
    </row>
    <row r="57" spans="2:11" ht="9" customHeight="1">
      <c r="B57" s="43" t="s">
        <v>144</v>
      </c>
      <c r="C57" s="51"/>
      <c r="D57" s="51"/>
      <c r="E57" s="64"/>
      <c r="F57" s="51"/>
      <c r="G57" s="51"/>
      <c r="H57" s="64"/>
      <c r="I57" s="51"/>
      <c r="J57" s="51"/>
      <c r="K57" s="64"/>
    </row>
    <row r="58" spans="2:11" ht="9" customHeight="1">
      <c r="B58" s="43" t="s">
        <v>145</v>
      </c>
      <c r="C58" s="51"/>
      <c r="D58" s="51"/>
      <c r="E58" s="64"/>
      <c r="F58" s="51"/>
      <c r="G58" s="51"/>
      <c r="H58" s="64"/>
      <c r="I58" s="51"/>
      <c r="J58" s="51"/>
      <c r="K58" s="64"/>
    </row>
    <row r="59" spans="2:11" ht="9" customHeight="1">
      <c r="B59" s="43" t="s">
        <v>146</v>
      </c>
      <c r="C59" s="51"/>
      <c r="D59" s="51"/>
      <c r="E59" s="64"/>
      <c r="F59" s="51"/>
      <c r="G59" s="51"/>
      <c r="H59" s="64"/>
      <c r="I59" s="51"/>
      <c r="J59" s="51"/>
      <c r="K59" s="64"/>
    </row>
    <row r="60" spans="2:11" ht="9" customHeight="1">
      <c r="B60" s="43" t="s">
        <v>147</v>
      </c>
      <c r="C60" s="51"/>
      <c r="D60" s="51"/>
      <c r="E60" s="64"/>
      <c r="F60" s="51"/>
      <c r="G60" s="51"/>
      <c r="H60" s="64"/>
      <c r="I60" s="51"/>
      <c r="J60" s="51"/>
      <c r="K60" s="64"/>
    </row>
    <row r="61" spans="2:11" ht="9" customHeight="1">
      <c r="B61" s="43" t="s">
        <v>148</v>
      </c>
      <c r="C61" s="51"/>
      <c r="D61" s="51"/>
      <c r="E61" s="64"/>
      <c r="F61" s="51"/>
      <c r="G61" s="51"/>
      <c r="H61" s="64"/>
      <c r="I61" s="51"/>
      <c r="J61" s="51"/>
      <c r="K61" s="64"/>
    </row>
    <row r="62" spans="2:11" ht="9" customHeight="1">
      <c r="B62" s="43" t="s">
        <v>149</v>
      </c>
      <c r="C62" s="51"/>
      <c r="D62" s="51"/>
      <c r="E62" s="64"/>
      <c r="F62" s="51"/>
      <c r="G62" s="51"/>
      <c r="H62" s="64"/>
      <c r="I62" s="51"/>
      <c r="J62" s="51"/>
      <c r="K62" s="64"/>
    </row>
    <row r="63" spans="2:11" ht="9" customHeight="1">
      <c r="B63" s="43" t="s">
        <v>150</v>
      </c>
      <c r="C63" s="51"/>
      <c r="D63" s="51"/>
      <c r="E63" s="64"/>
      <c r="F63" s="51"/>
      <c r="G63" s="51"/>
      <c r="H63" s="64"/>
      <c r="I63" s="51"/>
      <c r="J63" s="51"/>
      <c r="K63" s="64"/>
    </row>
    <row r="64" spans="2:11" ht="9" customHeight="1">
      <c r="B64" s="43" t="s">
        <v>151</v>
      </c>
      <c r="C64" s="51"/>
      <c r="D64" s="51"/>
      <c r="E64" s="64"/>
      <c r="F64" s="51"/>
      <c r="G64" s="51"/>
      <c r="H64" s="64"/>
      <c r="I64" s="51"/>
      <c r="J64" s="51"/>
      <c r="K64" s="64"/>
    </row>
    <row r="65" spans="2:11" ht="9" customHeight="1" thickBot="1">
      <c r="B65" s="43" t="s">
        <v>152</v>
      </c>
      <c r="C65" s="51"/>
      <c r="D65" s="51"/>
      <c r="E65" s="64"/>
      <c r="F65" s="51"/>
      <c r="G65" s="51"/>
      <c r="H65" s="64"/>
      <c r="I65" s="51"/>
      <c r="J65" s="51"/>
      <c r="K65" s="64"/>
    </row>
    <row r="66" spans="2:11" ht="9" customHeight="1" thickTop="1">
      <c r="B66" s="44" t="s">
        <v>153</v>
      </c>
      <c r="C66" s="54"/>
      <c r="D66" s="54"/>
      <c r="E66" s="65"/>
      <c r="F66" s="54"/>
      <c r="G66" s="54"/>
      <c r="H66" s="65"/>
      <c r="I66" s="54"/>
      <c r="J66" s="54"/>
      <c r="K66" s="65"/>
    </row>
    <row r="67" spans="2:11" ht="9" customHeight="1" thickBot="1">
      <c r="B67" s="45" t="s">
        <v>154</v>
      </c>
      <c r="C67" s="55"/>
      <c r="D67" s="55"/>
      <c r="E67" s="66"/>
      <c r="F67" s="55"/>
      <c r="G67" s="55"/>
      <c r="H67" s="66"/>
      <c r="I67" s="55"/>
      <c r="J67" s="55"/>
      <c r="K67" s="66"/>
    </row>
    <row r="68" spans="2:11" ht="9" customHeight="1" thickTop="1">
      <c r="B68" s="46" t="s">
        <v>155</v>
      </c>
      <c r="C68" s="56"/>
      <c r="D68" s="56"/>
      <c r="E68" s="67"/>
      <c r="F68" s="56"/>
      <c r="G68" s="56"/>
      <c r="H68" s="67"/>
      <c r="I68" s="56"/>
      <c r="J68" s="56"/>
      <c r="K68" s="67"/>
    </row>
    <row r="69" spans="2:11" ht="9.75" customHeight="1">
      <c r="B69" s="160" t="s">
        <v>156</v>
      </c>
      <c r="C69" s="162"/>
      <c r="D69" s="162"/>
      <c r="E69" s="162"/>
      <c r="F69" s="162"/>
      <c r="G69" s="162"/>
      <c r="H69" s="162"/>
      <c r="I69" s="162"/>
      <c r="J69" s="162"/>
      <c r="K69" s="163"/>
    </row>
    <row r="70" spans="2:11" ht="7.5" customHeight="1">
      <c r="B70" s="161" t="s">
        <v>157</v>
      </c>
      <c r="C70" s="114"/>
      <c r="D70" s="114"/>
      <c r="E70" s="114"/>
      <c r="F70" s="114"/>
      <c r="G70" s="114"/>
      <c r="H70" s="114"/>
      <c r="I70" s="114"/>
      <c r="J70" s="114"/>
      <c r="K70" s="125"/>
    </row>
    <row r="71" spans="2:11" ht="7.5" customHeight="1">
      <c r="B71" s="164" t="s">
        <v>158</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74</v>
      </c>
      <c r="D2" s="29" t="s">
        <v>75</v>
      </c>
      <c r="E2" s="29" t="s">
        <v>76</v>
      </c>
      <c r="F2" s="29" t="s">
        <v>77</v>
      </c>
      <c r="G2" s="29" t="s">
        <v>7</v>
      </c>
      <c r="H2" s="29" t="s">
        <v>8</v>
      </c>
      <c r="I2" s="29"/>
      <c r="J2" s="29"/>
      <c r="K2" s="29"/>
    </row>
    <row r="3" spans="2:11" ht="12" customHeight="1" hidden="1">
      <c r="B3" s="30" t="s">
        <v>185</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79</v>
      </c>
      <c r="C5" s="6"/>
      <c r="D5" s="6"/>
      <c r="E5" s="6"/>
      <c r="F5" s="6"/>
      <c r="G5" s="6"/>
      <c r="H5" s="6"/>
      <c r="I5" s="6"/>
      <c r="J5" s="6"/>
      <c r="K5" s="6"/>
    </row>
    <row r="6" spans="2:11" ht="15">
      <c r="B6" s="7" t="s">
        <v>80</v>
      </c>
      <c r="C6" s="7"/>
      <c r="D6" s="7"/>
      <c r="E6" s="7"/>
      <c r="F6" s="7"/>
      <c r="G6" s="7"/>
      <c r="H6" s="7"/>
      <c r="I6" s="7"/>
      <c r="J6" s="7"/>
      <c r="K6" s="7"/>
    </row>
    <row r="7" spans="2:11" ht="9" customHeight="1">
      <c r="B7" s="7"/>
      <c r="C7" s="7"/>
      <c r="D7" s="7"/>
      <c r="E7" s="7"/>
      <c r="F7" s="7"/>
      <c r="G7" s="7"/>
      <c r="H7" s="7"/>
      <c r="I7" s="7"/>
      <c r="J7" s="69"/>
      <c r="K7" s="69" t="s">
        <v>81</v>
      </c>
    </row>
    <row r="8" spans="2:11" ht="12" customHeight="1">
      <c r="B8" s="39" t="str">
        <f>CONCATENATE("Created On: ",F3)</f>
        <v>Created On: </v>
      </c>
      <c r="F8" s="39" t="s">
        <v>82</v>
      </c>
      <c r="K8" s="69" t="str">
        <f>CONCATENATE(G3," ",H3," Reporting Period")</f>
        <v>  Reporting Period</v>
      </c>
    </row>
    <row r="9" spans="2:11" ht="12" customHeight="1">
      <c r="B9" s="33"/>
      <c r="C9" s="33" t="s">
        <v>186</v>
      </c>
      <c r="D9" s="34" t="s">
        <v>83</v>
      </c>
      <c r="E9" s="34"/>
      <c r="F9" s="33" t="s">
        <v>187</v>
      </c>
      <c r="G9" s="34" t="s">
        <v>83</v>
      </c>
      <c r="H9" s="34"/>
      <c r="I9" s="33" t="s">
        <v>188</v>
      </c>
      <c r="J9" s="34" t="s">
        <v>83</v>
      </c>
      <c r="K9" s="34"/>
    </row>
    <row r="10" spans="2:11" ht="12" customHeight="1">
      <c r="B10" s="35" t="s">
        <v>86</v>
      </c>
      <c r="C10" s="152">
        <f>C3</f>
        <v>0</v>
      </c>
      <c r="D10" s="36" t="s">
        <v>87</v>
      </c>
      <c r="E10" s="36"/>
      <c r="F10" s="152">
        <f>D3</f>
        <v>0</v>
      </c>
      <c r="G10" s="36" t="s">
        <v>87</v>
      </c>
      <c r="H10" s="36"/>
      <c r="I10" s="152">
        <f>E3</f>
        <v>0</v>
      </c>
      <c r="J10" s="36" t="s">
        <v>87</v>
      </c>
      <c r="K10" s="36"/>
    </row>
    <row r="11" spans="2:11" ht="12" customHeight="1">
      <c r="B11" s="35"/>
      <c r="C11" s="35" t="str">
        <f>CONCATENATE("(",C3," Entities)")</f>
        <v>( Entities)</v>
      </c>
      <c r="D11" s="36" t="s">
        <v>88</v>
      </c>
      <c r="E11" s="36"/>
      <c r="F11" s="35" t="str">
        <f>CONCATENATE("(",D3," Entities)")</f>
        <v>( Entities)</v>
      </c>
      <c r="G11" s="36" t="s">
        <v>88</v>
      </c>
      <c r="H11" s="36"/>
      <c r="I11" s="35" t="str">
        <f>CONCATENATE("(",E3," Entities)")</f>
        <v>( Entities)</v>
      </c>
      <c r="J11" s="36" t="s">
        <v>88</v>
      </c>
      <c r="K11" s="36"/>
    </row>
    <row r="12" spans="2:11" ht="16.5" customHeight="1">
      <c r="B12" s="37"/>
      <c r="C12" s="37" t="s">
        <v>189</v>
      </c>
      <c r="D12" s="38" t="s">
        <v>90</v>
      </c>
      <c r="E12" s="38" t="s">
        <v>190</v>
      </c>
      <c r="F12" s="37" t="s">
        <v>189</v>
      </c>
      <c r="G12" s="38" t="s">
        <v>90</v>
      </c>
      <c r="H12" s="38" t="s">
        <v>190</v>
      </c>
      <c r="I12" s="37" t="s">
        <v>189</v>
      </c>
      <c r="J12" s="38" t="s">
        <v>90</v>
      </c>
      <c r="K12" s="38" t="s">
        <v>190</v>
      </c>
    </row>
    <row r="13" spans="2:11" ht="12" hidden="1">
      <c r="B13" s="39" t="s">
        <v>92</v>
      </c>
      <c r="C13" s="39" t="s">
        <v>191</v>
      </c>
      <c r="D13" s="39" t="s">
        <v>192</v>
      </c>
      <c r="E13" s="39" t="s">
        <v>193</v>
      </c>
      <c r="F13" s="39" t="s">
        <v>194</v>
      </c>
      <c r="G13" s="39" t="s">
        <v>195</v>
      </c>
      <c r="H13" s="39" t="s">
        <v>196</v>
      </c>
      <c r="I13" s="39" t="s">
        <v>197</v>
      </c>
      <c r="J13" s="39" t="s">
        <v>198</v>
      </c>
      <c r="K13" s="39" t="s">
        <v>199</v>
      </c>
    </row>
    <row r="14" spans="2:11" ht="12" hidden="1">
      <c r="B14" s="40"/>
      <c r="C14" s="40">
        <v>0</v>
      </c>
      <c r="D14" s="41">
        <v>0</v>
      </c>
      <c r="E14" s="41">
        <v>0</v>
      </c>
      <c r="F14" s="40">
        <v>0</v>
      </c>
      <c r="G14" s="41">
        <v>0</v>
      </c>
      <c r="H14" s="41">
        <v>0</v>
      </c>
      <c r="I14" s="40">
        <v>0</v>
      </c>
      <c r="J14" s="41">
        <v>0</v>
      </c>
      <c r="K14" s="41">
        <v>0</v>
      </c>
    </row>
    <row r="15" spans="2:11" ht="9" customHeight="1">
      <c r="B15" s="42" t="s">
        <v>102</v>
      </c>
      <c r="C15" s="49"/>
      <c r="D15" s="49"/>
      <c r="E15" s="62"/>
      <c r="F15" s="49"/>
      <c r="G15" s="49"/>
      <c r="H15" s="62"/>
      <c r="I15" s="49"/>
      <c r="J15" s="49"/>
      <c r="K15" s="62"/>
    </row>
    <row r="16" spans="2:11" ht="9" customHeight="1">
      <c r="B16" s="43" t="s">
        <v>103</v>
      </c>
      <c r="C16" s="50"/>
      <c r="D16" s="50"/>
      <c r="E16" s="63"/>
      <c r="F16" s="50"/>
      <c r="G16" s="50"/>
      <c r="H16" s="63"/>
      <c r="I16" s="50"/>
      <c r="J16" s="50"/>
      <c r="K16" s="63"/>
    </row>
    <row r="17" spans="2:11" ht="9" customHeight="1">
      <c r="B17" s="43" t="s">
        <v>104</v>
      </c>
      <c r="C17" s="51"/>
      <c r="D17" s="51"/>
      <c r="E17" s="64"/>
      <c r="F17" s="51"/>
      <c r="G17" s="51"/>
      <c r="H17" s="64"/>
      <c r="I17" s="51"/>
      <c r="J17" s="51"/>
      <c r="K17" s="64"/>
    </row>
    <row r="18" spans="2:11" ht="9" customHeight="1">
      <c r="B18" s="43" t="s">
        <v>105</v>
      </c>
      <c r="C18" s="51"/>
      <c r="D18" s="51"/>
      <c r="E18" s="64"/>
      <c r="F18" s="51"/>
      <c r="G18" s="51"/>
      <c r="H18" s="64"/>
      <c r="I18" s="51"/>
      <c r="J18" s="51"/>
      <c r="K18" s="64"/>
    </row>
    <row r="19" spans="2:11" ht="9" customHeight="1">
      <c r="B19" s="43" t="s">
        <v>106</v>
      </c>
      <c r="C19" s="51"/>
      <c r="D19" s="51"/>
      <c r="E19" s="64"/>
      <c r="F19" s="51"/>
      <c r="G19" s="51"/>
      <c r="H19" s="64"/>
      <c r="I19" s="51"/>
      <c r="J19" s="51"/>
      <c r="K19" s="64"/>
    </row>
    <row r="20" spans="2:11" ht="9" customHeight="1">
      <c r="B20" s="43" t="s">
        <v>107</v>
      </c>
      <c r="C20" s="51"/>
      <c r="D20" s="51"/>
      <c r="E20" s="64"/>
      <c r="F20" s="51"/>
      <c r="G20" s="51"/>
      <c r="H20" s="64"/>
      <c r="I20" s="51"/>
      <c r="J20" s="51"/>
      <c r="K20" s="64"/>
    </row>
    <row r="21" spans="2:11" ht="9" customHeight="1">
      <c r="B21" s="43" t="s">
        <v>108</v>
      </c>
      <c r="C21" s="50"/>
      <c r="D21" s="50"/>
      <c r="E21" s="63"/>
      <c r="F21" s="50"/>
      <c r="G21" s="50"/>
      <c r="H21" s="63"/>
      <c r="I21" s="50"/>
      <c r="J21" s="50"/>
      <c r="K21" s="63"/>
    </row>
    <row r="22" spans="2:11" ht="9" customHeight="1">
      <c r="B22" s="43" t="s">
        <v>109</v>
      </c>
      <c r="C22" s="51"/>
      <c r="D22" s="51"/>
      <c r="E22" s="64"/>
      <c r="F22" s="51"/>
      <c r="G22" s="51"/>
      <c r="H22" s="64"/>
      <c r="I22" s="51"/>
      <c r="J22" s="51"/>
      <c r="K22" s="64"/>
    </row>
    <row r="23" spans="2:11" ht="9" customHeight="1">
      <c r="B23" s="43" t="s">
        <v>110</v>
      </c>
      <c r="C23" s="50"/>
      <c r="D23" s="50"/>
      <c r="E23" s="63"/>
      <c r="F23" s="50"/>
      <c r="G23" s="50"/>
      <c r="H23" s="63"/>
      <c r="I23" s="50"/>
      <c r="J23" s="50"/>
      <c r="K23" s="63"/>
    </row>
    <row r="24" spans="2:11" ht="9" customHeight="1">
      <c r="B24" s="43" t="s">
        <v>111</v>
      </c>
      <c r="C24" s="51"/>
      <c r="D24" s="51"/>
      <c r="E24" s="64"/>
      <c r="F24" s="51"/>
      <c r="G24" s="51"/>
      <c r="H24" s="64"/>
      <c r="I24" s="51"/>
      <c r="J24" s="51"/>
      <c r="K24" s="64"/>
    </row>
    <row r="25" spans="2:11" ht="9" customHeight="1">
      <c r="B25" s="43" t="s">
        <v>112</v>
      </c>
      <c r="C25" s="51"/>
      <c r="D25" s="51"/>
      <c r="E25" s="64"/>
      <c r="F25" s="51"/>
      <c r="G25" s="51"/>
      <c r="H25" s="64"/>
      <c r="I25" s="51"/>
      <c r="J25" s="51"/>
      <c r="K25" s="64"/>
    </row>
    <row r="26" spans="2:11" ht="9" customHeight="1">
      <c r="B26" s="43" t="s">
        <v>113</v>
      </c>
      <c r="C26" s="51"/>
      <c r="D26" s="51"/>
      <c r="E26" s="64"/>
      <c r="F26" s="51"/>
      <c r="G26" s="51"/>
      <c r="H26" s="64"/>
      <c r="I26" s="51"/>
      <c r="J26" s="51"/>
      <c r="K26" s="64"/>
    </row>
    <row r="27" spans="2:11" ht="9" customHeight="1">
      <c r="B27" s="43" t="s">
        <v>114</v>
      </c>
      <c r="C27" s="51"/>
      <c r="D27" s="51"/>
      <c r="E27" s="64"/>
      <c r="F27" s="51"/>
      <c r="G27" s="51"/>
      <c r="H27" s="64"/>
      <c r="I27" s="51"/>
      <c r="J27" s="51"/>
      <c r="K27" s="64"/>
    </row>
    <row r="28" spans="2:11" ht="9" customHeight="1">
      <c r="B28" s="43" t="s">
        <v>115</v>
      </c>
      <c r="C28" s="51"/>
      <c r="D28" s="51"/>
      <c r="E28" s="64"/>
      <c r="F28" s="51"/>
      <c r="G28" s="51"/>
      <c r="H28" s="64"/>
      <c r="I28" s="51"/>
      <c r="J28" s="51"/>
      <c r="K28" s="64"/>
    </row>
    <row r="29" spans="2:11" ht="9" customHeight="1">
      <c r="B29" s="43" t="s">
        <v>116</v>
      </c>
      <c r="C29" s="51"/>
      <c r="D29" s="51"/>
      <c r="E29" s="64"/>
      <c r="F29" s="51"/>
      <c r="G29" s="51"/>
      <c r="H29" s="64"/>
      <c r="I29" s="51"/>
      <c r="J29" s="51"/>
      <c r="K29" s="64"/>
    </row>
    <row r="30" spans="2:11" ht="9" customHeight="1">
      <c r="B30" s="43" t="s">
        <v>117</v>
      </c>
      <c r="C30" s="51"/>
      <c r="D30" s="51"/>
      <c r="E30" s="64"/>
      <c r="F30" s="51"/>
      <c r="G30" s="51"/>
      <c r="H30" s="64"/>
      <c r="I30" s="51"/>
      <c r="J30" s="51"/>
      <c r="K30" s="64"/>
    </row>
    <row r="31" spans="2:11" ht="9" customHeight="1">
      <c r="B31" s="43" t="s">
        <v>118</v>
      </c>
      <c r="C31" s="51"/>
      <c r="D31" s="51"/>
      <c r="E31" s="64"/>
      <c r="F31" s="51"/>
      <c r="G31" s="51"/>
      <c r="H31" s="64"/>
      <c r="I31" s="51"/>
      <c r="J31" s="51"/>
      <c r="K31" s="64"/>
    </row>
    <row r="32" spans="2:11" ht="9" customHeight="1">
      <c r="B32" s="43" t="s">
        <v>119</v>
      </c>
      <c r="C32" s="51"/>
      <c r="D32" s="51"/>
      <c r="E32" s="64"/>
      <c r="F32" s="51"/>
      <c r="G32" s="51"/>
      <c r="H32" s="64"/>
      <c r="I32" s="51"/>
      <c r="J32" s="51"/>
      <c r="K32" s="64"/>
    </row>
    <row r="33" spans="2:11" ht="9" customHeight="1">
      <c r="B33" s="43" t="s">
        <v>120</v>
      </c>
      <c r="C33" s="51"/>
      <c r="D33" s="51"/>
      <c r="E33" s="64"/>
      <c r="F33" s="51"/>
      <c r="G33" s="51"/>
      <c r="H33" s="64"/>
      <c r="I33" s="51"/>
      <c r="J33" s="51"/>
      <c r="K33" s="64"/>
    </row>
    <row r="34" spans="2:11" ht="9" customHeight="1">
      <c r="B34" s="43" t="s">
        <v>121</v>
      </c>
      <c r="C34" s="51"/>
      <c r="D34" s="51"/>
      <c r="E34" s="64"/>
      <c r="F34" s="51"/>
      <c r="G34" s="51"/>
      <c r="H34" s="64"/>
      <c r="I34" s="51"/>
      <c r="J34" s="51"/>
      <c r="K34" s="64"/>
    </row>
    <row r="35" spans="2:11" ht="9" customHeight="1">
      <c r="B35" s="43" t="s">
        <v>122</v>
      </c>
      <c r="C35" s="51"/>
      <c r="D35" s="51"/>
      <c r="E35" s="64"/>
      <c r="F35" s="51"/>
      <c r="G35" s="51"/>
      <c r="H35" s="64"/>
      <c r="I35" s="51"/>
      <c r="J35" s="51"/>
      <c r="K35" s="64"/>
    </row>
    <row r="36" spans="2:11" ht="9" customHeight="1">
      <c r="B36" s="43" t="s">
        <v>123</v>
      </c>
      <c r="C36" s="51"/>
      <c r="D36" s="51"/>
      <c r="E36" s="64"/>
      <c r="F36" s="51"/>
      <c r="G36" s="51"/>
      <c r="H36" s="64"/>
      <c r="I36" s="51"/>
      <c r="J36" s="51"/>
      <c r="K36" s="64"/>
    </row>
    <row r="37" spans="2:11" ht="9" customHeight="1">
      <c r="B37" s="43" t="s">
        <v>124</v>
      </c>
      <c r="C37" s="51"/>
      <c r="D37" s="51"/>
      <c r="E37" s="64"/>
      <c r="F37" s="51"/>
      <c r="G37" s="51"/>
      <c r="H37" s="64"/>
      <c r="I37" s="51"/>
      <c r="J37" s="51"/>
      <c r="K37" s="64"/>
    </row>
    <row r="38" spans="2:11" ht="9" customHeight="1">
      <c r="B38" s="43" t="s">
        <v>125</v>
      </c>
      <c r="C38" s="51"/>
      <c r="D38" s="51"/>
      <c r="E38" s="64"/>
      <c r="F38" s="51"/>
      <c r="G38" s="51"/>
      <c r="H38" s="64"/>
      <c r="I38" s="51"/>
      <c r="J38" s="51"/>
      <c r="K38" s="64"/>
    </row>
    <row r="39" spans="2:11" ht="9" customHeight="1">
      <c r="B39" s="43" t="s">
        <v>126</v>
      </c>
      <c r="C39" s="51"/>
      <c r="D39" s="51"/>
      <c r="E39" s="64"/>
      <c r="F39" s="51"/>
      <c r="G39" s="51"/>
      <c r="H39" s="64"/>
      <c r="I39" s="51"/>
      <c r="J39" s="51"/>
      <c r="K39" s="64"/>
    </row>
    <row r="40" spans="2:11" ht="9" customHeight="1">
      <c r="B40" s="43" t="s">
        <v>127</v>
      </c>
      <c r="C40" s="51"/>
      <c r="D40" s="51"/>
      <c r="E40" s="64"/>
      <c r="F40" s="51"/>
      <c r="G40" s="51"/>
      <c r="H40" s="64"/>
      <c r="I40" s="51"/>
      <c r="J40" s="51"/>
      <c r="K40" s="64"/>
    </row>
    <row r="41" spans="2:11" ht="9" customHeight="1">
      <c r="B41" s="43" t="s">
        <v>128</v>
      </c>
      <c r="C41" s="51"/>
      <c r="D41" s="51"/>
      <c r="E41" s="64"/>
      <c r="F41" s="51"/>
      <c r="G41" s="51"/>
      <c r="H41" s="64"/>
      <c r="I41" s="51"/>
      <c r="J41" s="51"/>
      <c r="K41" s="64"/>
    </row>
    <row r="42" spans="2:11" ht="9" customHeight="1">
      <c r="B42" s="43" t="s">
        <v>129</v>
      </c>
      <c r="C42" s="51"/>
      <c r="D42" s="51"/>
      <c r="E42" s="64"/>
      <c r="F42" s="51"/>
      <c r="G42" s="51"/>
      <c r="H42" s="64"/>
      <c r="I42" s="51"/>
      <c r="J42" s="51"/>
      <c r="K42" s="64"/>
    </row>
    <row r="43" spans="2:11" ht="9" customHeight="1">
      <c r="B43" s="43" t="s">
        <v>130</v>
      </c>
      <c r="C43" s="51"/>
      <c r="D43" s="51"/>
      <c r="E43" s="64"/>
      <c r="F43" s="51"/>
      <c r="G43" s="51"/>
      <c r="H43" s="64"/>
      <c r="I43" s="51"/>
      <c r="J43" s="51"/>
      <c r="K43" s="64"/>
    </row>
    <row r="44" spans="2:11" ht="9" customHeight="1">
      <c r="B44" s="43" t="s">
        <v>131</v>
      </c>
      <c r="C44" s="51"/>
      <c r="D44" s="51"/>
      <c r="E44" s="64"/>
      <c r="F44" s="51"/>
      <c r="G44" s="51"/>
      <c r="H44" s="64"/>
      <c r="I44" s="51"/>
      <c r="J44" s="51"/>
      <c r="K44" s="64"/>
    </row>
    <row r="45" spans="2:11" ht="9" customHeight="1">
      <c r="B45" s="43" t="s">
        <v>132</v>
      </c>
      <c r="C45" s="51"/>
      <c r="D45" s="51"/>
      <c r="E45" s="64"/>
      <c r="F45" s="51"/>
      <c r="G45" s="51"/>
      <c r="H45" s="64"/>
      <c r="I45" s="51"/>
      <c r="J45" s="51"/>
      <c r="K45" s="64"/>
    </row>
    <row r="46" spans="2:11" ht="9" customHeight="1">
      <c r="B46" s="43" t="s">
        <v>133</v>
      </c>
      <c r="C46" s="51"/>
      <c r="D46" s="51"/>
      <c r="E46" s="64"/>
      <c r="F46" s="51"/>
      <c r="G46" s="51"/>
      <c r="H46" s="64"/>
      <c r="I46" s="51"/>
      <c r="J46" s="51"/>
      <c r="K46" s="64"/>
    </row>
    <row r="47" spans="2:11" ht="9" customHeight="1">
      <c r="B47" s="43" t="s">
        <v>134</v>
      </c>
      <c r="C47" s="51"/>
      <c r="D47" s="51"/>
      <c r="E47" s="64"/>
      <c r="F47" s="51"/>
      <c r="G47" s="51"/>
      <c r="H47" s="64"/>
      <c r="I47" s="51"/>
      <c r="J47" s="51"/>
      <c r="K47" s="64"/>
    </row>
    <row r="48" spans="2:11" ht="9" customHeight="1">
      <c r="B48" s="43" t="s">
        <v>135</v>
      </c>
      <c r="C48" s="51"/>
      <c r="D48" s="51"/>
      <c r="E48" s="64"/>
      <c r="F48" s="51"/>
      <c r="G48" s="51"/>
      <c r="H48" s="64"/>
      <c r="I48" s="51"/>
      <c r="J48" s="51"/>
      <c r="K48" s="64"/>
    </row>
    <row r="49" spans="2:11" ht="9" customHeight="1">
      <c r="B49" s="43" t="s">
        <v>136</v>
      </c>
      <c r="C49" s="51"/>
      <c r="D49" s="51"/>
      <c r="E49" s="64"/>
      <c r="F49" s="51"/>
      <c r="G49" s="51"/>
      <c r="H49" s="64"/>
      <c r="I49" s="51"/>
      <c r="J49" s="51"/>
      <c r="K49" s="64"/>
    </row>
    <row r="50" spans="2:11" ht="9" customHeight="1">
      <c r="B50" s="43" t="s">
        <v>137</v>
      </c>
      <c r="C50" s="51"/>
      <c r="D50" s="51"/>
      <c r="E50" s="64"/>
      <c r="F50" s="51"/>
      <c r="G50" s="51"/>
      <c r="H50" s="64"/>
      <c r="I50" s="51"/>
      <c r="J50" s="51"/>
      <c r="K50" s="64"/>
    </row>
    <row r="51" spans="2:11" ht="9" customHeight="1">
      <c r="B51" s="43" t="s">
        <v>138</v>
      </c>
      <c r="C51" s="51"/>
      <c r="D51" s="51"/>
      <c r="E51" s="64"/>
      <c r="F51" s="51"/>
      <c r="G51" s="51"/>
      <c r="H51" s="64"/>
      <c r="I51" s="51"/>
      <c r="J51" s="51"/>
      <c r="K51" s="64"/>
    </row>
    <row r="52" spans="2:11" ht="9" customHeight="1">
      <c r="B52" s="43" t="s">
        <v>139</v>
      </c>
      <c r="C52" s="51"/>
      <c r="D52" s="51"/>
      <c r="E52" s="64"/>
      <c r="F52" s="51"/>
      <c r="G52" s="51"/>
      <c r="H52" s="64"/>
      <c r="I52" s="51"/>
      <c r="J52" s="51"/>
      <c r="K52" s="64"/>
    </row>
    <row r="53" spans="2:11" ht="9" customHeight="1">
      <c r="B53" s="43" t="s">
        <v>140</v>
      </c>
      <c r="C53" s="51"/>
      <c r="D53" s="51"/>
      <c r="E53" s="64"/>
      <c r="F53" s="51"/>
      <c r="G53" s="51"/>
      <c r="H53" s="64"/>
      <c r="I53" s="51"/>
      <c r="J53" s="51"/>
      <c r="K53" s="64"/>
    </row>
    <row r="54" spans="2:11" ht="9" customHeight="1">
      <c r="B54" s="43" t="s">
        <v>141</v>
      </c>
      <c r="C54" s="51"/>
      <c r="D54" s="51"/>
      <c r="E54" s="64"/>
      <c r="F54" s="51"/>
      <c r="G54" s="51"/>
      <c r="H54" s="64"/>
      <c r="I54" s="51"/>
      <c r="J54" s="51"/>
      <c r="K54" s="64"/>
    </row>
    <row r="55" spans="2:11" ht="9" customHeight="1">
      <c r="B55" s="43" t="s">
        <v>142</v>
      </c>
      <c r="C55" s="51"/>
      <c r="D55" s="51"/>
      <c r="E55" s="64"/>
      <c r="F55" s="51"/>
      <c r="G55" s="51"/>
      <c r="H55" s="64"/>
      <c r="I55" s="51"/>
      <c r="J55" s="51"/>
      <c r="K55" s="64"/>
    </row>
    <row r="56" spans="2:11" ht="9" customHeight="1">
      <c r="B56" s="43" t="s">
        <v>143</v>
      </c>
      <c r="C56" s="51"/>
      <c r="D56" s="51"/>
      <c r="E56" s="64"/>
      <c r="F56" s="51"/>
      <c r="G56" s="51"/>
      <c r="H56" s="64"/>
      <c r="I56" s="51"/>
      <c r="J56" s="51"/>
      <c r="K56" s="64"/>
    </row>
    <row r="57" spans="2:11" ht="9" customHeight="1">
      <c r="B57" s="43" t="s">
        <v>144</v>
      </c>
      <c r="C57" s="51"/>
      <c r="D57" s="51"/>
      <c r="E57" s="64"/>
      <c r="F57" s="51"/>
      <c r="G57" s="51"/>
      <c r="H57" s="64"/>
      <c r="I57" s="51"/>
      <c r="J57" s="51"/>
      <c r="K57" s="64"/>
    </row>
    <row r="58" spans="2:11" ht="9" customHeight="1">
      <c r="B58" s="43" t="s">
        <v>145</v>
      </c>
      <c r="C58" s="51"/>
      <c r="D58" s="51"/>
      <c r="E58" s="64"/>
      <c r="F58" s="51"/>
      <c r="G58" s="51"/>
      <c r="H58" s="64"/>
      <c r="I58" s="51"/>
      <c r="J58" s="51"/>
      <c r="K58" s="64"/>
    </row>
    <row r="59" spans="2:11" ht="9" customHeight="1">
      <c r="B59" s="43" t="s">
        <v>146</v>
      </c>
      <c r="C59" s="51"/>
      <c r="D59" s="51"/>
      <c r="E59" s="64"/>
      <c r="F59" s="51"/>
      <c r="G59" s="51"/>
      <c r="H59" s="64"/>
      <c r="I59" s="51"/>
      <c r="J59" s="51"/>
      <c r="K59" s="64"/>
    </row>
    <row r="60" spans="2:11" ht="9" customHeight="1">
      <c r="B60" s="43" t="s">
        <v>147</v>
      </c>
      <c r="C60" s="52"/>
      <c r="D60" s="52"/>
      <c r="E60" s="68"/>
      <c r="F60" s="52"/>
      <c r="G60" s="52"/>
      <c r="H60" s="68"/>
      <c r="I60" s="52"/>
      <c r="J60" s="52"/>
      <c r="K60" s="68"/>
    </row>
    <row r="61" spans="2:11" ht="9" customHeight="1">
      <c r="B61" s="43" t="s">
        <v>148</v>
      </c>
      <c r="C61" s="52"/>
      <c r="D61" s="52"/>
      <c r="E61" s="68"/>
      <c r="F61" s="52"/>
      <c r="G61" s="52"/>
      <c r="H61" s="68"/>
      <c r="I61" s="52"/>
      <c r="J61" s="52"/>
      <c r="K61" s="68"/>
    </row>
    <row r="62" spans="2:11" ht="9" customHeight="1">
      <c r="B62" s="43" t="s">
        <v>149</v>
      </c>
      <c r="C62" s="51"/>
      <c r="D62" s="51"/>
      <c r="E62" s="64"/>
      <c r="F62" s="51"/>
      <c r="G62" s="51"/>
      <c r="H62" s="64"/>
      <c r="I62" s="51"/>
      <c r="J62" s="51"/>
      <c r="K62" s="64"/>
    </row>
    <row r="63" spans="2:11" ht="9" customHeight="1">
      <c r="B63" s="43" t="s">
        <v>150</v>
      </c>
      <c r="C63" s="51"/>
      <c r="D63" s="51"/>
      <c r="E63" s="64"/>
      <c r="F63" s="51"/>
      <c r="G63" s="51"/>
      <c r="H63" s="64"/>
      <c r="I63" s="51"/>
      <c r="J63" s="51"/>
      <c r="K63" s="64"/>
    </row>
    <row r="64" spans="2:11" ht="9" customHeight="1">
      <c r="B64" s="43" t="s">
        <v>151</v>
      </c>
      <c r="C64" s="51"/>
      <c r="D64" s="51"/>
      <c r="E64" s="64"/>
      <c r="F64" s="51"/>
      <c r="G64" s="51"/>
      <c r="H64" s="64"/>
      <c r="I64" s="51"/>
      <c r="J64" s="51"/>
      <c r="K64" s="64"/>
    </row>
    <row r="65" spans="2:11" ht="9" customHeight="1" thickBot="1">
      <c r="B65" s="43" t="s">
        <v>152</v>
      </c>
      <c r="C65" s="51"/>
      <c r="D65" s="51"/>
      <c r="E65" s="64"/>
      <c r="F65" s="51"/>
      <c r="G65" s="51"/>
      <c r="H65" s="64"/>
      <c r="I65" s="51"/>
      <c r="J65" s="51"/>
      <c r="K65" s="64"/>
    </row>
    <row r="66" spans="2:11" ht="9" customHeight="1" thickTop="1">
      <c r="B66" s="44" t="s">
        <v>153</v>
      </c>
      <c r="C66" s="54"/>
      <c r="D66" s="54"/>
      <c r="E66" s="65"/>
      <c r="F66" s="54"/>
      <c r="G66" s="54"/>
      <c r="H66" s="65"/>
      <c r="I66" s="54"/>
      <c r="J66" s="54"/>
      <c r="K66" s="65"/>
    </row>
    <row r="67" spans="2:11" ht="9" customHeight="1" thickBot="1">
      <c r="B67" s="45" t="s">
        <v>154</v>
      </c>
      <c r="C67" s="55"/>
      <c r="D67" s="55"/>
      <c r="E67" s="66"/>
      <c r="F67" s="55"/>
      <c r="G67" s="55"/>
      <c r="H67" s="66"/>
      <c r="I67" s="55"/>
      <c r="J67" s="55"/>
      <c r="K67" s="66"/>
    </row>
    <row r="68" spans="2:11" ht="9" customHeight="1" thickTop="1">
      <c r="B68" s="46" t="s">
        <v>155</v>
      </c>
      <c r="C68" s="56"/>
      <c r="D68" s="56"/>
      <c r="E68" s="67"/>
      <c r="F68" s="56"/>
      <c r="G68" s="56"/>
      <c r="H68" s="57"/>
      <c r="I68" s="56"/>
      <c r="J68" s="56"/>
      <c r="K68" s="67"/>
    </row>
    <row r="69" spans="2:11" ht="9" customHeight="1">
      <c r="B69" s="160" t="s">
        <v>156</v>
      </c>
      <c r="C69" s="162"/>
      <c r="D69" s="162"/>
      <c r="E69" s="162"/>
      <c r="F69" s="162"/>
      <c r="G69" s="162"/>
      <c r="H69" s="162"/>
      <c r="I69" s="162"/>
      <c r="J69" s="162"/>
      <c r="K69" s="163"/>
    </row>
    <row r="70" spans="2:11" ht="7.5" customHeight="1">
      <c r="B70" s="161" t="s">
        <v>157</v>
      </c>
      <c r="C70" s="114"/>
      <c r="D70" s="114"/>
      <c r="E70" s="114"/>
      <c r="F70" s="114"/>
      <c r="G70" s="114"/>
      <c r="H70" s="114"/>
      <c r="I70" s="114"/>
      <c r="J70" s="114"/>
      <c r="K70" s="125"/>
    </row>
    <row r="71" spans="2:11" ht="7.5" customHeight="1">
      <c r="B71" s="164" t="s">
        <v>158</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7.5" customHeight="1"/>
    <row r="2" spans="2:6" ht="12" customHeight="1" hidden="1">
      <c r="B2" s="29" t="s">
        <v>0</v>
      </c>
      <c r="C2" s="29" t="s">
        <v>77</v>
      </c>
      <c r="D2" s="29" t="s">
        <v>8</v>
      </c>
      <c r="E2" s="29"/>
      <c r="F2" s="29"/>
    </row>
    <row r="3" spans="2:6" ht="12" customHeight="1" hidden="1">
      <c r="B3" s="30" t="s">
        <v>200</v>
      </c>
      <c r="C3" s="29" t="s">
        <v>67</v>
      </c>
      <c r="D3" s="29" t="s">
        <v>20</v>
      </c>
      <c r="E3" s="29"/>
      <c r="F3" s="29"/>
    </row>
    <row r="4" ht="7.5" customHeight="1"/>
    <row r="5" spans="2:15" ht="16.5" customHeight="1">
      <c r="B5" s="19" t="str">
        <f>CONCATENATE("Monthly Gasoline/Gasohol Reported by States ",D3," (1)")</f>
        <v>Monthly Gasoline/Gasohol Reported by States 2022 (1)</v>
      </c>
      <c r="C5" s="19"/>
      <c r="D5" s="19"/>
      <c r="E5" s="19"/>
      <c r="F5" s="19"/>
      <c r="G5" s="19"/>
      <c r="H5" s="19"/>
      <c r="I5" s="19"/>
      <c r="J5" s="19"/>
      <c r="K5" s="19"/>
      <c r="L5" s="19"/>
      <c r="M5" s="19"/>
      <c r="N5" s="19"/>
      <c r="O5" s="19"/>
    </row>
    <row r="6" ht="7.5" customHeight="1"/>
    <row r="7" ht="1.5" customHeight="1"/>
    <row r="8" ht="1.5" customHeight="1"/>
    <row r="9" ht="9" customHeight="1">
      <c r="O9" s="84" t="s">
        <v>201</v>
      </c>
    </row>
    <row r="10" spans="2:15" ht="9" customHeight="1">
      <c r="B10" s="85" t="str">
        <f>CONCATENATE("Created On: ",C3)</f>
        <v>Created On: 07/10/2023</v>
      </c>
      <c r="N10" s="84"/>
      <c r="O10" s="84" t="str">
        <f>CONCATENATE(D3," Reporting Period")</f>
        <v>2022 Reporting Period</v>
      </c>
    </row>
    <row r="11" spans="2:15" ht="7.5" customHeight="1">
      <c r="B11" s="73"/>
      <c r="C11" s="73"/>
      <c r="D11" s="73"/>
      <c r="E11" s="73"/>
      <c r="F11" s="73"/>
      <c r="G11" s="73"/>
      <c r="H11" s="73"/>
      <c r="I11" s="73"/>
      <c r="J11" s="73"/>
      <c r="K11" s="73"/>
      <c r="L11" s="73"/>
      <c r="M11" s="73"/>
      <c r="N11" s="73"/>
      <c r="O11" s="73"/>
    </row>
    <row r="12" spans="2:15" ht="7.5" customHeight="1">
      <c r="B12" s="170" t="s">
        <v>92</v>
      </c>
      <c r="C12" s="170" t="s">
        <v>202</v>
      </c>
      <c r="D12" s="170" t="s">
        <v>203</v>
      </c>
      <c r="E12" s="170" t="s">
        <v>204</v>
      </c>
      <c r="F12" s="170" t="s">
        <v>205</v>
      </c>
      <c r="G12" s="170" t="s">
        <v>206</v>
      </c>
      <c r="H12" s="170" t="s">
        <v>207</v>
      </c>
      <c r="I12" s="170" t="s">
        <v>208</v>
      </c>
      <c r="J12" s="170" t="s">
        <v>209</v>
      </c>
      <c r="K12" s="170" t="s">
        <v>210</v>
      </c>
      <c r="L12" s="170" t="s">
        <v>211</v>
      </c>
      <c r="M12" s="170" t="s">
        <v>212</v>
      </c>
      <c r="N12" s="170" t="s">
        <v>213</v>
      </c>
      <c r="O12" s="47" t="s">
        <v>32</v>
      </c>
    </row>
    <row r="13" spans="2:15" s="72" customFormat="1" ht="6" hidden="1">
      <c r="B13" s="72" t="s">
        <v>92</v>
      </c>
      <c r="C13" s="72" t="s">
        <v>93</v>
      </c>
      <c r="D13" s="72" t="s">
        <v>96</v>
      </c>
      <c r="E13" s="72" t="s">
        <v>99</v>
      </c>
      <c r="F13" s="72" t="s">
        <v>163</v>
      </c>
      <c r="G13" s="72" t="s">
        <v>214</v>
      </c>
      <c r="H13" s="72" t="s">
        <v>169</v>
      </c>
      <c r="I13" s="72" t="s">
        <v>176</v>
      </c>
      <c r="J13" s="72" t="s">
        <v>179</v>
      </c>
      <c r="K13" s="72" t="s">
        <v>182</v>
      </c>
      <c r="L13" s="72" t="s">
        <v>191</v>
      </c>
      <c r="M13" s="72" t="s">
        <v>194</v>
      </c>
      <c r="N13" s="72" t="s">
        <v>197</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102</v>
      </c>
      <c r="C15" s="79">
        <v>291881887</v>
      </c>
      <c r="D15" s="79">
        <v>262241665</v>
      </c>
      <c r="E15" s="79">
        <v>245236327</v>
      </c>
      <c r="F15" s="79">
        <v>279528709</v>
      </c>
      <c r="G15" s="79">
        <v>269430708</v>
      </c>
      <c r="H15" s="79">
        <v>281035150</v>
      </c>
      <c r="I15" s="79">
        <v>271175096</v>
      </c>
      <c r="J15" s="79">
        <v>275643263</v>
      </c>
      <c r="K15" s="79">
        <v>276253475</v>
      </c>
      <c r="L15" s="79">
        <v>272486255</v>
      </c>
      <c r="M15" s="79">
        <v>273350230</v>
      </c>
      <c r="N15" s="79">
        <v>264422830</v>
      </c>
      <c r="O15" s="79">
        <v>3262685595</v>
      </c>
    </row>
    <row r="16" spans="2:15" ht="7.5" customHeight="1">
      <c r="B16" s="75" t="s">
        <v>103</v>
      </c>
      <c r="C16" s="79">
        <v>19850142</v>
      </c>
      <c r="D16" s="79">
        <v>19258660</v>
      </c>
      <c r="E16" s="79">
        <v>21441959</v>
      </c>
      <c r="F16" s="79">
        <v>22409918</v>
      </c>
      <c r="G16" s="79">
        <v>24889070</v>
      </c>
      <c r="H16" s="79">
        <v>27615962</v>
      </c>
      <c r="I16" s="79">
        <v>28530772</v>
      </c>
      <c r="J16" s="79">
        <v>28903526</v>
      </c>
      <c r="K16" s="79">
        <v>26009386</v>
      </c>
      <c r="L16" s="79">
        <v>21829390</v>
      </c>
      <c r="M16" s="79">
        <v>19986483</v>
      </c>
      <c r="N16" s="79">
        <v>19754884</v>
      </c>
      <c r="O16" s="79">
        <v>280480152</v>
      </c>
    </row>
    <row r="17" spans="2:15" ht="7.5" customHeight="1">
      <c r="B17" s="80" t="s">
        <v>104</v>
      </c>
      <c r="C17" s="81">
        <v>239325590</v>
      </c>
      <c r="D17" s="81">
        <v>240018010</v>
      </c>
      <c r="E17" s="81">
        <v>263201992</v>
      </c>
      <c r="F17" s="81">
        <v>253287122</v>
      </c>
      <c r="G17" s="81">
        <v>261983593</v>
      </c>
      <c r="H17" s="81">
        <v>233834127</v>
      </c>
      <c r="I17" s="81">
        <v>247004370</v>
      </c>
      <c r="J17" s="81">
        <v>258682483</v>
      </c>
      <c r="K17" s="81">
        <v>245672360</v>
      </c>
      <c r="L17" s="81">
        <v>262070149</v>
      </c>
      <c r="M17" s="81">
        <v>246866138</v>
      </c>
      <c r="N17" s="81">
        <v>256123583</v>
      </c>
      <c r="O17" s="81">
        <v>3008069517</v>
      </c>
    </row>
    <row r="18" spans="2:15" ht="7.5" customHeight="1">
      <c r="B18" s="74" t="s">
        <v>105</v>
      </c>
      <c r="C18" s="79">
        <v>115478233</v>
      </c>
      <c r="D18" s="79">
        <v>107997517</v>
      </c>
      <c r="E18" s="79">
        <v>125225960</v>
      </c>
      <c r="F18" s="79">
        <v>129567728</v>
      </c>
      <c r="G18" s="79">
        <v>141157143</v>
      </c>
      <c r="H18" s="79">
        <v>132144484</v>
      </c>
      <c r="I18" s="79">
        <v>133846559</v>
      </c>
      <c r="J18" s="79">
        <v>132247050</v>
      </c>
      <c r="K18" s="79">
        <v>128386686</v>
      </c>
      <c r="L18" s="79">
        <v>136336705</v>
      </c>
      <c r="M18" s="79">
        <v>131211014</v>
      </c>
      <c r="N18" s="79">
        <v>129092342</v>
      </c>
      <c r="O18" s="79">
        <v>1542691421</v>
      </c>
    </row>
    <row r="19" spans="2:15" ht="7.5" customHeight="1">
      <c r="B19" s="75" t="s">
        <v>106</v>
      </c>
      <c r="C19" s="79">
        <v>1071069594</v>
      </c>
      <c r="D19" s="79">
        <v>1070605044</v>
      </c>
      <c r="E19" s="79">
        <v>1180635843</v>
      </c>
      <c r="F19" s="79">
        <v>1129924513</v>
      </c>
      <c r="G19" s="79">
        <v>1187045728</v>
      </c>
      <c r="H19" s="79">
        <v>1130842750</v>
      </c>
      <c r="I19" s="79">
        <v>1139954424</v>
      </c>
      <c r="J19" s="79">
        <v>1196484785</v>
      </c>
      <c r="K19" s="79">
        <v>1143001368</v>
      </c>
      <c r="L19" s="79">
        <v>1173356975</v>
      </c>
      <c r="M19" s="79">
        <v>1103445549</v>
      </c>
      <c r="N19" s="79">
        <v>1120416793</v>
      </c>
      <c r="O19" s="79">
        <v>13646783366</v>
      </c>
    </row>
    <row r="20" spans="2:15" ht="7.5" customHeight="1">
      <c r="B20" s="80" t="s">
        <v>107</v>
      </c>
      <c r="C20" s="81">
        <v>212001918</v>
      </c>
      <c r="D20" s="81">
        <v>210068514</v>
      </c>
      <c r="E20" s="81">
        <v>210484093</v>
      </c>
      <c r="F20" s="81">
        <v>216183884</v>
      </c>
      <c r="G20" s="81">
        <v>187155021</v>
      </c>
      <c r="H20" s="81">
        <v>199514298</v>
      </c>
      <c r="I20" s="81">
        <v>240954181</v>
      </c>
      <c r="J20" s="81">
        <v>235920609</v>
      </c>
      <c r="K20" s="81">
        <v>205647595</v>
      </c>
      <c r="L20" s="81">
        <v>231980789</v>
      </c>
      <c r="M20" s="81">
        <v>211714146</v>
      </c>
      <c r="N20" s="81">
        <v>216164065</v>
      </c>
      <c r="O20" s="81">
        <v>2577789113</v>
      </c>
    </row>
    <row r="21" spans="2:15" ht="7.5" customHeight="1">
      <c r="B21" s="74" t="s">
        <v>108</v>
      </c>
      <c r="C21" s="79">
        <v>105124853</v>
      </c>
      <c r="D21" s="79">
        <v>104205894</v>
      </c>
      <c r="E21" s="79">
        <v>115265625</v>
      </c>
      <c r="F21" s="79">
        <v>119461764</v>
      </c>
      <c r="G21" s="79">
        <v>133752321</v>
      </c>
      <c r="H21" s="79">
        <v>131512224</v>
      </c>
      <c r="I21" s="79">
        <v>131289948</v>
      </c>
      <c r="J21" s="79">
        <v>133434660</v>
      </c>
      <c r="K21" s="79">
        <v>133434660</v>
      </c>
      <c r="L21" s="79">
        <v>131239034</v>
      </c>
      <c r="M21" s="79">
        <v>127088010</v>
      </c>
      <c r="N21" s="79">
        <v>134037224</v>
      </c>
      <c r="O21" s="79">
        <v>1499846217</v>
      </c>
    </row>
    <row r="22" spans="2:15" ht="7.5" customHeight="1">
      <c r="B22" s="75" t="s">
        <v>109</v>
      </c>
      <c r="C22" s="79">
        <v>35490523</v>
      </c>
      <c r="D22" s="79">
        <v>36678353</v>
      </c>
      <c r="E22" s="79">
        <v>40180023</v>
      </c>
      <c r="F22" s="79">
        <v>39456977</v>
      </c>
      <c r="G22" s="79">
        <v>43130411</v>
      </c>
      <c r="H22" s="79">
        <v>42815366</v>
      </c>
      <c r="I22" s="79">
        <v>45239003</v>
      </c>
      <c r="J22" s="79">
        <v>47394025</v>
      </c>
      <c r="K22" s="79">
        <v>43498354</v>
      </c>
      <c r="L22" s="79">
        <v>43295506</v>
      </c>
      <c r="M22" s="79">
        <v>41305339</v>
      </c>
      <c r="N22" s="79">
        <v>42953006</v>
      </c>
      <c r="O22" s="79">
        <v>501436886</v>
      </c>
    </row>
    <row r="23" spans="2:15" ht="7.5" customHeight="1">
      <c r="B23" s="80" t="s">
        <v>110</v>
      </c>
      <c r="C23" s="81">
        <v>8174124</v>
      </c>
      <c r="D23" s="81">
        <v>8351029</v>
      </c>
      <c r="E23" s="81">
        <v>9097992</v>
      </c>
      <c r="F23" s="81">
        <v>8173073</v>
      </c>
      <c r="G23" s="81">
        <v>9115819</v>
      </c>
      <c r="H23" s="81">
        <v>9388173</v>
      </c>
      <c r="I23" s="81">
        <v>9366544</v>
      </c>
      <c r="J23" s="81">
        <v>9237111</v>
      </c>
      <c r="K23" s="81">
        <v>8894339</v>
      </c>
      <c r="L23" s="81">
        <v>9308066</v>
      </c>
      <c r="M23" s="81">
        <v>9410330</v>
      </c>
      <c r="N23" s="81">
        <v>9162297</v>
      </c>
      <c r="O23" s="81">
        <v>107678897</v>
      </c>
    </row>
    <row r="24" spans="2:15" ht="7.5" customHeight="1">
      <c r="B24" s="74" t="s">
        <v>111</v>
      </c>
      <c r="C24" s="79">
        <v>804752806</v>
      </c>
      <c r="D24" s="79">
        <v>759974666</v>
      </c>
      <c r="E24" s="79">
        <v>745064707</v>
      </c>
      <c r="F24" s="79">
        <v>850343029</v>
      </c>
      <c r="G24" s="79">
        <v>814554393</v>
      </c>
      <c r="H24" s="79">
        <v>812197597</v>
      </c>
      <c r="I24" s="79">
        <v>762110060</v>
      </c>
      <c r="J24" s="79">
        <v>785677726</v>
      </c>
      <c r="K24" s="79">
        <v>808796973</v>
      </c>
      <c r="L24" s="79">
        <v>759332512</v>
      </c>
      <c r="M24" s="79">
        <v>812466916</v>
      </c>
      <c r="N24" s="79">
        <v>775578032</v>
      </c>
      <c r="O24" s="79">
        <v>9490849417</v>
      </c>
    </row>
    <row r="25" spans="2:15" ht="7.5" customHeight="1">
      <c r="B25" s="75" t="s">
        <v>112</v>
      </c>
      <c r="C25" s="79">
        <v>390126566</v>
      </c>
      <c r="D25" s="79">
        <v>392059045</v>
      </c>
      <c r="E25" s="79">
        <v>249659675</v>
      </c>
      <c r="F25" s="79">
        <v>468085339.026</v>
      </c>
      <c r="G25" s="79">
        <v>135631903.668</v>
      </c>
      <c r="H25" s="79">
        <v>419410963.034</v>
      </c>
      <c r="I25" s="79">
        <v>463773170.383</v>
      </c>
      <c r="J25" s="79">
        <v>460112906.736</v>
      </c>
      <c r="K25" s="79">
        <v>433793943.408</v>
      </c>
      <c r="L25" s="79">
        <v>450890403.84</v>
      </c>
      <c r="M25" s="79">
        <v>437969058.102</v>
      </c>
      <c r="N25" s="79">
        <v>424007848.05</v>
      </c>
      <c r="O25" s="79">
        <v>4725520822.247</v>
      </c>
    </row>
    <row r="26" spans="2:15" ht="7.5" customHeight="1">
      <c r="B26" s="80" t="s">
        <v>113</v>
      </c>
      <c r="C26" s="81">
        <v>33766323</v>
      </c>
      <c r="D26" s="81">
        <v>33310603</v>
      </c>
      <c r="E26" s="81">
        <v>36603754</v>
      </c>
      <c r="F26" s="81">
        <v>34856474</v>
      </c>
      <c r="G26" s="81">
        <v>36383439</v>
      </c>
      <c r="H26" s="81">
        <v>34762913</v>
      </c>
      <c r="I26" s="81">
        <v>36126401</v>
      </c>
      <c r="J26" s="81">
        <v>37718040</v>
      </c>
      <c r="K26" s="81">
        <v>35312935</v>
      </c>
      <c r="L26" s="81">
        <v>35574119</v>
      </c>
      <c r="M26" s="81">
        <v>35121811</v>
      </c>
      <c r="N26" s="81">
        <v>36373313</v>
      </c>
      <c r="O26" s="81">
        <v>425910125</v>
      </c>
    </row>
    <row r="27" spans="2:15" ht="7.5" customHeight="1">
      <c r="B27" s="74" t="s">
        <v>114</v>
      </c>
      <c r="C27" s="79">
        <v>70289417</v>
      </c>
      <c r="D27" s="79">
        <v>65443703</v>
      </c>
      <c r="E27" s="79">
        <v>69316607</v>
      </c>
      <c r="F27" s="79">
        <v>69719477</v>
      </c>
      <c r="G27" s="79">
        <v>72951612</v>
      </c>
      <c r="H27" s="79">
        <v>71662046</v>
      </c>
      <c r="I27" s="79">
        <v>73502555</v>
      </c>
      <c r="J27" s="79">
        <v>89142849</v>
      </c>
      <c r="K27" s="79">
        <v>69307667</v>
      </c>
      <c r="L27" s="79">
        <v>90726092</v>
      </c>
      <c r="M27" s="79">
        <v>70158495</v>
      </c>
      <c r="N27" s="79">
        <v>85524159</v>
      </c>
      <c r="O27" s="79">
        <v>897744679</v>
      </c>
    </row>
    <row r="28" spans="2:15" ht="7.5" customHeight="1">
      <c r="B28" s="75" t="s">
        <v>115</v>
      </c>
      <c r="C28" s="79">
        <v>336940890</v>
      </c>
      <c r="D28" s="79">
        <v>315524144</v>
      </c>
      <c r="E28" s="79">
        <v>353364827</v>
      </c>
      <c r="F28" s="79">
        <v>345238685</v>
      </c>
      <c r="G28" s="79">
        <v>370354935</v>
      </c>
      <c r="H28" s="79">
        <v>353208287</v>
      </c>
      <c r="I28" s="79">
        <v>351014062</v>
      </c>
      <c r="J28" s="79">
        <v>365594469</v>
      </c>
      <c r="K28" s="79">
        <v>356118222</v>
      </c>
      <c r="L28" s="79">
        <v>365743081</v>
      </c>
      <c r="M28" s="79">
        <v>352513336</v>
      </c>
      <c r="N28" s="79">
        <v>363115991</v>
      </c>
      <c r="O28" s="79">
        <v>4228730929</v>
      </c>
    </row>
    <row r="29" spans="2:15" ht="7.5" customHeight="1">
      <c r="B29" s="80" t="s">
        <v>116</v>
      </c>
      <c r="C29" s="81">
        <v>238508475</v>
      </c>
      <c r="D29" s="81">
        <v>222210370</v>
      </c>
      <c r="E29" s="81">
        <v>266041464</v>
      </c>
      <c r="F29" s="81">
        <v>253190058</v>
      </c>
      <c r="G29" s="81">
        <v>275425489</v>
      </c>
      <c r="H29" s="81">
        <v>265555895</v>
      </c>
      <c r="I29" s="81">
        <v>263149316</v>
      </c>
      <c r="J29" s="81">
        <v>274934538</v>
      </c>
      <c r="K29" s="81">
        <v>259827002</v>
      </c>
      <c r="L29" s="81">
        <v>263267655</v>
      </c>
      <c r="M29" s="81">
        <v>251818901</v>
      </c>
      <c r="N29" s="81">
        <v>251319535</v>
      </c>
      <c r="O29" s="81">
        <v>3085248698</v>
      </c>
    </row>
    <row r="30" spans="2:15" ht="7.5" customHeight="1">
      <c r="B30" s="74" t="s">
        <v>117</v>
      </c>
      <c r="C30" s="79">
        <v>144362035</v>
      </c>
      <c r="D30" s="79">
        <v>109113437</v>
      </c>
      <c r="E30" s="79">
        <v>130901906</v>
      </c>
      <c r="F30" s="79">
        <v>143918905</v>
      </c>
      <c r="G30" s="79">
        <v>143176453</v>
      </c>
      <c r="H30" s="79">
        <v>139820470</v>
      </c>
      <c r="I30" s="79">
        <v>149984863</v>
      </c>
      <c r="J30" s="79">
        <v>148061141</v>
      </c>
      <c r="K30" s="79">
        <v>139092558</v>
      </c>
      <c r="L30" s="79">
        <v>148252097</v>
      </c>
      <c r="M30" s="79">
        <v>132317389</v>
      </c>
      <c r="N30" s="79">
        <v>136188990</v>
      </c>
      <c r="O30" s="79">
        <v>1665190244</v>
      </c>
    </row>
    <row r="31" spans="2:15" ht="7.5" customHeight="1">
      <c r="B31" s="75" t="s">
        <v>118</v>
      </c>
      <c r="C31" s="79">
        <v>99169239</v>
      </c>
      <c r="D31" s="79">
        <v>94826318</v>
      </c>
      <c r="E31" s="79">
        <v>107486481</v>
      </c>
      <c r="F31" s="79">
        <v>103911663</v>
      </c>
      <c r="G31" s="79">
        <v>117428464</v>
      </c>
      <c r="H31" s="79">
        <v>111319095</v>
      </c>
      <c r="I31" s="79">
        <v>91008800</v>
      </c>
      <c r="J31" s="79">
        <v>91602896</v>
      </c>
      <c r="K31" s="79">
        <v>109865795</v>
      </c>
      <c r="L31" s="79">
        <v>112366356</v>
      </c>
      <c r="M31" s="79">
        <v>86134070</v>
      </c>
      <c r="N31" s="79">
        <v>110072779</v>
      </c>
      <c r="O31" s="79">
        <v>1235191956</v>
      </c>
    </row>
    <row r="32" spans="2:15" ht="7.5" customHeight="1">
      <c r="B32" s="80" t="s">
        <v>119</v>
      </c>
      <c r="C32" s="81">
        <v>161113050</v>
      </c>
      <c r="D32" s="81">
        <v>158551278</v>
      </c>
      <c r="E32" s="81">
        <v>186734828</v>
      </c>
      <c r="F32" s="81">
        <v>183713056</v>
      </c>
      <c r="G32" s="81">
        <v>195598356</v>
      </c>
      <c r="H32" s="81">
        <v>190756456</v>
      </c>
      <c r="I32" s="81">
        <v>188797775</v>
      </c>
      <c r="J32" s="81">
        <v>196261964</v>
      </c>
      <c r="K32" s="81">
        <v>186782490</v>
      </c>
      <c r="L32" s="81">
        <v>189985194</v>
      </c>
      <c r="M32" s="81">
        <v>182769991</v>
      </c>
      <c r="N32" s="81">
        <v>178545081</v>
      </c>
      <c r="O32" s="81">
        <v>2199609519</v>
      </c>
    </row>
    <row r="33" spans="2:15" ht="7.5" customHeight="1">
      <c r="B33" s="74" t="s">
        <v>120</v>
      </c>
      <c r="C33" s="79">
        <v>176946539</v>
      </c>
      <c r="D33" s="79">
        <v>173985969</v>
      </c>
      <c r="E33" s="79">
        <v>195005881</v>
      </c>
      <c r="F33" s="79">
        <v>190124539</v>
      </c>
      <c r="G33" s="79">
        <v>189176788</v>
      </c>
      <c r="H33" s="79">
        <v>189871076</v>
      </c>
      <c r="I33" s="79">
        <v>187347823</v>
      </c>
      <c r="J33" s="79">
        <v>161258721</v>
      </c>
      <c r="K33" s="79">
        <v>189091023</v>
      </c>
      <c r="L33" s="79">
        <v>191715926</v>
      </c>
      <c r="M33" s="79">
        <v>184796246</v>
      </c>
      <c r="N33" s="79">
        <v>184081781</v>
      </c>
      <c r="O33" s="79">
        <v>2213402312</v>
      </c>
    </row>
    <row r="34" spans="2:15" ht="7.5" customHeight="1">
      <c r="B34" s="75" t="s">
        <v>121</v>
      </c>
      <c r="C34" s="79">
        <v>10125458</v>
      </c>
      <c r="D34" s="79">
        <v>49420822</v>
      </c>
      <c r="E34" s="79">
        <v>90809934</v>
      </c>
      <c r="F34" s="79">
        <v>3621546</v>
      </c>
      <c r="G34" s="79">
        <v>102714371</v>
      </c>
      <c r="H34" s="79">
        <v>3002254</v>
      </c>
      <c r="I34" s="79">
        <v>63154075</v>
      </c>
      <c r="J34" s="79">
        <v>104157999</v>
      </c>
      <c r="K34" s="79">
        <v>18245851</v>
      </c>
      <c r="L34" s="79">
        <v>88883543</v>
      </c>
      <c r="M34" s="79">
        <v>58560984</v>
      </c>
      <c r="N34" s="79">
        <v>76759120</v>
      </c>
      <c r="O34" s="79">
        <v>669455957</v>
      </c>
    </row>
    <row r="35" spans="2:15" ht="7.5" customHeight="1">
      <c r="B35" s="80" t="s">
        <v>122</v>
      </c>
      <c r="C35" s="81">
        <v>191417226</v>
      </c>
      <c r="D35" s="81">
        <v>189960937</v>
      </c>
      <c r="E35" s="81">
        <v>218100067</v>
      </c>
      <c r="F35" s="81">
        <v>300873596</v>
      </c>
      <c r="G35" s="81">
        <v>222113191</v>
      </c>
      <c r="H35" s="81">
        <v>221328928</v>
      </c>
      <c r="I35" s="81">
        <v>211802750</v>
      </c>
      <c r="J35" s="81">
        <v>224272311</v>
      </c>
      <c r="K35" s="81">
        <v>214149674</v>
      </c>
      <c r="L35" s="81">
        <v>216918249</v>
      </c>
      <c r="M35" s="81">
        <v>209530573</v>
      </c>
      <c r="N35" s="81">
        <v>221193158</v>
      </c>
      <c r="O35" s="81">
        <v>2641660660</v>
      </c>
    </row>
    <row r="36" spans="2:15" ht="7.5" customHeight="1">
      <c r="B36" s="74" t="s">
        <v>123</v>
      </c>
      <c r="C36" s="79">
        <v>191897599</v>
      </c>
      <c r="D36" s="79">
        <v>188547225</v>
      </c>
      <c r="E36" s="79">
        <v>210719627</v>
      </c>
      <c r="F36" s="79">
        <v>202962202</v>
      </c>
      <c r="G36" s="79">
        <v>247085556</v>
      </c>
      <c r="H36" s="79">
        <v>216080995</v>
      </c>
      <c r="I36" s="79">
        <v>222204802</v>
      </c>
      <c r="J36" s="79">
        <v>203183813</v>
      </c>
      <c r="K36" s="79">
        <v>211329528</v>
      </c>
      <c r="L36" s="79">
        <v>217556946</v>
      </c>
      <c r="M36" s="79">
        <v>210296850</v>
      </c>
      <c r="N36" s="79">
        <v>214324460</v>
      </c>
      <c r="O36" s="79">
        <v>2536189603</v>
      </c>
    </row>
    <row r="37" spans="2:15" ht="7.5" customHeight="1">
      <c r="B37" s="75" t="s">
        <v>124</v>
      </c>
      <c r="C37" s="79">
        <v>354386154</v>
      </c>
      <c r="D37" s="79">
        <v>332426291</v>
      </c>
      <c r="E37" s="79">
        <v>372910099</v>
      </c>
      <c r="F37" s="79">
        <v>364675585</v>
      </c>
      <c r="G37" s="79">
        <v>398340317</v>
      </c>
      <c r="H37" s="79">
        <v>404124936</v>
      </c>
      <c r="I37" s="79">
        <v>403674743</v>
      </c>
      <c r="J37" s="79">
        <v>406010756</v>
      </c>
      <c r="K37" s="79">
        <v>386465901</v>
      </c>
      <c r="L37" s="79">
        <v>390377123</v>
      </c>
      <c r="M37" s="79">
        <v>362708727</v>
      </c>
      <c r="N37" s="79">
        <v>363858998</v>
      </c>
      <c r="O37" s="79">
        <v>4539959630</v>
      </c>
    </row>
    <row r="38" spans="2:15" ht="7.5" customHeight="1">
      <c r="B38" s="80" t="s">
        <v>125</v>
      </c>
      <c r="C38" s="81">
        <v>206877954</v>
      </c>
      <c r="D38" s="81">
        <v>194571261</v>
      </c>
      <c r="E38" s="81">
        <v>187211917</v>
      </c>
      <c r="F38" s="81">
        <v>198099033</v>
      </c>
      <c r="G38" s="81">
        <v>191611252</v>
      </c>
      <c r="H38" s="81">
        <v>202771456</v>
      </c>
      <c r="I38" s="81">
        <v>239649164</v>
      </c>
      <c r="J38" s="81">
        <v>221062635</v>
      </c>
      <c r="K38" s="81">
        <v>227663739</v>
      </c>
      <c r="L38" s="81">
        <v>213380849</v>
      </c>
      <c r="M38" s="81">
        <v>211115917</v>
      </c>
      <c r="N38" s="81">
        <v>208269021</v>
      </c>
      <c r="O38" s="81">
        <v>2502284198</v>
      </c>
    </row>
    <row r="39" spans="2:15" ht="7.5" customHeight="1">
      <c r="B39" s="74" t="s">
        <v>126</v>
      </c>
      <c r="C39" s="79">
        <v>146443164</v>
      </c>
      <c r="D39" s="79">
        <v>116799142</v>
      </c>
      <c r="E39" s="79">
        <v>126021610</v>
      </c>
      <c r="F39" s="79">
        <v>159458918</v>
      </c>
      <c r="G39" s="79">
        <v>134438773</v>
      </c>
      <c r="H39" s="79">
        <v>156289876</v>
      </c>
      <c r="I39" s="79">
        <v>146325625</v>
      </c>
      <c r="J39" s="79">
        <v>140989836</v>
      </c>
      <c r="K39" s="79">
        <v>146796230</v>
      </c>
      <c r="L39" s="79">
        <v>164079889</v>
      </c>
      <c r="M39" s="79">
        <v>149470940</v>
      </c>
      <c r="N39" s="79">
        <v>132963498</v>
      </c>
      <c r="O39" s="79">
        <v>1720077501</v>
      </c>
    </row>
    <row r="40" spans="2:15" ht="7.5" customHeight="1">
      <c r="B40" s="75" t="s">
        <v>127</v>
      </c>
      <c r="C40" s="79">
        <v>238521177</v>
      </c>
      <c r="D40" s="79">
        <v>201471811</v>
      </c>
      <c r="E40" s="79">
        <v>270226089</v>
      </c>
      <c r="F40" s="79">
        <v>260019777</v>
      </c>
      <c r="G40" s="79">
        <v>340660981</v>
      </c>
      <c r="H40" s="79">
        <v>270896716</v>
      </c>
      <c r="I40" s="79">
        <v>261523763</v>
      </c>
      <c r="J40" s="79">
        <v>283592756</v>
      </c>
      <c r="K40" s="79">
        <v>259486510</v>
      </c>
      <c r="L40" s="79">
        <v>341307992</v>
      </c>
      <c r="M40" s="79">
        <v>270795155</v>
      </c>
      <c r="N40" s="79">
        <v>275400557</v>
      </c>
      <c r="O40" s="79">
        <v>3273903284</v>
      </c>
    </row>
    <row r="41" spans="2:15" ht="7.5" customHeight="1">
      <c r="B41" s="80" t="s">
        <v>128</v>
      </c>
      <c r="C41" s="81">
        <v>38710663</v>
      </c>
      <c r="D41" s="81">
        <v>39419028</v>
      </c>
      <c r="E41" s="81">
        <v>45429687</v>
      </c>
      <c r="F41" s="81">
        <v>40287713</v>
      </c>
      <c r="G41" s="81">
        <v>45989071</v>
      </c>
      <c r="H41" s="81">
        <v>51940741</v>
      </c>
      <c r="I41" s="81">
        <v>56101193</v>
      </c>
      <c r="J41" s="81">
        <v>57024726</v>
      </c>
      <c r="K41" s="81">
        <v>53104562</v>
      </c>
      <c r="L41" s="81">
        <v>50962419</v>
      </c>
      <c r="M41" s="81">
        <v>46202022</v>
      </c>
      <c r="N41" s="81">
        <v>43050555</v>
      </c>
      <c r="O41" s="81">
        <v>568222380</v>
      </c>
    </row>
    <row r="42" spans="2:15" ht="7.5" customHeight="1">
      <c r="B42" s="74" t="s">
        <v>129</v>
      </c>
      <c r="C42" s="79">
        <v>67835962</v>
      </c>
      <c r="D42" s="79">
        <v>67582687</v>
      </c>
      <c r="E42" s="79">
        <v>75209833</v>
      </c>
      <c r="F42" s="79">
        <v>74201096</v>
      </c>
      <c r="G42" s="79">
        <v>80888548</v>
      </c>
      <c r="H42" s="79">
        <v>81668313</v>
      </c>
      <c r="I42" s="79">
        <v>80512838</v>
      </c>
      <c r="J42" s="79">
        <v>80955472</v>
      </c>
      <c r="K42" s="79">
        <v>80365148</v>
      </c>
      <c r="L42" s="79">
        <v>77480018</v>
      </c>
      <c r="M42" s="79">
        <v>75823562</v>
      </c>
      <c r="N42" s="79">
        <v>74456177</v>
      </c>
      <c r="O42" s="79">
        <v>916979654</v>
      </c>
    </row>
    <row r="43" spans="2:15" ht="7.5" customHeight="1">
      <c r="B43" s="75" t="s">
        <v>130</v>
      </c>
      <c r="C43" s="79">
        <v>94121895</v>
      </c>
      <c r="D43" s="79">
        <v>91322937</v>
      </c>
      <c r="E43" s="79">
        <v>99068258</v>
      </c>
      <c r="F43" s="79">
        <v>102183798</v>
      </c>
      <c r="G43" s="79">
        <v>104323945</v>
      </c>
      <c r="H43" s="79">
        <v>100582002</v>
      </c>
      <c r="I43" s="79">
        <v>104841554</v>
      </c>
      <c r="J43" s="79">
        <v>151977057</v>
      </c>
      <c r="K43" s="79">
        <v>102702418</v>
      </c>
      <c r="L43" s="79">
        <v>102892261</v>
      </c>
      <c r="M43" s="79">
        <v>97753947</v>
      </c>
      <c r="N43" s="79">
        <v>98451972</v>
      </c>
      <c r="O43" s="79">
        <v>1250222044</v>
      </c>
    </row>
    <row r="44" spans="2:15" ht="7.5" customHeight="1">
      <c r="B44" s="80" t="s">
        <v>131</v>
      </c>
      <c r="C44" s="81">
        <v>53864608</v>
      </c>
      <c r="D44" s="81">
        <v>53564580</v>
      </c>
      <c r="E44" s="81">
        <v>57005711</v>
      </c>
      <c r="F44" s="81">
        <v>53560663</v>
      </c>
      <c r="G44" s="81">
        <v>59343089</v>
      </c>
      <c r="H44" s="81">
        <v>59731181</v>
      </c>
      <c r="I44" s="81">
        <v>62412739</v>
      </c>
      <c r="J44" s="81">
        <v>65325259</v>
      </c>
      <c r="K44" s="81">
        <v>58285782</v>
      </c>
      <c r="L44" s="81">
        <v>61909988</v>
      </c>
      <c r="M44" s="81">
        <v>57715146</v>
      </c>
      <c r="N44" s="81">
        <v>59487348</v>
      </c>
      <c r="O44" s="81">
        <v>702206094</v>
      </c>
    </row>
    <row r="45" spans="2:15" ht="7.5" customHeight="1">
      <c r="B45" s="74" t="s">
        <v>132</v>
      </c>
      <c r="C45" s="79">
        <v>266869633</v>
      </c>
      <c r="D45" s="79">
        <v>270881418</v>
      </c>
      <c r="E45" s="79">
        <v>302006143</v>
      </c>
      <c r="F45" s="79">
        <v>296541297</v>
      </c>
      <c r="G45" s="79">
        <v>315323568</v>
      </c>
      <c r="H45" s="79">
        <v>310882745</v>
      </c>
      <c r="I45" s="79">
        <v>274017408</v>
      </c>
      <c r="J45" s="79">
        <v>324007754</v>
      </c>
      <c r="K45" s="79">
        <v>299843700</v>
      </c>
      <c r="L45" s="79">
        <v>307119134</v>
      </c>
      <c r="M45" s="79">
        <v>301711440</v>
      </c>
      <c r="N45" s="79">
        <v>288228655</v>
      </c>
      <c r="O45" s="79">
        <v>3557432895</v>
      </c>
    </row>
    <row r="46" spans="2:15" ht="7.5" customHeight="1">
      <c r="B46" s="75" t="s">
        <v>133</v>
      </c>
      <c r="C46" s="79">
        <v>74518334</v>
      </c>
      <c r="D46" s="79">
        <v>72111509</v>
      </c>
      <c r="E46" s="79">
        <v>79850139</v>
      </c>
      <c r="F46" s="79">
        <v>88658516</v>
      </c>
      <c r="G46" s="79">
        <v>85590215</v>
      </c>
      <c r="H46" s="79">
        <v>82089052</v>
      </c>
      <c r="I46" s="79">
        <v>86503073</v>
      </c>
      <c r="J46" s="79">
        <v>93507966</v>
      </c>
      <c r="K46" s="79">
        <v>80349919</v>
      </c>
      <c r="L46" s="79">
        <v>79170265</v>
      </c>
      <c r="M46" s="79">
        <v>80350543</v>
      </c>
      <c r="N46" s="79">
        <v>82870031</v>
      </c>
      <c r="O46" s="79">
        <v>985569562</v>
      </c>
    </row>
    <row r="47" spans="2:15" ht="7.5" customHeight="1">
      <c r="B47" s="80" t="s">
        <v>134</v>
      </c>
      <c r="C47" s="81">
        <v>442942031</v>
      </c>
      <c r="D47" s="81">
        <v>401410105</v>
      </c>
      <c r="E47" s="81">
        <v>412562403</v>
      </c>
      <c r="F47" s="81">
        <v>393212242</v>
      </c>
      <c r="G47" s="81">
        <v>467916561</v>
      </c>
      <c r="H47" s="81">
        <v>455182234</v>
      </c>
      <c r="I47" s="81">
        <v>457836058</v>
      </c>
      <c r="J47" s="81">
        <v>464838279</v>
      </c>
      <c r="K47" s="81">
        <v>453263064</v>
      </c>
      <c r="L47" s="81">
        <v>448152013</v>
      </c>
      <c r="M47" s="81">
        <v>442610760</v>
      </c>
      <c r="N47" s="81">
        <v>453782650</v>
      </c>
      <c r="O47" s="81">
        <v>5293708400</v>
      </c>
    </row>
    <row r="48" spans="2:15" ht="7.5" customHeight="1">
      <c r="B48" s="74" t="s">
        <v>135</v>
      </c>
      <c r="C48" s="79">
        <v>374914562</v>
      </c>
      <c r="D48" s="79">
        <v>380385365</v>
      </c>
      <c r="E48" s="79">
        <v>437333205</v>
      </c>
      <c r="F48" s="79">
        <v>403339755</v>
      </c>
      <c r="G48" s="79">
        <v>452210356</v>
      </c>
      <c r="H48" s="79">
        <v>428257429</v>
      </c>
      <c r="I48" s="79">
        <v>430928398</v>
      </c>
      <c r="J48" s="79">
        <v>450113106</v>
      </c>
      <c r="K48" s="79">
        <v>436988314</v>
      </c>
      <c r="L48" s="79">
        <v>434477851</v>
      </c>
      <c r="M48" s="79">
        <v>419531821</v>
      </c>
      <c r="N48" s="79">
        <v>420603541</v>
      </c>
      <c r="O48" s="79">
        <v>5069083703</v>
      </c>
    </row>
    <row r="49" spans="2:15" ht="7.5" customHeight="1">
      <c r="B49" s="75" t="s">
        <v>136</v>
      </c>
      <c r="C49" s="79">
        <v>32332458</v>
      </c>
      <c r="D49" s="79">
        <v>30444081</v>
      </c>
      <c r="E49" s="79">
        <v>34270196</v>
      </c>
      <c r="F49" s="79">
        <v>30349016</v>
      </c>
      <c r="G49" s="79">
        <v>31500018</v>
      </c>
      <c r="H49" s="79">
        <v>42635002</v>
      </c>
      <c r="I49" s="79">
        <v>38675956</v>
      </c>
      <c r="J49" s="79">
        <v>38282034</v>
      </c>
      <c r="K49" s="79">
        <v>40258411</v>
      </c>
      <c r="L49" s="79">
        <v>28817390</v>
      </c>
      <c r="M49" s="79">
        <v>43149661</v>
      </c>
      <c r="N49" s="79">
        <v>28894431</v>
      </c>
      <c r="O49" s="79">
        <v>419608654</v>
      </c>
    </row>
    <row r="50" spans="2:15" ht="7.5" customHeight="1">
      <c r="B50" s="80" t="s">
        <v>137</v>
      </c>
      <c r="C50" s="81">
        <v>364887301</v>
      </c>
      <c r="D50" s="81">
        <v>349014730</v>
      </c>
      <c r="E50" s="81">
        <v>396331855</v>
      </c>
      <c r="F50" s="81">
        <v>391758364</v>
      </c>
      <c r="G50" s="81">
        <v>421831754</v>
      </c>
      <c r="H50" s="81">
        <v>414707576</v>
      </c>
      <c r="I50" s="81">
        <v>411377291</v>
      </c>
      <c r="J50" s="81">
        <v>427761964</v>
      </c>
      <c r="K50" s="81">
        <v>400278809</v>
      </c>
      <c r="L50" s="81">
        <v>413424626</v>
      </c>
      <c r="M50" s="81">
        <v>394748773</v>
      </c>
      <c r="N50" s="81">
        <v>391132821</v>
      </c>
      <c r="O50" s="81">
        <v>4777255864</v>
      </c>
    </row>
    <row r="51" spans="2:15" ht="7.5" customHeight="1">
      <c r="B51" s="74" t="s">
        <v>138</v>
      </c>
      <c r="C51" s="79">
        <v>149651360</v>
      </c>
      <c r="D51" s="79">
        <v>132699066</v>
      </c>
      <c r="E51" s="79">
        <v>164895563</v>
      </c>
      <c r="F51" s="79">
        <v>163629943</v>
      </c>
      <c r="G51" s="79">
        <v>193860742</v>
      </c>
      <c r="H51" s="79">
        <v>142159805</v>
      </c>
      <c r="I51" s="79">
        <v>162805268</v>
      </c>
      <c r="J51" s="79">
        <v>170137308</v>
      </c>
      <c r="K51" s="79">
        <v>163771888</v>
      </c>
      <c r="L51" s="79">
        <v>164793001</v>
      </c>
      <c r="M51" s="79">
        <v>159440662</v>
      </c>
      <c r="N51" s="79">
        <v>162521499</v>
      </c>
      <c r="O51" s="79">
        <v>1930366105</v>
      </c>
    </row>
    <row r="52" spans="2:15" ht="7.5" customHeight="1">
      <c r="B52" s="75" t="s">
        <v>139</v>
      </c>
      <c r="C52" s="79">
        <v>119865737</v>
      </c>
      <c r="D52" s="79">
        <v>111931051</v>
      </c>
      <c r="E52" s="79">
        <v>116459445</v>
      </c>
      <c r="F52" s="79">
        <v>130780162</v>
      </c>
      <c r="G52" s="79">
        <v>127973860</v>
      </c>
      <c r="H52" s="79">
        <v>132210123</v>
      </c>
      <c r="I52" s="79">
        <v>135973202</v>
      </c>
      <c r="J52" s="79">
        <v>139121657</v>
      </c>
      <c r="K52" s="79">
        <v>130250428</v>
      </c>
      <c r="L52" s="79">
        <v>128126772</v>
      </c>
      <c r="M52" s="79">
        <v>119843841</v>
      </c>
      <c r="N52" s="79">
        <v>115783534</v>
      </c>
      <c r="O52" s="79">
        <v>1508319812</v>
      </c>
    </row>
    <row r="53" spans="2:15" ht="7.5" customHeight="1">
      <c r="B53" s="80" t="s">
        <v>140</v>
      </c>
      <c r="C53" s="81">
        <v>349961385</v>
      </c>
      <c r="D53" s="81">
        <v>341707672</v>
      </c>
      <c r="E53" s="81">
        <v>373792027</v>
      </c>
      <c r="F53" s="81">
        <v>375512245</v>
      </c>
      <c r="G53" s="81">
        <v>397319581</v>
      </c>
      <c r="H53" s="81">
        <v>390400615</v>
      </c>
      <c r="I53" s="81">
        <v>395043650</v>
      </c>
      <c r="J53" s="81">
        <v>400790912</v>
      </c>
      <c r="K53" s="81">
        <v>380955749</v>
      </c>
      <c r="L53" s="81">
        <v>395182578</v>
      </c>
      <c r="M53" s="81">
        <v>378063588</v>
      </c>
      <c r="N53" s="81">
        <v>380439457</v>
      </c>
      <c r="O53" s="81">
        <v>4559169459</v>
      </c>
    </row>
    <row r="54" spans="2:15" ht="7.5" customHeight="1">
      <c r="B54" s="74" t="s">
        <v>141</v>
      </c>
      <c r="C54" s="79">
        <v>27442127</v>
      </c>
      <c r="D54" s="79">
        <v>26388804</v>
      </c>
      <c r="E54" s="79">
        <v>28418736</v>
      </c>
      <c r="F54" s="79">
        <v>29192371</v>
      </c>
      <c r="G54" s="79">
        <v>31216918</v>
      </c>
      <c r="H54" s="79">
        <v>33994517</v>
      </c>
      <c r="I54" s="79">
        <v>33345169</v>
      </c>
      <c r="J54" s="79">
        <v>33894111</v>
      </c>
      <c r="K54" s="79">
        <v>31709378</v>
      </c>
      <c r="L54" s="79">
        <v>31556792</v>
      </c>
      <c r="M54" s="79">
        <v>29561034</v>
      </c>
      <c r="N54" s="79">
        <v>30339365</v>
      </c>
      <c r="O54" s="79">
        <v>367059322</v>
      </c>
    </row>
    <row r="55" spans="2:15" ht="7.5" customHeight="1">
      <c r="B55" s="75" t="s">
        <v>142</v>
      </c>
      <c r="C55" s="79">
        <v>206346939</v>
      </c>
      <c r="D55" s="79">
        <v>210187891</v>
      </c>
      <c r="E55" s="79">
        <v>240467770</v>
      </c>
      <c r="F55" s="79">
        <v>235011838</v>
      </c>
      <c r="G55" s="79">
        <v>249597276</v>
      </c>
      <c r="H55" s="79">
        <v>236060052</v>
      </c>
      <c r="I55" s="79">
        <v>227211724</v>
      </c>
      <c r="J55" s="79">
        <v>257386820</v>
      </c>
      <c r="K55" s="79">
        <v>236391139</v>
      </c>
      <c r="L55" s="79">
        <v>234626245</v>
      </c>
      <c r="M55" s="79">
        <v>228665463</v>
      </c>
      <c r="N55" s="79">
        <v>213698348</v>
      </c>
      <c r="O55" s="79">
        <v>2775651505</v>
      </c>
    </row>
    <row r="56" spans="2:15" ht="7.5" customHeight="1">
      <c r="B56" s="80" t="s">
        <v>143</v>
      </c>
      <c r="C56" s="81">
        <v>40654687</v>
      </c>
      <c r="D56" s="81">
        <v>36118377</v>
      </c>
      <c r="E56" s="81">
        <v>35831197</v>
      </c>
      <c r="F56" s="81">
        <v>37815569</v>
      </c>
      <c r="G56" s="81">
        <v>37437756</v>
      </c>
      <c r="H56" s="81">
        <v>43775435</v>
      </c>
      <c r="I56" s="81">
        <v>46939342</v>
      </c>
      <c r="J56" s="81">
        <v>46504719</v>
      </c>
      <c r="K56" s="81">
        <v>46648241</v>
      </c>
      <c r="L56" s="81">
        <v>42908701</v>
      </c>
      <c r="M56" s="81">
        <v>42607118</v>
      </c>
      <c r="N56" s="81">
        <v>40085644</v>
      </c>
      <c r="O56" s="81">
        <v>497326786</v>
      </c>
    </row>
    <row r="57" spans="2:15" ht="7.5" customHeight="1">
      <c r="B57" s="74" t="s">
        <v>144</v>
      </c>
      <c r="C57" s="79">
        <v>275442363</v>
      </c>
      <c r="D57" s="79">
        <v>217920250</v>
      </c>
      <c r="E57" s="79">
        <v>314034185</v>
      </c>
      <c r="F57" s="79">
        <v>275155252</v>
      </c>
      <c r="G57" s="79">
        <v>311748537</v>
      </c>
      <c r="H57" s="79">
        <v>296623181</v>
      </c>
      <c r="I57" s="79">
        <v>301581846</v>
      </c>
      <c r="J57" s="79">
        <v>292023827</v>
      </c>
      <c r="K57" s="79">
        <v>293596516</v>
      </c>
      <c r="L57" s="79">
        <v>309580045</v>
      </c>
      <c r="M57" s="79">
        <v>298630348</v>
      </c>
      <c r="N57" s="79">
        <v>285305218</v>
      </c>
      <c r="O57" s="79">
        <v>3471641568</v>
      </c>
    </row>
    <row r="58" spans="2:15" ht="7.5" customHeight="1">
      <c r="B58" s="75" t="s">
        <v>145</v>
      </c>
      <c r="C58" s="79">
        <v>1144054966</v>
      </c>
      <c r="D58" s="79">
        <v>1077214858</v>
      </c>
      <c r="E58" s="79">
        <v>1280525022</v>
      </c>
      <c r="F58" s="79">
        <v>1251829373</v>
      </c>
      <c r="G58" s="79">
        <v>1299513381</v>
      </c>
      <c r="H58" s="79">
        <v>1221609267</v>
      </c>
      <c r="I58" s="79">
        <v>1227710517</v>
      </c>
      <c r="J58" s="79">
        <v>1256573372</v>
      </c>
      <c r="K58" s="79">
        <v>1223337933</v>
      </c>
      <c r="L58" s="79">
        <v>1282672261</v>
      </c>
      <c r="M58" s="79">
        <v>1210409850</v>
      </c>
      <c r="N58" s="79">
        <v>1238784000</v>
      </c>
      <c r="O58" s="79">
        <v>14714234800</v>
      </c>
    </row>
    <row r="59" spans="2:15" ht="7.5" customHeight="1">
      <c r="B59" s="80" t="s">
        <v>146</v>
      </c>
      <c r="C59" s="81">
        <v>100577377</v>
      </c>
      <c r="D59" s="81">
        <v>97457336</v>
      </c>
      <c r="E59" s="81">
        <v>106143044</v>
      </c>
      <c r="F59" s="81">
        <v>95218135</v>
      </c>
      <c r="G59" s="81">
        <v>107525194</v>
      </c>
      <c r="H59" s="81">
        <v>100973195</v>
      </c>
      <c r="I59" s="81">
        <v>101828262</v>
      </c>
      <c r="J59" s="81">
        <v>115181100</v>
      </c>
      <c r="K59" s="81">
        <v>108540284</v>
      </c>
      <c r="L59" s="81">
        <v>110543482</v>
      </c>
      <c r="M59" s="81">
        <v>105590125</v>
      </c>
      <c r="N59" s="81">
        <v>105145135</v>
      </c>
      <c r="O59" s="81">
        <v>1254722669</v>
      </c>
    </row>
    <row r="60" spans="2:15" ht="7.5" customHeight="1">
      <c r="B60" s="74" t="s">
        <v>147</v>
      </c>
      <c r="C60" s="79">
        <v>23309122</v>
      </c>
      <c r="D60" s="79">
        <v>21818815</v>
      </c>
      <c r="E60" s="79">
        <v>23708199</v>
      </c>
      <c r="F60" s="79">
        <v>21059542</v>
      </c>
      <c r="G60" s="79">
        <v>24498142</v>
      </c>
      <c r="H60" s="79">
        <v>24156679</v>
      </c>
      <c r="I60" s="79">
        <v>25283108</v>
      </c>
      <c r="J60" s="79">
        <v>26454914</v>
      </c>
      <c r="K60" s="79">
        <v>23942150</v>
      </c>
      <c r="L60" s="79">
        <v>24815511</v>
      </c>
      <c r="M60" s="79">
        <v>22287279</v>
      </c>
      <c r="N60" s="79">
        <v>23339500</v>
      </c>
      <c r="O60" s="79">
        <v>284672961</v>
      </c>
    </row>
    <row r="61" spans="2:15" ht="7.5" customHeight="1">
      <c r="B61" s="75" t="s">
        <v>148</v>
      </c>
      <c r="C61" s="79">
        <v>254102453</v>
      </c>
      <c r="D61" s="79">
        <v>304980116</v>
      </c>
      <c r="E61" s="79">
        <v>315287417</v>
      </c>
      <c r="F61" s="79">
        <v>522416985</v>
      </c>
      <c r="G61" s="79">
        <v>255984324</v>
      </c>
      <c r="H61" s="79">
        <v>347250818</v>
      </c>
      <c r="I61" s="79">
        <v>306300670</v>
      </c>
      <c r="J61" s="79">
        <v>257520017</v>
      </c>
      <c r="K61" s="79">
        <v>413215049</v>
      </c>
      <c r="L61" s="79">
        <v>301539186</v>
      </c>
      <c r="M61" s="79">
        <v>346425168</v>
      </c>
      <c r="N61" s="79">
        <v>247892505</v>
      </c>
      <c r="O61" s="79">
        <v>3872914708</v>
      </c>
    </row>
    <row r="62" spans="2:15" ht="7.5" customHeight="1">
      <c r="B62" s="80" t="s">
        <v>149</v>
      </c>
      <c r="C62" s="81">
        <v>192905378</v>
      </c>
      <c r="D62" s="81">
        <v>194997094</v>
      </c>
      <c r="E62" s="81">
        <v>226945990</v>
      </c>
      <c r="F62" s="81">
        <v>218444606</v>
      </c>
      <c r="G62" s="81">
        <v>222624198</v>
      </c>
      <c r="H62" s="81">
        <v>229803688</v>
      </c>
      <c r="I62" s="81">
        <v>221326768</v>
      </c>
      <c r="J62" s="81">
        <v>246884043</v>
      </c>
      <c r="K62" s="81">
        <v>228427610</v>
      </c>
      <c r="L62" s="81">
        <v>218016879</v>
      </c>
      <c r="M62" s="81">
        <v>224859253</v>
      </c>
      <c r="N62" s="81">
        <v>210391735</v>
      </c>
      <c r="O62" s="81">
        <v>2635627242</v>
      </c>
    </row>
    <row r="63" spans="2:15" ht="7.5" customHeight="1">
      <c r="B63" s="74" t="s">
        <v>150</v>
      </c>
      <c r="C63" s="79">
        <v>33679743</v>
      </c>
      <c r="D63" s="79">
        <v>53375949</v>
      </c>
      <c r="E63" s="79">
        <v>50496128</v>
      </c>
      <c r="F63" s="79">
        <v>96911177</v>
      </c>
      <c r="G63" s="79">
        <v>71532311</v>
      </c>
      <c r="H63" s="79">
        <v>68714499</v>
      </c>
      <c r="I63" s="79">
        <v>69443892</v>
      </c>
      <c r="J63" s="79">
        <v>70465355</v>
      </c>
      <c r="K63" s="79">
        <v>69322986</v>
      </c>
      <c r="L63" s="79">
        <v>35073926</v>
      </c>
      <c r="M63" s="79">
        <v>96691077</v>
      </c>
      <c r="N63" s="79">
        <v>72273703</v>
      </c>
      <c r="O63" s="79">
        <v>787980746</v>
      </c>
    </row>
    <row r="64" spans="2:15" ht="7.5" customHeight="1">
      <c r="B64" s="75" t="s">
        <v>151</v>
      </c>
      <c r="C64" s="79">
        <v>197645454</v>
      </c>
      <c r="D64" s="79">
        <v>221076233</v>
      </c>
      <c r="E64" s="79">
        <v>208742669</v>
      </c>
      <c r="F64" s="79">
        <v>195592296</v>
      </c>
      <c r="G64" s="79">
        <v>233644696</v>
      </c>
      <c r="H64" s="79">
        <v>231842365</v>
      </c>
      <c r="I64" s="79">
        <v>228821698</v>
      </c>
      <c r="J64" s="79">
        <v>269855958</v>
      </c>
      <c r="K64" s="79">
        <v>217257758</v>
      </c>
      <c r="L64" s="79">
        <v>166533851</v>
      </c>
      <c r="M64" s="79">
        <v>238524057</v>
      </c>
      <c r="N64" s="79">
        <v>261761080</v>
      </c>
      <c r="O64" s="79">
        <v>2671298115</v>
      </c>
    </row>
    <row r="65" spans="2:15" ht="7.5" customHeight="1" thickBot="1">
      <c r="B65" s="80" t="s">
        <v>152</v>
      </c>
      <c r="C65" s="79">
        <v>21013406</v>
      </c>
      <c r="D65" s="79">
        <v>25432091</v>
      </c>
      <c r="E65" s="79">
        <v>22483413</v>
      </c>
      <c r="F65" s="79">
        <v>24901761</v>
      </c>
      <c r="G65" s="79">
        <v>25934356</v>
      </c>
      <c r="H65" s="79">
        <v>28783857</v>
      </c>
      <c r="I65" s="79">
        <v>31606579</v>
      </c>
      <c r="J65" s="79">
        <v>37117472</v>
      </c>
      <c r="K65" s="79">
        <v>36393423</v>
      </c>
      <c r="L65" s="79">
        <v>34069721</v>
      </c>
      <c r="M65" s="79">
        <v>29526986</v>
      </c>
      <c r="N65" s="79">
        <v>27814701</v>
      </c>
      <c r="O65" s="79">
        <v>345077766</v>
      </c>
    </row>
    <row r="66" spans="2:15" ht="7.5" customHeight="1" thickTop="1">
      <c r="B66" s="76" t="s">
        <v>215</v>
      </c>
      <c r="C66" s="83">
        <v>10841690880</v>
      </c>
      <c r="D66" s="83">
        <v>10487063751</v>
      </c>
      <c r="E66" s="83">
        <v>11474247522</v>
      </c>
      <c r="F66" s="83">
        <v>11878369285.026</v>
      </c>
      <c r="G66" s="83">
        <v>11900634484.668</v>
      </c>
      <c r="H66" s="83">
        <v>11807796864.034</v>
      </c>
      <c r="I66" s="83">
        <v>11880938847.383</v>
      </c>
      <c r="J66" s="83">
        <v>12285288070.736</v>
      </c>
      <c r="K66" s="83">
        <v>11872124923.408</v>
      </c>
      <c r="L66" s="83">
        <v>12006705811.84</v>
      </c>
      <c r="M66" s="83">
        <v>11673646122.102</v>
      </c>
      <c r="N66" s="83">
        <v>11586236950.05</v>
      </c>
      <c r="O66" s="83">
        <v>139694743512.247</v>
      </c>
    </row>
    <row r="67" spans="2:15" ht="7.5" customHeight="1" thickBot="1">
      <c r="B67" s="77" t="s">
        <v>154</v>
      </c>
      <c r="C67" s="82">
        <v>73360789</v>
      </c>
      <c r="D67" s="82">
        <v>64888254</v>
      </c>
      <c r="E67" s="82">
        <v>80000702</v>
      </c>
      <c r="F67" s="82">
        <v>74599364</v>
      </c>
      <c r="G67" s="82">
        <v>68364028</v>
      </c>
      <c r="H67" s="82">
        <v>73568831</v>
      </c>
      <c r="I67" s="82">
        <v>69619545</v>
      </c>
      <c r="J67" s="82">
        <v>23108731</v>
      </c>
      <c r="K67" s="82">
        <v>44058717</v>
      </c>
      <c r="L67" s="82">
        <v>64017273</v>
      </c>
      <c r="M67" s="82">
        <v>60017273</v>
      </c>
      <c r="N67" s="82">
        <v>55040411</v>
      </c>
      <c r="O67" s="82">
        <v>750643918</v>
      </c>
    </row>
    <row r="68" spans="2:15" ht="9" customHeight="1" thickTop="1">
      <c r="B68" s="78" t="s">
        <v>216</v>
      </c>
      <c r="C68" s="81">
        <v>10915051669</v>
      </c>
      <c r="D68" s="81">
        <v>10551952005</v>
      </c>
      <c r="E68" s="81">
        <v>11554248224</v>
      </c>
      <c r="F68" s="81">
        <v>11952968649.026</v>
      </c>
      <c r="G68" s="81">
        <v>11968998512.668</v>
      </c>
      <c r="H68" s="81">
        <v>11881365695.034</v>
      </c>
      <c r="I68" s="81">
        <v>11950558392.383</v>
      </c>
      <c r="J68" s="81">
        <v>12308396801.736</v>
      </c>
      <c r="K68" s="81">
        <v>11916183640.408</v>
      </c>
      <c r="L68" s="81">
        <v>12070723084.84</v>
      </c>
      <c r="M68" s="81">
        <v>11733663395.102</v>
      </c>
      <c r="N68" s="81">
        <v>11641277361.05</v>
      </c>
      <c r="O68" s="81">
        <v>140445387430.247</v>
      </c>
    </row>
    <row r="69" spans="2:15" ht="12">
      <c r="B69" s="167" t="s">
        <v>217</v>
      </c>
      <c r="C69" s="162"/>
      <c r="D69" s="162"/>
      <c r="E69" s="162"/>
      <c r="F69" s="162"/>
      <c r="G69" s="162"/>
      <c r="H69" s="162"/>
      <c r="I69" s="162"/>
      <c r="J69" s="162"/>
      <c r="K69" s="162"/>
      <c r="L69" s="162"/>
      <c r="M69" s="162"/>
      <c r="N69" s="162"/>
      <c r="O69" s="163"/>
    </row>
    <row r="70" spans="2:15" ht="12">
      <c r="B70" s="169" t="s">
        <v>218</v>
      </c>
      <c r="C70" s="114"/>
      <c r="D70" s="114"/>
      <c r="E70" s="114"/>
      <c r="F70" s="114"/>
      <c r="G70" s="114"/>
      <c r="H70" s="114"/>
      <c r="I70" s="114"/>
      <c r="J70" s="114"/>
      <c r="K70" s="114"/>
      <c r="L70" s="114"/>
      <c r="M70" s="114"/>
      <c r="N70" s="114"/>
      <c r="O70" s="125"/>
    </row>
    <row r="71" spans="2:15" ht="12">
      <c r="B71" s="168" t="s">
        <v>219</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57421875" style="0" customWidth="1"/>
    <col min="3" max="14" width="8.421875" style="0" customWidth="1"/>
    <col min="15" max="15" width="9.57421875" style="0" customWidth="1"/>
    <col min="16" max="16" width="2.57421875" style="0" customWidth="1"/>
  </cols>
  <sheetData>
    <row r="1" ht="12" customHeight="1"/>
    <row r="2" spans="2:6" ht="12" hidden="1">
      <c r="B2" s="29" t="s">
        <v>0</v>
      </c>
      <c r="C2" s="29" t="s">
        <v>77</v>
      </c>
      <c r="D2" s="29" t="s">
        <v>8</v>
      </c>
      <c r="E2" s="29"/>
      <c r="F2" s="29"/>
    </row>
    <row r="3" spans="2:6" ht="12" hidden="1">
      <c r="B3" s="30" t="s">
        <v>200</v>
      </c>
      <c r="C3" s="29"/>
      <c r="D3" s="29"/>
      <c r="E3" s="29"/>
      <c r="F3" s="29"/>
    </row>
    <row r="4" ht="12" customHeight="1"/>
    <row r="5" spans="2:15" ht="16.5" customHeight="1">
      <c r="B5" s="19" t="str">
        <f>CONCATENATE("Monthly Special Fuels &amp; Gasoline/Gasohol Reported by States ",MF33GA!D3," (1)")</f>
        <v>Monthly Special Fuels &amp; Gasoline/Gasohol Reported by States 2022 (1)</v>
      </c>
      <c r="C5" s="19"/>
      <c r="D5" s="19"/>
      <c r="E5" s="19"/>
      <c r="F5" s="19"/>
      <c r="G5" s="19"/>
      <c r="H5" s="19"/>
      <c r="I5" s="19"/>
      <c r="J5" s="19"/>
      <c r="K5" s="19"/>
      <c r="L5" s="19"/>
      <c r="M5" s="19"/>
      <c r="N5" s="19"/>
      <c r="O5" s="19"/>
    </row>
    <row r="7" ht="1.5" customHeight="1"/>
    <row r="8" ht="1.5" customHeight="1"/>
    <row r="9" ht="9" customHeight="1">
      <c r="O9" s="84" t="s">
        <v>220</v>
      </c>
    </row>
    <row r="10" spans="2:15" ht="9" customHeight="1">
      <c r="B10" s="85" t="str">
        <f>CONCATENATE("Created On: ",MF33GA!C3)</f>
        <v>Created On: 07/10/2023</v>
      </c>
      <c r="N10" s="84"/>
      <c r="O10" s="84" t="str">
        <f>CONCATENATE(MF33G_Jan_Mar!H3," Reporting Period")</f>
        <v>2023 Reporting Period</v>
      </c>
    </row>
    <row r="11" spans="2:15" ht="12">
      <c r="B11" s="73"/>
      <c r="C11" s="73"/>
      <c r="D11" s="73"/>
      <c r="E11" s="73"/>
      <c r="F11" s="73"/>
      <c r="G11" s="73"/>
      <c r="H11" s="73"/>
      <c r="I11" s="73"/>
      <c r="J11" s="73"/>
      <c r="K11" s="73"/>
      <c r="L11" s="73"/>
      <c r="M11" s="73"/>
      <c r="N11" s="73"/>
      <c r="O11" s="73"/>
    </row>
    <row r="12" spans="2:15" ht="12">
      <c r="B12" s="170" t="s">
        <v>92</v>
      </c>
      <c r="C12" s="170" t="s">
        <v>202</v>
      </c>
      <c r="D12" s="170" t="s">
        <v>203</v>
      </c>
      <c r="E12" s="170" t="s">
        <v>204</v>
      </c>
      <c r="F12" s="170" t="s">
        <v>205</v>
      </c>
      <c r="G12" s="170" t="s">
        <v>206</v>
      </c>
      <c r="H12" s="170" t="s">
        <v>207</v>
      </c>
      <c r="I12" s="170" t="s">
        <v>208</v>
      </c>
      <c r="J12" s="170" t="s">
        <v>209</v>
      </c>
      <c r="K12" s="170" t="s">
        <v>210</v>
      </c>
      <c r="L12" s="170" t="s">
        <v>211</v>
      </c>
      <c r="M12" s="170" t="s">
        <v>212</v>
      </c>
      <c r="N12" s="170" t="s">
        <v>213</v>
      </c>
      <c r="O12" s="170" t="s">
        <v>32</v>
      </c>
    </row>
    <row r="13" spans="1:16" ht="12" hidden="1">
      <c r="A13" s="72"/>
      <c r="B13" s="72" t="s">
        <v>92</v>
      </c>
      <c r="C13" s="72" t="s">
        <v>93</v>
      </c>
      <c r="D13" s="72" t="s">
        <v>96</v>
      </c>
      <c r="E13" s="72" t="s">
        <v>99</v>
      </c>
      <c r="F13" s="72" t="s">
        <v>163</v>
      </c>
      <c r="G13" s="72" t="s">
        <v>214</v>
      </c>
      <c r="H13" s="72" t="s">
        <v>169</v>
      </c>
      <c r="I13" s="72" t="s">
        <v>176</v>
      </c>
      <c r="J13" s="72" t="s">
        <v>179</v>
      </c>
      <c r="K13" s="72" t="s">
        <v>182</v>
      </c>
      <c r="L13" s="72" t="s">
        <v>191</v>
      </c>
      <c r="M13" s="72" t="s">
        <v>194</v>
      </c>
      <c r="N13" s="72" t="s">
        <v>197</v>
      </c>
      <c r="O13" s="72" t="s">
        <v>32</v>
      </c>
      <c r="P13" s="72"/>
    </row>
    <row r="14" spans="2:15" ht="12"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102</v>
      </c>
      <c r="C15" s="79">
        <v>376408171</v>
      </c>
      <c r="D15" s="79">
        <v>334797766</v>
      </c>
      <c r="E15" s="79">
        <v>318022644</v>
      </c>
      <c r="F15" s="79">
        <v>367652933</v>
      </c>
      <c r="G15" s="79">
        <v>345091569</v>
      </c>
      <c r="H15" s="79">
        <v>358611162</v>
      </c>
      <c r="I15" s="79">
        <v>354783237</v>
      </c>
      <c r="J15" s="79">
        <v>349703320</v>
      </c>
      <c r="K15" s="79">
        <v>354149508</v>
      </c>
      <c r="L15" s="79">
        <v>358758847</v>
      </c>
      <c r="M15" s="79">
        <v>352618771</v>
      </c>
      <c r="N15" s="79">
        <v>339185054</v>
      </c>
      <c r="O15" s="79">
        <v>4209782982</v>
      </c>
    </row>
    <row r="16" spans="2:15" ht="7.5" customHeight="1">
      <c r="B16" s="75" t="s">
        <v>103</v>
      </c>
      <c r="C16" s="79">
        <v>30188947</v>
      </c>
      <c r="D16" s="79">
        <v>31337665</v>
      </c>
      <c r="E16" s="79">
        <v>27930978</v>
      </c>
      <c r="F16" s="79">
        <v>28262749</v>
      </c>
      <c r="G16" s="79">
        <v>31338008</v>
      </c>
      <c r="H16" s="79">
        <v>42977282</v>
      </c>
      <c r="I16" s="79">
        <v>49935995</v>
      </c>
      <c r="J16" s="79">
        <v>53798941</v>
      </c>
      <c r="K16" s="79">
        <v>39967036</v>
      </c>
      <c r="L16" s="79">
        <v>34994574</v>
      </c>
      <c r="M16" s="79">
        <v>24821617</v>
      </c>
      <c r="N16" s="79">
        <v>28228011</v>
      </c>
      <c r="O16" s="79">
        <v>423781803</v>
      </c>
    </row>
    <row r="17" spans="2:15" ht="7.5" customHeight="1">
      <c r="B17" s="80" t="s">
        <v>104</v>
      </c>
      <c r="C17" s="81">
        <v>314783867</v>
      </c>
      <c r="D17" s="81">
        <v>327240798</v>
      </c>
      <c r="E17" s="81">
        <v>372708632</v>
      </c>
      <c r="F17" s="81">
        <v>335342135</v>
      </c>
      <c r="G17" s="81">
        <v>358544336</v>
      </c>
      <c r="H17" s="81">
        <v>329674033</v>
      </c>
      <c r="I17" s="81">
        <v>315453403</v>
      </c>
      <c r="J17" s="81">
        <v>352777889</v>
      </c>
      <c r="K17" s="81">
        <v>345759965</v>
      </c>
      <c r="L17" s="81">
        <v>334810535</v>
      </c>
      <c r="M17" s="81">
        <v>347014278</v>
      </c>
      <c r="N17" s="81">
        <v>352159952</v>
      </c>
      <c r="O17" s="81">
        <v>4086269823</v>
      </c>
    </row>
    <row r="18" spans="2:15" ht="7.5" customHeight="1">
      <c r="B18" s="74" t="s">
        <v>105</v>
      </c>
      <c r="C18" s="79">
        <v>169267110</v>
      </c>
      <c r="D18" s="79">
        <v>175363174</v>
      </c>
      <c r="E18" s="79">
        <v>187314834</v>
      </c>
      <c r="F18" s="79">
        <v>182262301</v>
      </c>
      <c r="G18" s="79">
        <v>209010391</v>
      </c>
      <c r="H18" s="79">
        <v>195383117</v>
      </c>
      <c r="I18" s="79">
        <v>186586130</v>
      </c>
      <c r="J18" s="79">
        <v>200360322</v>
      </c>
      <c r="K18" s="79">
        <v>188774694</v>
      </c>
      <c r="L18" s="79">
        <v>196727908</v>
      </c>
      <c r="M18" s="79">
        <v>201754167</v>
      </c>
      <c r="N18" s="79">
        <v>186305937</v>
      </c>
      <c r="O18" s="79">
        <v>2279110085</v>
      </c>
    </row>
    <row r="19" spans="2:15" ht="7.5" customHeight="1">
      <c r="B19" s="75" t="s">
        <v>106</v>
      </c>
      <c r="C19" s="79">
        <v>1286177521</v>
      </c>
      <c r="D19" s="79">
        <v>1295132202</v>
      </c>
      <c r="E19" s="79">
        <v>1527986890</v>
      </c>
      <c r="F19" s="79">
        <v>1364740194</v>
      </c>
      <c r="G19" s="79">
        <v>1410910035</v>
      </c>
      <c r="H19" s="79">
        <v>1492876944</v>
      </c>
      <c r="I19" s="79">
        <v>1369918561</v>
      </c>
      <c r="J19" s="79">
        <v>1447165583</v>
      </c>
      <c r="K19" s="79">
        <v>1489340701</v>
      </c>
      <c r="L19" s="79">
        <v>1422309871</v>
      </c>
      <c r="M19" s="79">
        <v>1326989847</v>
      </c>
      <c r="N19" s="79">
        <v>1532003624</v>
      </c>
      <c r="O19" s="79">
        <v>16965551973</v>
      </c>
    </row>
    <row r="20" spans="2:15" ht="7.5" customHeight="1">
      <c r="B20" s="80" t="s">
        <v>107</v>
      </c>
      <c r="C20" s="81">
        <v>280677984</v>
      </c>
      <c r="D20" s="81">
        <v>278378145</v>
      </c>
      <c r="E20" s="81">
        <v>280680105</v>
      </c>
      <c r="F20" s="81">
        <v>285180897</v>
      </c>
      <c r="G20" s="81">
        <v>245244643</v>
      </c>
      <c r="H20" s="81">
        <v>257386917</v>
      </c>
      <c r="I20" s="81">
        <v>308887541</v>
      </c>
      <c r="J20" s="81">
        <v>310711250</v>
      </c>
      <c r="K20" s="81">
        <v>268498399</v>
      </c>
      <c r="L20" s="81">
        <v>301260126</v>
      </c>
      <c r="M20" s="81">
        <v>275949325</v>
      </c>
      <c r="N20" s="81">
        <v>272970427</v>
      </c>
      <c r="O20" s="81">
        <v>3365825759</v>
      </c>
    </row>
    <row r="21" spans="2:15" ht="7.5" customHeight="1">
      <c r="B21" s="74" t="s">
        <v>108</v>
      </c>
      <c r="C21" s="79">
        <v>125723878</v>
      </c>
      <c r="D21" s="79">
        <v>124565032</v>
      </c>
      <c r="E21" s="79">
        <v>145299154</v>
      </c>
      <c r="F21" s="79">
        <v>142699148</v>
      </c>
      <c r="G21" s="79">
        <v>158123548</v>
      </c>
      <c r="H21" s="79">
        <v>161092860</v>
      </c>
      <c r="I21" s="79">
        <v>154225019</v>
      </c>
      <c r="J21" s="79">
        <v>157516961</v>
      </c>
      <c r="K21" s="79">
        <v>158837037</v>
      </c>
      <c r="L21" s="79">
        <v>154488446</v>
      </c>
      <c r="M21" s="79">
        <v>149839785</v>
      </c>
      <c r="N21" s="79">
        <v>156441671</v>
      </c>
      <c r="O21" s="79">
        <v>1788852539</v>
      </c>
    </row>
    <row r="22" spans="2:15" ht="7.5" customHeight="1">
      <c r="B22" s="75" t="s">
        <v>109</v>
      </c>
      <c r="C22" s="79">
        <v>40743593</v>
      </c>
      <c r="D22" s="79">
        <v>43076541</v>
      </c>
      <c r="E22" s="79">
        <v>47374096</v>
      </c>
      <c r="F22" s="79">
        <v>45340357</v>
      </c>
      <c r="G22" s="79">
        <v>49824254</v>
      </c>
      <c r="H22" s="79">
        <v>49667591</v>
      </c>
      <c r="I22" s="79">
        <v>51250460</v>
      </c>
      <c r="J22" s="79">
        <v>54772197</v>
      </c>
      <c r="K22" s="79">
        <v>50757387</v>
      </c>
      <c r="L22" s="79">
        <v>49590533</v>
      </c>
      <c r="M22" s="79">
        <v>47825729</v>
      </c>
      <c r="N22" s="79">
        <v>49479297</v>
      </c>
      <c r="O22" s="79">
        <v>579702035</v>
      </c>
    </row>
    <row r="23" spans="2:15" ht="7.5" customHeight="1">
      <c r="B23" s="80" t="s">
        <v>110</v>
      </c>
      <c r="C23" s="81">
        <v>9100961</v>
      </c>
      <c r="D23" s="81">
        <v>9275343</v>
      </c>
      <c r="E23" s="81">
        <v>10147725</v>
      </c>
      <c r="F23" s="81">
        <v>9139780</v>
      </c>
      <c r="G23" s="81">
        <v>10208998</v>
      </c>
      <c r="H23" s="81">
        <v>10524346</v>
      </c>
      <c r="I23" s="81">
        <v>10529340</v>
      </c>
      <c r="J23" s="81">
        <v>10393770</v>
      </c>
      <c r="K23" s="81">
        <v>10029548</v>
      </c>
      <c r="L23" s="81">
        <v>10299531</v>
      </c>
      <c r="M23" s="81">
        <v>10518666</v>
      </c>
      <c r="N23" s="81">
        <v>10133536</v>
      </c>
      <c r="O23" s="81">
        <v>120301544</v>
      </c>
    </row>
    <row r="24" spans="2:15" ht="7.5" customHeight="1">
      <c r="B24" s="74" t="s">
        <v>111</v>
      </c>
      <c r="C24" s="79">
        <v>963931979</v>
      </c>
      <c r="D24" s="79">
        <v>913764252</v>
      </c>
      <c r="E24" s="79">
        <v>901281482</v>
      </c>
      <c r="F24" s="79">
        <v>1026495093</v>
      </c>
      <c r="G24" s="79">
        <v>979368048</v>
      </c>
      <c r="H24" s="79">
        <v>978202720</v>
      </c>
      <c r="I24" s="79">
        <v>919629595</v>
      </c>
      <c r="J24" s="79">
        <v>940574843</v>
      </c>
      <c r="K24" s="79">
        <v>974928903</v>
      </c>
      <c r="L24" s="79">
        <v>912229097</v>
      </c>
      <c r="M24" s="79">
        <v>989708281</v>
      </c>
      <c r="N24" s="79">
        <v>941604332</v>
      </c>
      <c r="O24" s="79">
        <v>11441718625</v>
      </c>
    </row>
    <row r="25" spans="2:15" ht="7.5" customHeight="1">
      <c r="B25" s="75" t="s">
        <v>112</v>
      </c>
      <c r="C25" s="79">
        <v>515563551</v>
      </c>
      <c r="D25" s="79">
        <v>517871347</v>
      </c>
      <c r="E25" s="79">
        <v>330837773</v>
      </c>
      <c r="F25" s="79">
        <v>607047605.73</v>
      </c>
      <c r="G25" s="79">
        <v>180759885.774</v>
      </c>
      <c r="H25" s="79">
        <v>547251776.932</v>
      </c>
      <c r="I25" s="79">
        <v>594460783.584</v>
      </c>
      <c r="J25" s="79">
        <v>599365780.272</v>
      </c>
      <c r="K25" s="79">
        <v>567405154.677</v>
      </c>
      <c r="L25" s="79">
        <v>585651277.95</v>
      </c>
      <c r="M25" s="79">
        <v>573593358.812</v>
      </c>
      <c r="N25" s="79">
        <v>556315976.13</v>
      </c>
      <c r="O25" s="79">
        <v>6176124270.861</v>
      </c>
    </row>
    <row r="26" spans="2:15" ht="7.5" customHeight="1">
      <c r="B26" s="80" t="s">
        <v>113</v>
      </c>
      <c r="C26" s="81">
        <v>38061704</v>
      </c>
      <c r="D26" s="81">
        <v>36966810</v>
      </c>
      <c r="E26" s="81">
        <v>41002850</v>
      </c>
      <c r="F26" s="81">
        <v>40333697</v>
      </c>
      <c r="G26" s="81">
        <v>40760263</v>
      </c>
      <c r="H26" s="81">
        <v>39199540</v>
      </c>
      <c r="I26" s="81">
        <v>40617578</v>
      </c>
      <c r="J26" s="81">
        <v>42810744</v>
      </c>
      <c r="K26" s="81">
        <v>40337950</v>
      </c>
      <c r="L26" s="81">
        <v>40735771</v>
      </c>
      <c r="M26" s="81">
        <v>38983209</v>
      </c>
      <c r="N26" s="81">
        <v>39769695</v>
      </c>
      <c r="O26" s="81">
        <v>479579811</v>
      </c>
    </row>
    <row r="27" spans="2:15" ht="7.5" customHeight="1">
      <c r="B27" s="74" t="s">
        <v>114</v>
      </c>
      <c r="C27" s="79">
        <v>101874350</v>
      </c>
      <c r="D27" s="79">
        <v>93086551</v>
      </c>
      <c r="E27" s="79">
        <v>94881084</v>
      </c>
      <c r="F27" s="79">
        <v>98051596</v>
      </c>
      <c r="G27" s="79">
        <v>101610686</v>
      </c>
      <c r="H27" s="79">
        <v>103250804</v>
      </c>
      <c r="I27" s="79">
        <v>98472887</v>
      </c>
      <c r="J27" s="79">
        <v>128110257</v>
      </c>
      <c r="K27" s="79">
        <v>99261439</v>
      </c>
      <c r="L27" s="79">
        <v>124377922</v>
      </c>
      <c r="M27" s="79">
        <v>96531562</v>
      </c>
      <c r="N27" s="79">
        <v>119373083</v>
      </c>
      <c r="O27" s="79">
        <v>1258882221</v>
      </c>
    </row>
    <row r="28" spans="2:15" ht="7.5" customHeight="1">
      <c r="B28" s="75" t="s">
        <v>115</v>
      </c>
      <c r="C28" s="79">
        <v>462661817</v>
      </c>
      <c r="D28" s="79">
        <v>433858763</v>
      </c>
      <c r="E28" s="79">
        <v>489610832</v>
      </c>
      <c r="F28" s="79">
        <v>470589389</v>
      </c>
      <c r="G28" s="79">
        <v>497537335</v>
      </c>
      <c r="H28" s="79">
        <v>493874848</v>
      </c>
      <c r="I28" s="79">
        <v>468502763</v>
      </c>
      <c r="J28" s="79">
        <v>490270309</v>
      </c>
      <c r="K28" s="79">
        <v>502006396</v>
      </c>
      <c r="L28" s="79">
        <v>500962890</v>
      </c>
      <c r="M28" s="79">
        <v>478977626</v>
      </c>
      <c r="N28" s="79">
        <v>500570579</v>
      </c>
      <c r="O28" s="79">
        <v>5789423547</v>
      </c>
    </row>
    <row r="29" spans="2:15" ht="7.5" customHeight="1">
      <c r="B29" s="80" t="s">
        <v>116</v>
      </c>
      <c r="C29" s="81">
        <v>343561477</v>
      </c>
      <c r="D29" s="81">
        <v>342585012</v>
      </c>
      <c r="E29" s="81">
        <v>372305061</v>
      </c>
      <c r="F29" s="81">
        <v>354032796</v>
      </c>
      <c r="G29" s="81">
        <v>398583136</v>
      </c>
      <c r="H29" s="81">
        <v>374965653</v>
      </c>
      <c r="I29" s="81">
        <v>356899371</v>
      </c>
      <c r="J29" s="81">
        <v>400071130</v>
      </c>
      <c r="K29" s="81">
        <v>364269461</v>
      </c>
      <c r="L29" s="81">
        <v>370583793</v>
      </c>
      <c r="M29" s="81">
        <v>380254573</v>
      </c>
      <c r="N29" s="81">
        <v>349456546</v>
      </c>
      <c r="O29" s="81">
        <v>4407568009</v>
      </c>
    </row>
    <row r="30" spans="2:15" ht="7.5" customHeight="1">
      <c r="B30" s="74" t="s">
        <v>117</v>
      </c>
      <c r="C30" s="79">
        <v>213950779</v>
      </c>
      <c r="D30" s="79">
        <v>161590035</v>
      </c>
      <c r="E30" s="79">
        <v>190762977</v>
      </c>
      <c r="F30" s="79">
        <v>209861271</v>
      </c>
      <c r="G30" s="79">
        <v>204996715</v>
      </c>
      <c r="H30" s="79">
        <v>199643861</v>
      </c>
      <c r="I30" s="79">
        <v>218612508</v>
      </c>
      <c r="J30" s="79">
        <v>216909611</v>
      </c>
      <c r="K30" s="79">
        <v>203105429</v>
      </c>
      <c r="L30" s="79">
        <v>229739866</v>
      </c>
      <c r="M30" s="79">
        <v>202039260</v>
      </c>
      <c r="N30" s="79">
        <v>182606856</v>
      </c>
      <c r="O30" s="79">
        <v>2433819168</v>
      </c>
    </row>
    <row r="31" spans="2:15" ht="7.5" customHeight="1">
      <c r="B31" s="75" t="s">
        <v>118</v>
      </c>
      <c r="C31" s="79">
        <v>150440423</v>
      </c>
      <c r="D31" s="79">
        <v>140904596</v>
      </c>
      <c r="E31" s="79">
        <v>237813161</v>
      </c>
      <c r="F31" s="79">
        <v>141132012</v>
      </c>
      <c r="G31" s="79">
        <v>158180612</v>
      </c>
      <c r="H31" s="79">
        <v>160876355</v>
      </c>
      <c r="I31" s="79">
        <v>132374472</v>
      </c>
      <c r="J31" s="79">
        <v>133500141</v>
      </c>
      <c r="K31" s="79">
        <v>155663486</v>
      </c>
      <c r="L31" s="79">
        <v>149043359</v>
      </c>
      <c r="M31" s="79">
        <v>129830001</v>
      </c>
      <c r="N31" s="79">
        <v>166143822</v>
      </c>
      <c r="O31" s="79">
        <v>1855902440</v>
      </c>
    </row>
    <row r="32" spans="2:15" ht="7.5" customHeight="1">
      <c r="B32" s="80" t="s">
        <v>119</v>
      </c>
      <c r="C32" s="81">
        <v>228606604</v>
      </c>
      <c r="D32" s="81">
        <v>230762868</v>
      </c>
      <c r="E32" s="81">
        <v>267539236</v>
      </c>
      <c r="F32" s="81">
        <v>255105568</v>
      </c>
      <c r="G32" s="81">
        <v>271135611</v>
      </c>
      <c r="H32" s="81">
        <v>263582565</v>
      </c>
      <c r="I32" s="81">
        <v>259241304</v>
      </c>
      <c r="J32" s="81">
        <v>272712248</v>
      </c>
      <c r="K32" s="81">
        <v>258168431</v>
      </c>
      <c r="L32" s="81">
        <v>265482764</v>
      </c>
      <c r="M32" s="81">
        <v>257069652</v>
      </c>
      <c r="N32" s="81">
        <v>247021287</v>
      </c>
      <c r="O32" s="81">
        <v>3076428138</v>
      </c>
    </row>
    <row r="33" spans="2:15" ht="7.5" customHeight="1">
      <c r="B33" s="74" t="s">
        <v>120</v>
      </c>
      <c r="C33" s="79">
        <v>245549563</v>
      </c>
      <c r="D33" s="79">
        <v>241203208</v>
      </c>
      <c r="E33" s="79">
        <v>263155466</v>
      </c>
      <c r="F33" s="79">
        <v>259394973</v>
      </c>
      <c r="G33" s="79">
        <v>247869385</v>
      </c>
      <c r="H33" s="79">
        <v>251122840</v>
      </c>
      <c r="I33" s="79">
        <v>254255732</v>
      </c>
      <c r="J33" s="79">
        <v>227679427</v>
      </c>
      <c r="K33" s="79">
        <v>254554953</v>
      </c>
      <c r="L33" s="79">
        <v>263426438</v>
      </c>
      <c r="M33" s="79">
        <v>251812134</v>
      </c>
      <c r="N33" s="79">
        <v>243871377</v>
      </c>
      <c r="O33" s="79">
        <v>3003895496</v>
      </c>
    </row>
    <row r="34" spans="2:15" ht="7.5" customHeight="1">
      <c r="B34" s="75" t="s">
        <v>121</v>
      </c>
      <c r="C34" s="79">
        <v>17880469</v>
      </c>
      <c r="D34" s="79">
        <v>67732405</v>
      </c>
      <c r="E34" s="79">
        <v>114066573</v>
      </c>
      <c r="F34" s="79">
        <v>8308886</v>
      </c>
      <c r="G34" s="79">
        <v>130101483</v>
      </c>
      <c r="H34" s="79">
        <v>8478238</v>
      </c>
      <c r="I34" s="79">
        <v>79130269</v>
      </c>
      <c r="J34" s="79">
        <v>130572355</v>
      </c>
      <c r="K34" s="79">
        <v>28876960</v>
      </c>
      <c r="L34" s="79">
        <v>110109505</v>
      </c>
      <c r="M34" s="79">
        <v>77719335</v>
      </c>
      <c r="N34" s="79">
        <v>99465201</v>
      </c>
      <c r="O34" s="79">
        <v>872441679</v>
      </c>
    </row>
    <row r="35" spans="2:15" ht="7.5" customHeight="1">
      <c r="B35" s="80" t="s">
        <v>122</v>
      </c>
      <c r="C35" s="81">
        <v>231318161</v>
      </c>
      <c r="D35" s="81">
        <v>233161549</v>
      </c>
      <c r="E35" s="81">
        <v>239471972</v>
      </c>
      <c r="F35" s="81">
        <v>323805132</v>
      </c>
      <c r="G35" s="81">
        <v>269540392</v>
      </c>
      <c r="H35" s="81">
        <v>272223918</v>
      </c>
      <c r="I35" s="81">
        <v>258455516</v>
      </c>
      <c r="J35" s="81">
        <v>270223297</v>
      </c>
      <c r="K35" s="81">
        <v>262906486</v>
      </c>
      <c r="L35" s="81">
        <v>256515709</v>
      </c>
      <c r="M35" s="81">
        <v>255944234</v>
      </c>
      <c r="N35" s="81">
        <v>266749644</v>
      </c>
      <c r="O35" s="81">
        <v>3140316010</v>
      </c>
    </row>
    <row r="36" spans="2:15" ht="7.5" customHeight="1">
      <c r="B36" s="74" t="s">
        <v>123</v>
      </c>
      <c r="C36" s="79">
        <v>226122239</v>
      </c>
      <c r="D36" s="79">
        <v>228040422</v>
      </c>
      <c r="E36" s="79">
        <v>247663025</v>
      </c>
      <c r="F36" s="79">
        <v>238353347</v>
      </c>
      <c r="G36" s="79">
        <v>286983170</v>
      </c>
      <c r="H36" s="79">
        <v>254794616</v>
      </c>
      <c r="I36" s="79">
        <v>257205355</v>
      </c>
      <c r="J36" s="79">
        <v>243560551</v>
      </c>
      <c r="K36" s="79">
        <v>247275535</v>
      </c>
      <c r="L36" s="79">
        <v>254723889</v>
      </c>
      <c r="M36" s="79">
        <v>249470019</v>
      </c>
      <c r="N36" s="79">
        <v>250431615</v>
      </c>
      <c r="O36" s="79">
        <v>2984623783</v>
      </c>
    </row>
    <row r="37" spans="2:15" ht="7.5" customHeight="1">
      <c r="B37" s="75" t="s">
        <v>124</v>
      </c>
      <c r="C37" s="79">
        <v>416021487</v>
      </c>
      <c r="D37" s="79">
        <v>403150740</v>
      </c>
      <c r="E37" s="79">
        <v>468036805</v>
      </c>
      <c r="F37" s="79">
        <v>430065553</v>
      </c>
      <c r="G37" s="79">
        <v>479656622</v>
      </c>
      <c r="H37" s="79">
        <v>505433039</v>
      </c>
      <c r="I37" s="79">
        <v>471767291</v>
      </c>
      <c r="J37" s="79">
        <v>490610645</v>
      </c>
      <c r="K37" s="79">
        <v>489793400</v>
      </c>
      <c r="L37" s="79">
        <v>466677366</v>
      </c>
      <c r="M37" s="79">
        <v>444234804</v>
      </c>
      <c r="N37" s="79">
        <v>457083840</v>
      </c>
      <c r="O37" s="79">
        <v>5522531592</v>
      </c>
    </row>
    <row r="38" spans="2:15" ht="7.5" customHeight="1">
      <c r="B38" s="80" t="s">
        <v>125</v>
      </c>
      <c r="C38" s="81">
        <v>284496802</v>
      </c>
      <c r="D38" s="81">
        <v>244611257</v>
      </c>
      <c r="E38" s="81">
        <v>237292458</v>
      </c>
      <c r="F38" s="81">
        <v>270201969</v>
      </c>
      <c r="G38" s="81">
        <v>239725191</v>
      </c>
      <c r="H38" s="81">
        <v>259229947</v>
      </c>
      <c r="I38" s="81">
        <v>317240671</v>
      </c>
      <c r="J38" s="81">
        <v>277827472</v>
      </c>
      <c r="K38" s="81">
        <v>291266217</v>
      </c>
      <c r="L38" s="81">
        <v>296026946</v>
      </c>
      <c r="M38" s="81">
        <v>277414732</v>
      </c>
      <c r="N38" s="81">
        <v>265142920</v>
      </c>
      <c r="O38" s="81">
        <v>3260476582</v>
      </c>
    </row>
    <row r="39" spans="2:15" ht="7.5" customHeight="1">
      <c r="B39" s="74" t="s">
        <v>126</v>
      </c>
      <c r="C39" s="79">
        <v>207002936</v>
      </c>
      <c r="D39" s="79">
        <v>174872960</v>
      </c>
      <c r="E39" s="79">
        <v>188931153</v>
      </c>
      <c r="F39" s="79">
        <v>220460339</v>
      </c>
      <c r="G39" s="79">
        <v>195038220</v>
      </c>
      <c r="H39" s="79">
        <v>223270145</v>
      </c>
      <c r="I39" s="79">
        <v>209954599</v>
      </c>
      <c r="J39" s="79">
        <v>200441223</v>
      </c>
      <c r="K39" s="79">
        <v>212416248</v>
      </c>
      <c r="L39" s="79">
        <v>226463687</v>
      </c>
      <c r="M39" s="79">
        <v>211839314</v>
      </c>
      <c r="N39" s="79">
        <v>194512436</v>
      </c>
      <c r="O39" s="79">
        <v>2465203260</v>
      </c>
    </row>
    <row r="40" spans="2:15" ht="7.5" customHeight="1">
      <c r="B40" s="75" t="s">
        <v>127</v>
      </c>
      <c r="C40" s="79">
        <v>319267454</v>
      </c>
      <c r="D40" s="79">
        <v>293655946</v>
      </c>
      <c r="E40" s="79">
        <v>392907487</v>
      </c>
      <c r="F40" s="79">
        <v>347295247</v>
      </c>
      <c r="G40" s="79">
        <v>367436600</v>
      </c>
      <c r="H40" s="79">
        <v>380279249</v>
      </c>
      <c r="I40" s="79">
        <v>337261560</v>
      </c>
      <c r="J40" s="79">
        <v>396831150</v>
      </c>
      <c r="K40" s="79">
        <v>371167229</v>
      </c>
      <c r="L40" s="79">
        <v>356905183</v>
      </c>
      <c r="M40" s="79">
        <v>370380232</v>
      </c>
      <c r="N40" s="79">
        <v>361748390</v>
      </c>
      <c r="O40" s="79">
        <v>4295135727</v>
      </c>
    </row>
    <row r="41" spans="2:15" ht="7.5" customHeight="1">
      <c r="B41" s="80" t="s">
        <v>128</v>
      </c>
      <c r="C41" s="81">
        <v>58418389</v>
      </c>
      <c r="D41" s="81">
        <v>60314799</v>
      </c>
      <c r="E41" s="81">
        <v>72036141</v>
      </c>
      <c r="F41" s="81">
        <v>61368737</v>
      </c>
      <c r="G41" s="81">
        <v>72229045</v>
      </c>
      <c r="H41" s="81">
        <v>78890511</v>
      </c>
      <c r="I41" s="81">
        <v>82621119</v>
      </c>
      <c r="J41" s="81">
        <v>86216925</v>
      </c>
      <c r="K41" s="81">
        <v>81178035</v>
      </c>
      <c r="L41" s="81">
        <v>79781653</v>
      </c>
      <c r="M41" s="81">
        <v>70778647</v>
      </c>
      <c r="N41" s="81">
        <v>64791041</v>
      </c>
      <c r="O41" s="81">
        <v>868625042</v>
      </c>
    </row>
    <row r="42" spans="2:15" ht="7.5" customHeight="1">
      <c r="B42" s="74" t="s">
        <v>129</v>
      </c>
      <c r="C42" s="79">
        <v>105648600</v>
      </c>
      <c r="D42" s="79">
        <v>105756308</v>
      </c>
      <c r="E42" s="79">
        <v>117891121</v>
      </c>
      <c r="F42" s="79">
        <v>118880964</v>
      </c>
      <c r="G42" s="79">
        <v>125707686</v>
      </c>
      <c r="H42" s="79">
        <v>130166847</v>
      </c>
      <c r="I42" s="79">
        <v>125488234</v>
      </c>
      <c r="J42" s="79">
        <v>127636257</v>
      </c>
      <c r="K42" s="79">
        <v>124814199</v>
      </c>
      <c r="L42" s="79">
        <v>126987019</v>
      </c>
      <c r="M42" s="79">
        <v>121058406</v>
      </c>
      <c r="N42" s="79">
        <v>112632228</v>
      </c>
      <c r="O42" s="79">
        <v>1442667869</v>
      </c>
    </row>
    <row r="43" spans="2:15" ht="7.5" customHeight="1">
      <c r="B43" s="75" t="s">
        <v>130</v>
      </c>
      <c r="C43" s="79">
        <v>133385967</v>
      </c>
      <c r="D43" s="79">
        <v>129820522</v>
      </c>
      <c r="E43" s="79">
        <v>116810493</v>
      </c>
      <c r="F43" s="79">
        <v>145977992</v>
      </c>
      <c r="G43" s="79">
        <v>149890745</v>
      </c>
      <c r="H43" s="79">
        <v>127124118</v>
      </c>
      <c r="I43" s="79">
        <v>149862042</v>
      </c>
      <c r="J43" s="79">
        <v>199344416</v>
      </c>
      <c r="K43" s="79">
        <v>121250704</v>
      </c>
      <c r="L43" s="79">
        <v>147910847</v>
      </c>
      <c r="M43" s="79">
        <v>138939464</v>
      </c>
      <c r="N43" s="79">
        <v>107945616</v>
      </c>
      <c r="O43" s="79">
        <v>1668262926</v>
      </c>
    </row>
    <row r="44" spans="2:15" ht="7.5" customHeight="1">
      <c r="B44" s="80" t="s">
        <v>131</v>
      </c>
      <c r="C44" s="81">
        <v>64163906</v>
      </c>
      <c r="D44" s="81">
        <v>63625109</v>
      </c>
      <c r="E44" s="81">
        <v>67873671</v>
      </c>
      <c r="F44" s="81">
        <v>63283284</v>
      </c>
      <c r="G44" s="81">
        <v>70255744</v>
      </c>
      <c r="H44" s="81">
        <v>70910615</v>
      </c>
      <c r="I44" s="81">
        <v>72575723</v>
      </c>
      <c r="J44" s="81">
        <v>76770559</v>
      </c>
      <c r="K44" s="81">
        <v>69461166</v>
      </c>
      <c r="L44" s="81">
        <v>73255172</v>
      </c>
      <c r="M44" s="81">
        <v>68571936</v>
      </c>
      <c r="N44" s="81">
        <v>70893503</v>
      </c>
      <c r="O44" s="81">
        <v>831640388</v>
      </c>
    </row>
    <row r="45" spans="2:15" ht="7.5" customHeight="1">
      <c r="B45" s="74" t="s">
        <v>132</v>
      </c>
      <c r="C45" s="79">
        <v>328940713</v>
      </c>
      <c r="D45" s="79">
        <v>331453087</v>
      </c>
      <c r="E45" s="79">
        <v>369625102</v>
      </c>
      <c r="F45" s="79">
        <v>360966662</v>
      </c>
      <c r="G45" s="79">
        <v>379819648</v>
      </c>
      <c r="H45" s="79">
        <v>377627627</v>
      </c>
      <c r="I45" s="79">
        <v>334786538</v>
      </c>
      <c r="J45" s="79">
        <v>392738183</v>
      </c>
      <c r="K45" s="79">
        <v>364522203</v>
      </c>
      <c r="L45" s="79">
        <v>372200471</v>
      </c>
      <c r="M45" s="79">
        <v>367112006</v>
      </c>
      <c r="N45" s="79">
        <v>341798291</v>
      </c>
      <c r="O45" s="79">
        <v>4321590531</v>
      </c>
    </row>
    <row r="46" spans="2:15" ht="7.5" customHeight="1">
      <c r="B46" s="75" t="s">
        <v>133</v>
      </c>
      <c r="C46" s="79">
        <v>141845035</v>
      </c>
      <c r="D46" s="79">
        <v>123315401</v>
      </c>
      <c r="E46" s="79">
        <v>136039196</v>
      </c>
      <c r="F46" s="79">
        <v>147021008</v>
      </c>
      <c r="G46" s="79">
        <v>148194780</v>
      </c>
      <c r="H46" s="79">
        <v>137877634</v>
      </c>
      <c r="I46" s="79">
        <v>137957169</v>
      </c>
      <c r="J46" s="79">
        <v>159093134</v>
      </c>
      <c r="K46" s="79">
        <v>134706373</v>
      </c>
      <c r="L46" s="79">
        <v>141590830</v>
      </c>
      <c r="M46" s="79">
        <v>132535099</v>
      </c>
      <c r="N46" s="79">
        <v>139299004</v>
      </c>
      <c r="O46" s="79">
        <v>1679474663</v>
      </c>
    </row>
    <row r="47" spans="2:15" ht="7.5" customHeight="1">
      <c r="B47" s="80" t="s">
        <v>134</v>
      </c>
      <c r="C47" s="81">
        <v>548284827</v>
      </c>
      <c r="D47" s="81">
        <v>498319658</v>
      </c>
      <c r="E47" s="81">
        <v>601053325</v>
      </c>
      <c r="F47" s="81">
        <v>486474276</v>
      </c>
      <c r="G47" s="81">
        <v>568298277</v>
      </c>
      <c r="H47" s="81">
        <v>663452394</v>
      </c>
      <c r="I47" s="81">
        <v>555601514</v>
      </c>
      <c r="J47" s="81">
        <v>572030541</v>
      </c>
      <c r="K47" s="81">
        <v>650681085</v>
      </c>
      <c r="L47" s="81">
        <v>552191062</v>
      </c>
      <c r="M47" s="81">
        <v>545663083</v>
      </c>
      <c r="N47" s="81">
        <v>675917401</v>
      </c>
      <c r="O47" s="81">
        <v>6917967443</v>
      </c>
    </row>
    <row r="48" spans="2:15" ht="7.5" customHeight="1">
      <c r="B48" s="74" t="s">
        <v>135</v>
      </c>
      <c r="C48" s="79">
        <v>467132420</v>
      </c>
      <c r="D48" s="79">
        <v>483875860</v>
      </c>
      <c r="E48" s="79">
        <v>541281869</v>
      </c>
      <c r="F48" s="79">
        <v>506386386</v>
      </c>
      <c r="G48" s="79">
        <v>559057345</v>
      </c>
      <c r="H48" s="79">
        <v>527882046</v>
      </c>
      <c r="I48" s="79">
        <v>524845735</v>
      </c>
      <c r="J48" s="79">
        <v>560782818</v>
      </c>
      <c r="K48" s="79">
        <v>525125844</v>
      </c>
      <c r="L48" s="79">
        <v>537330158</v>
      </c>
      <c r="M48" s="79">
        <v>523663336</v>
      </c>
      <c r="N48" s="79">
        <v>515220030</v>
      </c>
      <c r="O48" s="79">
        <v>6272583847</v>
      </c>
    </row>
    <row r="49" spans="2:15" ht="7.5" customHeight="1">
      <c r="B49" s="75" t="s">
        <v>136</v>
      </c>
      <c r="C49" s="79">
        <v>55815415</v>
      </c>
      <c r="D49" s="79">
        <v>42107869</v>
      </c>
      <c r="E49" s="79">
        <v>60529933</v>
      </c>
      <c r="F49" s="79">
        <v>52429188</v>
      </c>
      <c r="G49" s="79">
        <v>50273737</v>
      </c>
      <c r="H49" s="79">
        <v>66883998</v>
      </c>
      <c r="I49" s="79">
        <v>65339847</v>
      </c>
      <c r="J49" s="79">
        <v>61067762</v>
      </c>
      <c r="K49" s="79">
        <v>74009892</v>
      </c>
      <c r="L49" s="79">
        <v>56864935</v>
      </c>
      <c r="M49" s="79">
        <v>65446997</v>
      </c>
      <c r="N49" s="79">
        <v>52105328</v>
      </c>
      <c r="O49" s="79">
        <v>702874901</v>
      </c>
    </row>
    <row r="50" spans="2:15" ht="7.5" customHeight="1">
      <c r="B50" s="80" t="s">
        <v>137</v>
      </c>
      <c r="C50" s="81">
        <v>484559742</v>
      </c>
      <c r="D50" s="81">
        <v>485471584</v>
      </c>
      <c r="E50" s="81">
        <v>548764729</v>
      </c>
      <c r="F50" s="81">
        <v>509083584</v>
      </c>
      <c r="G50" s="81">
        <v>569456992</v>
      </c>
      <c r="H50" s="81">
        <v>556722889</v>
      </c>
      <c r="I50" s="81">
        <v>517197873</v>
      </c>
      <c r="J50" s="81">
        <v>574292321</v>
      </c>
      <c r="K50" s="81">
        <v>539489644</v>
      </c>
      <c r="L50" s="81">
        <v>535972442</v>
      </c>
      <c r="M50" s="81">
        <v>526795375</v>
      </c>
      <c r="N50" s="81">
        <v>526971021</v>
      </c>
      <c r="O50" s="81">
        <v>6374778196</v>
      </c>
    </row>
    <row r="51" spans="2:15" ht="7.5" customHeight="1">
      <c r="B51" s="74" t="s">
        <v>138</v>
      </c>
      <c r="C51" s="79">
        <v>222903084</v>
      </c>
      <c r="D51" s="79">
        <v>207120932</v>
      </c>
      <c r="E51" s="79">
        <v>256658752</v>
      </c>
      <c r="F51" s="79">
        <v>237501096</v>
      </c>
      <c r="G51" s="79">
        <v>258036548</v>
      </c>
      <c r="H51" s="79">
        <v>247613944</v>
      </c>
      <c r="I51" s="79">
        <v>235861774</v>
      </c>
      <c r="J51" s="79">
        <v>254548024</v>
      </c>
      <c r="K51" s="79">
        <v>245894500</v>
      </c>
      <c r="L51" s="79">
        <v>240328087</v>
      </c>
      <c r="M51" s="79">
        <v>240398358</v>
      </c>
      <c r="N51" s="79">
        <v>252653995</v>
      </c>
      <c r="O51" s="79">
        <v>2899519094</v>
      </c>
    </row>
    <row r="52" spans="2:15" ht="7.5" customHeight="1">
      <c r="B52" s="75" t="s">
        <v>139</v>
      </c>
      <c r="C52" s="79">
        <v>119865737</v>
      </c>
      <c r="D52" s="79">
        <v>111931051</v>
      </c>
      <c r="E52" s="79">
        <v>116459445</v>
      </c>
      <c r="F52" s="79">
        <v>130780162</v>
      </c>
      <c r="G52" s="79">
        <v>127973860</v>
      </c>
      <c r="H52" s="79">
        <v>132210123</v>
      </c>
      <c r="I52" s="79">
        <v>135973202</v>
      </c>
      <c r="J52" s="79">
        <v>139121657</v>
      </c>
      <c r="K52" s="79">
        <v>130250428</v>
      </c>
      <c r="L52" s="79">
        <v>128126772</v>
      </c>
      <c r="M52" s="79">
        <v>119843841</v>
      </c>
      <c r="N52" s="79">
        <v>115783534</v>
      </c>
      <c r="O52" s="79">
        <v>1508319812</v>
      </c>
    </row>
    <row r="53" spans="2:15" ht="7.5" customHeight="1">
      <c r="B53" s="80" t="s">
        <v>140</v>
      </c>
      <c r="C53" s="81">
        <v>463223791</v>
      </c>
      <c r="D53" s="81">
        <v>449557489</v>
      </c>
      <c r="E53" s="81">
        <v>541089673</v>
      </c>
      <c r="F53" s="81">
        <v>486107086</v>
      </c>
      <c r="G53" s="81">
        <v>514138125</v>
      </c>
      <c r="H53" s="81">
        <v>561333813</v>
      </c>
      <c r="I53" s="81">
        <v>510295937</v>
      </c>
      <c r="J53" s="81">
        <v>526095059</v>
      </c>
      <c r="K53" s="81">
        <v>554047770</v>
      </c>
      <c r="L53" s="81">
        <v>514063351</v>
      </c>
      <c r="M53" s="81">
        <v>492459460</v>
      </c>
      <c r="N53" s="81">
        <v>557348398</v>
      </c>
      <c r="O53" s="81">
        <v>6169759952</v>
      </c>
    </row>
    <row r="54" spans="2:15" ht="7.5" customHeight="1">
      <c r="B54" s="74" t="s">
        <v>141</v>
      </c>
      <c r="C54" s="79">
        <v>31380358</v>
      </c>
      <c r="D54" s="79">
        <v>31669372</v>
      </c>
      <c r="E54" s="79">
        <v>35215861</v>
      </c>
      <c r="F54" s="79">
        <v>38898175</v>
      </c>
      <c r="G54" s="79">
        <v>35704934</v>
      </c>
      <c r="H54" s="79">
        <v>41892797</v>
      </c>
      <c r="I54" s="79">
        <v>40253584</v>
      </c>
      <c r="J54" s="79">
        <v>40348077</v>
      </c>
      <c r="K54" s="79">
        <v>37790626</v>
      </c>
      <c r="L54" s="79">
        <v>40568314</v>
      </c>
      <c r="M54" s="79">
        <v>36174084</v>
      </c>
      <c r="N54" s="79">
        <v>36972213</v>
      </c>
      <c r="O54" s="79">
        <v>446868395</v>
      </c>
    </row>
    <row r="55" spans="2:15" ht="7.5" customHeight="1">
      <c r="B55" s="75" t="s">
        <v>142</v>
      </c>
      <c r="C55" s="79">
        <v>281003795</v>
      </c>
      <c r="D55" s="79">
        <v>285215998</v>
      </c>
      <c r="E55" s="79">
        <v>321589297</v>
      </c>
      <c r="F55" s="79">
        <v>309209246</v>
      </c>
      <c r="G55" s="79">
        <v>326682892</v>
      </c>
      <c r="H55" s="79">
        <v>313460564</v>
      </c>
      <c r="I55" s="79">
        <v>297237763</v>
      </c>
      <c r="J55" s="79">
        <v>340211977</v>
      </c>
      <c r="K55" s="79">
        <v>309073554</v>
      </c>
      <c r="L55" s="79">
        <v>309477172</v>
      </c>
      <c r="M55" s="79">
        <v>301193415</v>
      </c>
      <c r="N55" s="79">
        <v>278423558</v>
      </c>
      <c r="O55" s="79">
        <v>3672779231</v>
      </c>
    </row>
    <row r="56" spans="2:15" ht="7.5" customHeight="1">
      <c r="B56" s="80" t="s">
        <v>143</v>
      </c>
      <c r="C56" s="81">
        <v>62471345</v>
      </c>
      <c r="D56" s="81">
        <v>54303114</v>
      </c>
      <c r="E56" s="81">
        <v>54098151</v>
      </c>
      <c r="F56" s="81">
        <v>58958848</v>
      </c>
      <c r="G56" s="81">
        <v>56904593</v>
      </c>
      <c r="H56" s="81">
        <v>64740197</v>
      </c>
      <c r="I56" s="81">
        <v>69652970</v>
      </c>
      <c r="J56" s="81">
        <v>67492394</v>
      </c>
      <c r="K56" s="81">
        <v>71807760</v>
      </c>
      <c r="L56" s="81">
        <v>66910593</v>
      </c>
      <c r="M56" s="81">
        <v>68271909</v>
      </c>
      <c r="N56" s="81">
        <v>62937169</v>
      </c>
      <c r="O56" s="81">
        <v>758549043</v>
      </c>
    </row>
    <row r="57" spans="2:15" ht="7.5" customHeight="1">
      <c r="B57" s="74" t="s">
        <v>144</v>
      </c>
      <c r="C57" s="79">
        <v>359066634</v>
      </c>
      <c r="D57" s="79">
        <v>306824860</v>
      </c>
      <c r="E57" s="79">
        <v>421321107</v>
      </c>
      <c r="F57" s="79">
        <v>372676833</v>
      </c>
      <c r="G57" s="79">
        <v>411055779</v>
      </c>
      <c r="H57" s="79">
        <v>395818563</v>
      </c>
      <c r="I57" s="79">
        <v>400288711</v>
      </c>
      <c r="J57" s="79">
        <v>391968333</v>
      </c>
      <c r="K57" s="79">
        <v>401241392</v>
      </c>
      <c r="L57" s="79">
        <v>394441857</v>
      </c>
      <c r="M57" s="79">
        <v>391849949</v>
      </c>
      <c r="N57" s="79">
        <v>381740419</v>
      </c>
      <c r="O57" s="79">
        <v>4628294437</v>
      </c>
    </row>
    <row r="58" spans="2:15" ht="7.5" customHeight="1">
      <c r="B58" s="75" t="s">
        <v>145</v>
      </c>
      <c r="C58" s="79">
        <v>1652379602</v>
      </c>
      <c r="D58" s="79">
        <v>1549049479</v>
      </c>
      <c r="E58" s="79">
        <v>1791440782</v>
      </c>
      <c r="F58" s="79">
        <v>1760221841</v>
      </c>
      <c r="G58" s="79">
        <v>1819680813</v>
      </c>
      <c r="H58" s="79">
        <v>1737551666</v>
      </c>
      <c r="I58" s="79">
        <v>1715497067</v>
      </c>
      <c r="J58" s="79">
        <v>1795834660</v>
      </c>
      <c r="K58" s="79">
        <v>1729368751</v>
      </c>
      <c r="L58" s="79">
        <v>1800051641</v>
      </c>
      <c r="M58" s="79">
        <v>1704497851</v>
      </c>
      <c r="N58" s="79">
        <v>1755180781</v>
      </c>
      <c r="O58" s="79">
        <v>20810754934</v>
      </c>
    </row>
    <row r="59" spans="2:15" ht="7.5" customHeight="1">
      <c r="B59" s="80" t="s">
        <v>146</v>
      </c>
      <c r="C59" s="81">
        <v>144316276</v>
      </c>
      <c r="D59" s="81">
        <v>142095756</v>
      </c>
      <c r="E59" s="81">
        <v>147625115</v>
      </c>
      <c r="F59" s="81">
        <v>132008456</v>
      </c>
      <c r="G59" s="81">
        <v>156485358</v>
      </c>
      <c r="H59" s="81">
        <v>153926198</v>
      </c>
      <c r="I59" s="81">
        <v>147012911</v>
      </c>
      <c r="J59" s="81">
        <v>175925031</v>
      </c>
      <c r="K59" s="81">
        <v>151808387</v>
      </c>
      <c r="L59" s="81">
        <v>158435292</v>
      </c>
      <c r="M59" s="81">
        <v>154097102</v>
      </c>
      <c r="N59" s="81">
        <v>150080345</v>
      </c>
      <c r="O59" s="81">
        <v>1813816227</v>
      </c>
    </row>
    <row r="60" spans="2:15" ht="7.5" customHeight="1">
      <c r="B60" s="74" t="s">
        <v>147</v>
      </c>
      <c r="C60" s="79">
        <v>27507299</v>
      </c>
      <c r="D60" s="79">
        <v>26921790</v>
      </c>
      <c r="E60" s="79">
        <v>28777794</v>
      </c>
      <c r="F60" s="79">
        <v>24811390</v>
      </c>
      <c r="G60" s="79">
        <v>29970052</v>
      </c>
      <c r="H60" s="79">
        <v>29669742</v>
      </c>
      <c r="I60" s="79">
        <v>29667873</v>
      </c>
      <c r="J60" s="79">
        <v>32356476</v>
      </c>
      <c r="K60" s="79">
        <v>29745585</v>
      </c>
      <c r="L60" s="79">
        <v>29655145</v>
      </c>
      <c r="M60" s="79">
        <v>27833715</v>
      </c>
      <c r="N60" s="79">
        <v>28377516</v>
      </c>
      <c r="O60" s="79">
        <v>345294377</v>
      </c>
    </row>
    <row r="61" spans="2:15" ht="7.5" customHeight="1">
      <c r="B61" s="75" t="s">
        <v>148</v>
      </c>
      <c r="C61" s="79">
        <v>344062238</v>
      </c>
      <c r="D61" s="79">
        <v>397870050</v>
      </c>
      <c r="E61" s="79">
        <v>400252718</v>
      </c>
      <c r="F61" s="79">
        <v>675442437</v>
      </c>
      <c r="G61" s="79">
        <v>330966797</v>
      </c>
      <c r="H61" s="79">
        <v>429727526</v>
      </c>
      <c r="I61" s="79">
        <v>393127500</v>
      </c>
      <c r="J61" s="79">
        <v>340749472</v>
      </c>
      <c r="K61" s="79">
        <v>530574727</v>
      </c>
      <c r="L61" s="79">
        <v>397155335</v>
      </c>
      <c r="M61" s="79">
        <v>447190955</v>
      </c>
      <c r="N61" s="79">
        <v>298735109</v>
      </c>
      <c r="O61" s="79">
        <v>4985854864</v>
      </c>
    </row>
    <row r="62" spans="2:15" ht="7.5" customHeight="1">
      <c r="B62" s="80" t="s">
        <v>149</v>
      </c>
      <c r="C62" s="81">
        <v>247644073</v>
      </c>
      <c r="D62" s="81">
        <v>249495993</v>
      </c>
      <c r="E62" s="81">
        <v>289846997</v>
      </c>
      <c r="F62" s="81">
        <v>295291644</v>
      </c>
      <c r="G62" s="81">
        <v>295954071</v>
      </c>
      <c r="H62" s="81">
        <v>292986949</v>
      </c>
      <c r="I62" s="81">
        <v>299284127</v>
      </c>
      <c r="J62" s="81">
        <v>313776985</v>
      </c>
      <c r="K62" s="81">
        <v>286452204</v>
      </c>
      <c r="L62" s="81">
        <v>274734869</v>
      </c>
      <c r="M62" s="81">
        <v>286010017</v>
      </c>
      <c r="N62" s="81">
        <v>264700597</v>
      </c>
      <c r="O62" s="81">
        <v>3396178526</v>
      </c>
    </row>
    <row r="63" spans="2:15" ht="7.5" customHeight="1">
      <c r="B63" s="74" t="s">
        <v>150</v>
      </c>
      <c r="C63" s="79">
        <v>90238276</v>
      </c>
      <c r="D63" s="79">
        <v>76221790</v>
      </c>
      <c r="E63" s="79">
        <v>83915071</v>
      </c>
      <c r="F63" s="79">
        <v>163349095</v>
      </c>
      <c r="G63" s="79">
        <v>104571838</v>
      </c>
      <c r="H63" s="79">
        <v>106433083</v>
      </c>
      <c r="I63" s="79">
        <v>124667224</v>
      </c>
      <c r="J63" s="79">
        <v>103366054</v>
      </c>
      <c r="K63" s="79">
        <v>109209497</v>
      </c>
      <c r="L63" s="79">
        <v>83347612</v>
      </c>
      <c r="M63" s="79">
        <v>136095055</v>
      </c>
      <c r="N63" s="79">
        <v>107740752</v>
      </c>
      <c r="O63" s="79">
        <v>1289155347</v>
      </c>
    </row>
    <row r="64" spans="2:15" ht="7.5" customHeight="1">
      <c r="B64" s="75" t="s">
        <v>151</v>
      </c>
      <c r="C64" s="79">
        <v>265336042</v>
      </c>
      <c r="D64" s="79">
        <v>292678822</v>
      </c>
      <c r="E64" s="79">
        <v>289515983</v>
      </c>
      <c r="F64" s="79">
        <v>264116380</v>
      </c>
      <c r="G64" s="79">
        <v>312843133</v>
      </c>
      <c r="H64" s="79">
        <v>314530898</v>
      </c>
      <c r="I64" s="79">
        <v>303480515</v>
      </c>
      <c r="J64" s="79">
        <v>361325099</v>
      </c>
      <c r="K64" s="79">
        <v>294327066</v>
      </c>
      <c r="L64" s="79">
        <v>234626113</v>
      </c>
      <c r="M64" s="79">
        <v>326104177</v>
      </c>
      <c r="N64" s="79">
        <v>342570961</v>
      </c>
      <c r="O64" s="79">
        <v>3601455189</v>
      </c>
    </row>
    <row r="65" spans="2:15" ht="7.5" customHeight="1" thickBot="1">
      <c r="B65" s="80" t="s">
        <v>152</v>
      </c>
      <c r="C65" s="79">
        <v>38854971</v>
      </c>
      <c r="D65" s="79">
        <v>48875276</v>
      </c>
      <c r="E65" s="79">
        <v>50467462</v>
      </c>
      <c r="F65" s="79">
        <v>53790957</v>
      </c>
      <c r="G65" s="79">
        <v>54614808</v>
      </c>
      <c r="H65" s="79">
        <v>53006758</v>
      </c>
      <c r="I65" s="79">
        <v>64188643</v>
      </c>
      <c r="J65" s="79">
        <v>74342425</v>
      </c>
      <c r="K65" s="79">
        <v>71113974</v>
      </c>
      <c r="L65" s="79">
        <v>69590850</v>
      </c>
      <c r="M65" s="79">
        <v>60471702</v>
      </c>
      <c r="N65" s="79">
        <v>63488515</v>
      </c>
      <c r="O65" s="79">
        <v>702806341</v>
      </c>
    </row>
    <row r="66" spans="2:15" ht="7.5" customHeight="1" thickTop="1">
      <c r="B66" s="76" t="s">
        <v>215</v>
      </c>
      <c r="C66" s="83">
        <v>14337832362</v>
      </c>
      <c r="D66" s="83">
        <v>13930877356</v>
      </c>
      <c r="E66" s="83">
        <v>15455204241</v>
      </c>
      <c r="F66" s="83">
        <v>15516190694.73</v>
      </c>
      <c r="G66" s="83">
        <v>15396346736.774</v>
      </c>
      <c r="H66" s="83">
        <v>15826315866.932</v>
      </c>
      <c r="I66" s="83">
        <v>15408417535.584</v>
      </c>
      <c r="J66" s="83">
        <v>16166706055.272</v>
      </c>
      <c r="K66" s="83">
        <v>15867463318.677</v>
      </c>
      <c r="L66" s="83">
        <v>15638493425.95</v>
      </c>
      <c r="M66" s="83">
        <v>15376190450.812</v>
      </c>
      <c r="N66" s="83">
        <v>15473082433.13</v>
      </c>
      <c r="O66" s="83">
        <v>184393120476.861</v>
      </c>
    </row>
    <row r="67" spans="2:15" ht="7.5" customHeight="1" thickBot="1">
      <c r="B67" s="77" t="s">
        <v>154</v>
      </c>
      <c r="C67" s="82">
        <v>99273787</v>
      </c>
      <c r="D67" s="82">
        <v>76355611</v>
      </c>
      <c r="E67" s="82">
        <v>89966928</v>
      </c>
      <c r="F67" s="82">
        <v>83531123</v>
      </c>
      <c r="G67" s="82">
        <v>85527663</v>
      </c>
      <c r="H67" s="82">
        <v>84110585</v>
      </c>
      <c r="I67" s="82">
        <v>81463360</v>
      </c>
      <c r="J67" s="82">
        <v>25274493</v>
      </c>
      <c r="K67" s="82">
        <v>50900229</v>
      </c>
      <c r="L67" s="82">
        <v>77954235</v>
      </c>
      <c r="M67" s="82">
        <v>77918615</v>
      </c>
      <c r="N67" s="82">
        <v>63998186</v>
      </c>
      <c r="O67" s="82">
        <v>896274815</v>
      </c>
    </row>
    <row r="68" spans="2:15" ht="7.5" customHeight="1" thickTop="1">
      <c r="B68" s="78" t="s">
        <v>216</v>
      </c>
      <c r="C68" s="81">
        <v>14437106149</v>
      </c>
      <c r="D68" s="81">
        <v>14007232967</v>
      </c>
      <c r="E68" s="81">
        <v>15545171169</v>
      </c>
      <c r="F68" s="81">
        <v>15599721817.73</v>
      </c>
      <c r="G68" s="81">
        <v>15481874399.774</v>
      </c>
      <c r="H68" s="81">
        <v>15910426451.932</v>
      </c>
      <c r="I68" s="81">
        <v>15489880895.584</v>
      </c>
      <c r="J68" s="81">
        <v>16191980548.272</v>
      </c>
      <c r="K68" s="81">
        <v>15918363547.677</v>
      </c>
      <c r="L68" s="81">
        <v>15716447660.95</v>
      </c>
      <c r="M68" s="81">
        <v>15454109065.812</v>
      </c>
      <c r="N68" s="81">
        <v>15537080619.13</v>
      </c>
      <c r="O68" s="81">
        <v>185289395291.861</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Dougherty, Michael (FHWA)</cp:lastModifiedBy>
  <cp:lastPrinted>2013-02-04T15:53:54Z</cp:lastPrinted>
  <dcterms:created xsi:type="dcterms:W3CDTF">2012-10-23T18:32:24Z</dcterms:created>
  <dcterms:modified xsi:type="dcterms:W3CDTF">2023-07-31T18:58:13Z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