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athan.Grace.CTR\Documents\Catherine Taylor\508 PDFs\"/>
    </mc:Choice>
  </mc:AlternateContent>
  <xr:revisionPtr revIDLastSave="0" documentId="13_ncr:1_{474472EA-0300-4C1D-84A3-973DCA38062B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Noise Model Output" sheetId="4" r:id="rId1"/>
    <sheet name="Noise Valuation" sheetId="6" r:id="rId2"/>
    <sheet name="BCA Inputs and Calculations" sheetId="2" r:id="rId3"/>
    <sheet name="BCA Results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" l="1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1" i="4"/>
  <c r="F862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6" i="4"/>
  <c r="F877" i="4"/>
  <c r="F878" i="4"/>
  <c r="F879" i="4"/>
  <c r="F880" i="4"/>
  <c r="F881" i="4"/>
  <c r="F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6" i="4"/>
  <c r="F917" i="4"/>
  <c r="F918" i="4"/>
  <c r="F919" i="4"/>
  <c r="F920" i="4"/>
  <c r="F921" i="4"/>
  <c r="F922" i="4"/>
  <c r="F923" i="4"/>
  <c r="F924" i="4"/>
  <c r="F925" i="4"/>
  <c r="F926" i="4"/>
  <c r="F927" i="4"/>
  <c r="F928" i="4"/>
  <c r="F929" i="4"/>
  <c r="F930" i="4"/>
  <c r="F931" i="4"/>
  <c r="F932" i="4"/>
  <c r="F933" i="4"/>
  <c r="F934" i="4"/>
  <c r="F935" i="4"/>
  <c r="F936" i="4"/>
  <c r="F937" i="4"/>
  <c r="F938" i="4"/>
  <c r="F939" i="4"/>
  <c r="F940" i="4"/>
  <c r="F941" i="4"/>
  <c r="F942" i="4"/>
  <c r="F943" i="4"/>
  <c r="F944" i="4"/>
  <c r="F945" i="4"/>
  <c r="F946" i="4"/>
  <c r="F947" i="4"/>
  <c r="F948" i="4"/>
  <c r="F949" i="4"/>
  <c r="F950" i="4"/>
  <c r="F951" i="4"/>
  <c r="F952" i="4"/>
  <c r="F953" i="4"/>
  <c r="F954" i="4"/>
  <c r="F955" i="4"/>
  <c r="F956" i="4"/>
  <c r="F957" i="4"/>
  <c r="F958" i="4"/>
  <c r="F959" i="4"/>
  <c r="F960" i="4"/>
  <c r="F961" i="4"/>
  <c r="F962" i="4"/>
  <c r="F963" i="4"/>
  <c r="F964" i="4"/>
  <c r="F965" i="4"/>
  <c r="F966" i="4"/>
  <c r="F967" i="4"/>
  <c r="F968" i="4"/>
  <c r="F969" i="4"/>
  <c r="F970" i="4"/>
  <c r="F971" i="4"/>
  <c r="F972" i="4"/>
  <c r="F973" i="4"/>
  <c r="F974" i="4"/>
  <c r="F975" i="4"/>
  <c r="F976" i="4"/>
  <c r="F977" i="4"/>
  <c r="F978" i="4"/>
  <c r="F979" i="4"/>
  <c r="F980" i="4"/>
  <c r="F981" i="4"/>
  <c r="F982" i="4"/>
  <c r="F983" i="4"/>
  <c r="F984" i="4"/>
  <c r="F985" i="4"/>
  <c r="F986" i="4"/>
  <c r="F987" i="4"/>
  <c r="F988" i="4"/>
  <c r="F989" i="4"/>
  <c r="F990" i="4"/>
  <c r="F991" i="4"/>
  <c r="F992" i="4"/>
  <c r="F993" i="4"/>
  <c r="F994" i="4"/>
  <c r="F995" i="4"/>
  <c r="F996" i="4"/>
  <c r="F997" i="4"/>
  <c r="F998" i="4"/>
  <c r="F999" i="4"/>
  <c r="F1000" i="4"/>
  <c r="F1001" i="4"/>
  <c r="F1002" i="4"/>
  <c r="F1003" i="4"/>
  <c r="F1004" i="4"/>
  <c r="F1005" i="4"/>
  <c r="F1006" i="4"/>
  <c r="F1007" i="4"/>
  <c r="F1008" i="4"/>
  <c r="F1009" i="4"/>
  <c r="F10" i="4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G68" i="2" l="1"/>
  <c r="G69" i="2"/>
  <c r="G70" i="2"/>
  <c r="G71" i="2"/>
  <c r="F68" i="2"/>
  <c r="F69" i="2"/>
  <c r="F70" i="2"/>
  <c r="F71" i="2"/>
  <c r="E68" i="2"/>
  <c r="E69" i="2"/>
  <c r="E70" i="2"/>
  <c r="E71" i="2"/>
  <c r="D71" i="2"/>
  <c r="D68" i="2"/>
  <c r="D69" i="2"/>
  <c r="D70" i="2"/>
  <c r="C69" i="2"/>
  <c r="C70" i="2"/>
  <c r="C71" i="2"/>
  <c r="C68" i="2"/>
  <c r="A13" i="2"/>
  <c r="A20" i="2" l="1"/>
  <c r="C20" i="2" l="1"/>
  <c r="D20" i="2"/>
  <c r="B20" i="2"/>
  <c r="F20" i="2" s="1"/>
  <c r="A21" i="2"/>
  <c r="E20" i="2" s="1"/>
  <c r="G20" i="2" l="1"/>
  <c r="C21" i="2"/>
  <c r="D21" i="2"/>
  <c r="A22" i="2"/>
  <c r="B21" i="2"/>
  <c r="F21" i="2" s="1"/>
  <c r="A23" i="2"/>
  <c r="C23" i="2" l="1"/>
  <c r="D23" i="2"/>
  <c r="D22" i="2"/>
  <c r="G22" i="2" s="1"/>
  <c r="E22" i="2"/>
  <c r="E21" i="2"/>
  <c r="G21" i="2" s="1"/>
  <c r="B22" i="2"/>
  <c r="F22" i="2" s="1"/>
  <c r="C22" i="2"/>
  <c r="B23" i="2"/>
  <c r="F23" i="2" s="1"/>
  <c r="A24" i="2"/>
  <c r="E23" i="2" s="1"/>
  <c r="G23" i="2" l="1"/>
  <c r="D24" i="2"/>
  <c r="B24" i="2"/>
  <c r="F24" i="2" s="1"/>
  <c r="C24" i="2"/>
  <c r="A25" i="2"/>
  <c r="C25" i="2" l="1"/>
  <c r="D25" i="2"/>
  <c r="E24" i="2"/>
  <c r="G24" i="2" s="1"/>
  <c r="B25" i="2"/>
  <c r="F25" i="2" s="1"/>
  <c r="A26" i="2"/>
  <c r="C26" i="2" l="1"/>
  <c r="D26" i="2"/>
  <c r="E25" i="2"/>
  <c r="G25" i="2" s="1"/>
  <c r="B26" i="2"/>
  <c r="F26" i="2" s="1"/>
  <c r="A27" i="2"/>
  <c r="D27" i="2" l="1"/>
  <c r="E26" i="2"/>
  <c r="G26" i="2" s="1"/>
  <c r="B27" i="2"/>
  <c r="F27" i="2" s="1"/>
  <c r="C27" i="2"/>
  <c r="A28" i="2"/>
  <c r="E27" i="2" s="1"/>
  <c r="G27" i="2" l="1"/>
  <c r="C28" i="2"/>
  <c r="D28" i="2"/>
  <c r="B28" i="2"/>
  <c r="F28" i="2" s="1"/>
  <c r="A29" i="2"/>
  <c r="E28" i="2" s="1"/>
  <c r="G28" i="2" l="1"/>
  <c r="C29" i="2"/>
  <c r="D29" i="2"/>
  <c r="B29" i="2"/>
  <c r="F29" i="2" s="1"/>
  <c r="A30" i="2"/>
  <c r="C30" i="2" l="1"/>
  <c r="D30" i="2"/>
  <c r="E29" i="2"/>
  <c r="G29" i="2" s="1"/>
  <c r="B30" i="2"/>
  <c r="F30" i="2" s="1"/>
  <c r="A31" i="2"/>
  <c r="E30" i="2" s="1"/>
  <c r="G30" i="2" l="1"/>
  <c r="C31" i="2"/>
  <c r="D31" i="2"/>
  <c r="B31" i="2"/>
  <c r="F31" i="2" s="1"/>
  <c r="A32" i="2"/>
  <c r="C32" i="2" l="1"/>
  <c r="D32" i="2"/>
  <c r="E31" i="2"/>
  <c r="G31" i="2" s="1"/>
  <c r="B32" i="2"/>
  <c r="F32" i="2" s="1"/>
  <c r="A33" i="2"/>
  <c r="E32" i="2" s="1"/>
  <c r="G32" i="2" l="1"/>
  <c r="C33" i="2"/>
  <c r="D33" i="2"/>
  <c r="B33" i="2"/>
  <c r="F33" i="2" s="1"/>
  <c r="A34" i="2"/>
  <c r="D34" i="2" l="1"/>
  <c r="E33" i="2"/>
  <c r="G33" i="2" s="1"/>
  <c r="B34" i="2"/>
  <c r="F34" i="2" s="1"/>
  <c r="C34" i="2"/>
  <c r="A35" i="2"/>
  <c r="E34" i="2" s="1"/>
  <c r="G34" i="2" l="1"/>
  <c r="D35" i="2"/>
  <c r="B35" i="2"/>
  <c r="F35" i="2" s="1"/>
  <c r="C35" i="2"/>
  <c r="A36" i="2"/>
  <c r="D36" i="2" l="1"/>
  <c r="E35" i="2"/>
  <c r="G35" i="2" s="1"/>
  <c r="B36" i="2"/>
  <c r="F36" i="2" s="1"/>
  <c r="C36" i="2"/>
  <c r="A37" i="2"/>
  <c r="E36" i="2" s="1"/>
  <c r="G36" i="2" l="1"/>
  <c r="D37" i="2"/>
  <c r="B37" i="2"/>
  <c r="F37" i="2" s="1"/>
  <c r="C37" i="2"/>
  <c r="A38" i="2"/>
  <c r="C38" i="2" l="1"/>
  <c r="D38" i="2"/>
  <c r="E37" i="2"/>
  <c r="G37" i="2" s="1"/>
  <c r="B38" i="2"/>
  <c r="F38" i="2" s="1"/>
  <c r="A39" i="2"/>
  <c r="E38" i="2" s="1"/>
  <c r="G38" i="2" l="1"/>
  <c r="C39" i="2"/>
  <c r="D39" i="2"/>
  <c r="B39" i="2"/>
  <c r="F39" i="2" s="1"/>
  <c r="A40" i="2"/>
  <c r="C40" i="2" l="1"/>
  <c r="D40" i="2"/>
  <c r="E39" i="2"/>
  <c r="G39" i="2" s="1"/>
  <c r="B40" i="2"/>
  <c r="F40" i="2" s="1"/>
  <c r="A41" i="2"/>
  <c r="E40" i="2" s="1"/>
  <c r="G40" i="2" l="1"/>
  <c r="D41" i="2"/>
  <c r="B41" i="2"/>
  <c r="F41" i="2" s="1"/>
  <c r="C41" i="2"/>
  <c r="A42" i="2"/>
  <c r="D42" i="2" l="1"/>
  <c r="E41" i="2"/>
  <c r="G41" i="2" s="1"/>
  <c r="B42" i="2"/>
  <c r="F42" i="2" s="1"/>
  <c r="C42" i="2"/>
  <c r="A43" i="2"/>
  <c r="E42" i="2" s="1"/>
  <c r="G42" i="2" l="1"/>
  <c r="C43" i="2"/>
  <c r="D43" i="2"/>
  <c r="B43" i="2"/>
  <c r="F43" i="2" s="1"/>
  <c r="A44" i="2"/>
  <c r="D44" i="2" l="1"/>
  <c r="E43" i="2"/>
  <c r="G43" i="2" s="1"/>
  <c r="B44" i="2"/>
  <c r="F44" i="2" s="1"/>
  <c r="C44" i="2"/>
  <c r="A45" i="2"/>
  <c r="E44" i="2" s="1"/>
  <c r="G44" i="2" l="1"/>
  <c r="D45" i="2"/>
  <c r="B45" i="2"/>
  <c r="F45" i="2" s="1"/>
  <c r="C45" i="2"/>
  <c r="A46" i="2"/>
  <c r="D46" i="2" l="1"/>
  <c r="E45" i="2"/>
  <c r="G45" i="2" s="1"/>
  <c r="B46" i="2"/>
  <c r="F46" i="2" s="1"/>
  <c r="C46" i="2"/>
  <c r="A47" i="2"/>
  <c r="E46" i="2" s="1"/>
  <c r="G46" i="2" l="1"/>
  <c r="D47" i="2"/>
  <c r="B47" i="2"/>
  <c r="F47" i="2" s="1"/>
  <c r="C47" i="2"/>
  <c r="A48" i="2"/>
  <c r="D48" i="2" l="1"/>
  <c r="E47" i="2"/>
  <c r="G47" i="2" s="1"/>
  <c r="B48" i="2"/>
  <c r="F48" i="2" s="1"/>
  <c r="C48" i="2"/>
  <c r="A49" i="2"/>
  <c r="E48" i="2" s="1"/>
  <c r="G48" i="2" l="1"/>
  <c r="C49" i="2"/>
  <c r="D49" i="2"/>
  <c r="A50" i="2"/>
  <c r="B49" i="2"/>
  <c r="F49" i="2" s="1"/>
  <c r="C50" i="2" l="1"/>
  <c r="D50" i="2"/>
  <c r="G50" i="2"/>
  <c r="F50" i="2"/>
  <c r="E49" i="2"/>
  <c r="G49" i="2" s="1"/>
  <c r="A51" i="2"/>
  <c r="E50" i="2" s="1"/>
  <c r="B50" i="2"/>
  <c r="C51" i="2" l="1"/>
  <c r="F51" i="2"/>
  <c r="D51" i="2"/>
  <c r="G51" i="2"/>
  <c r="B51" i="2"/>
  <c r="A52" i="2"/>
  <c r="C52" i="2" l="1"/>
  <c r="F52" i="2"/>
  <c r="D52" i="2"/>
  <c r="G52" i="2"/>
  <c r="E51" i="2"/>
  <c r="B52" i="2"/>
  <c r="A53" i="2"/>
  <c r="C53" i="2" l="1"/>
  <c r="G53" i="2"/>
  <c r="F53" i="2"/>
  <c r="D53" i="2"/>
  <c r="E52" i="2"/>
  <c r="B53" i="2"/>
  <c r="A54" i="2"/>
  <c r="C54" i="2" l="1"/>
  <c r="D54" i="2"/>
  <c r="F54" i="2"/>
  <c r="G54" i="2"/>
  <c r="E53" i="2"/>
  <c r="A55" i="2"/>
  <c r="B54" i="2"/>
  <c r="C55" i="2" l="1"/>
  <c r="G55" i="2"/>
  <c r="F55" i="2"/>
  <c r="D55" i="2"/>
  <c r="E54" i="2"/>
  <c r="B55" i="2"/>
  <c r="A56" i="2"/>
  <c r="C56" i="2" l="1"/>
  <c r="D56" i="2"/>
  <c r="G56" i="2"/>
  <c r="F56" i="2"/>
  <c r="E55" i="2"/>
  <c r="B56" i="2"/>
  <c r="A57" i="2"/>
  <c r="C57" i="2" l="1"/>
  <c r="F57" i="2"/>
  <c r="D57" i="2"/>
  <c r="G57" i="2"/>
  <c r="E56" i="2"/>
  <c r="B57" i="2"/>
  <c r="A58" i="2"/>
  <c r="C58" i="2" l="1"/>
  <c r="D58" i="2"/>
  <c r="G58" i="2"/>
  <c r="F58" i="2"/>
  <c r="E57" i="2"/>
  <c r="A59" i="2"/>
  <c r="B58" i="2"/>
  <c r="C59" i="2" l="1"/>
  <c r="F59" i="2"/>
  <c r="G59" i="2"/>
  <c r="D59" i="2"/>
  <c r="E58" i="2"/>
  <c r="B59" i="2"/>
  <c r="A60" i="2"/>
  <c r="C60" i="2" l="1"/>
  <c r="F60" i="2"/>
  <c r="D60" i="2"/>
  <c r="G60" i="2"/>
  <c r="E59" i="2"/>
  <c r="B60" i="2"/>
  <c r="A61" i="2"/>
  <c r="C61" i="2" l="1"/>
  <c r="G61" i="2"/>
  <c r="F61" i="2"/>
  <c r="D61" i="2"/>
  <c r="E60" i="2"/>
  <c r="A62" i="2"/>
  <c r="B61" i="2"/>
  <c r="C62" i="2" l="1"/>
  <c r="D62" i="2"/>
  <c r="G62" i="2"/>
  <c r="F62" i="2"/>
  <c r="E61" i="2"/>
  <c r="A63" i="2"/>
  <c r="B62" i="2"/>
  <c r="C63" i="2" l="1"/>
  <c r="G63" i="2"/>
  <c r="F63" i="2"/>
  <c r="D63" i="2"/>
  <c r="E62" i="2"/>
  <c r="B63" i="2"/>
  <c r="A64" i="2"/>
  <c r="C64" i="2" l="1"/>
  <c r="D64" i="2"/>
  <c r="G64" i="2"/>
  <c r="F64" i="2"/>
  <c r="E63" i="2"/>
  <c r="A65" i="2"/>
  <c r="E64" i="2" s="1"/>
  <c r="B64" i="2"/>
  <c r="C65" i="2" l="1"/>
  <c r="F65" i="2"/>
  <c r="D65" i="2"/>
  <c r="G65" i="2"/>
  <c r="B65" i="2"/>
  <c r="A66" i="2"/>
  <c r="C66" i="2" l="1"/>
  <c r="D66" i="2"/>
  <c r="G66" i="2"/>
  <c r="F66" i="2"/>
  <c r="E65" i="2"/>
  <c r="A67" i="2"/>
  <c r="B66" i="2"/>
  <c r="F67" i="2" l="1"/>
  <c r="B4" i="3" s="1"/>
  <c r="D67" i="2"/>
  <c r="G67" i="2"/>
  <c r="B5" i="3" s="1"/>
  <c r="B6" i="3" s="1"/>
  <c r="E67" i="2"/>
  <c r="E66" i="2"/>
  <c r="B67" i="2"/>
  <c r="C67" i="2"/>
  <c r="B7" i="3" l="1"/>
</calcChain>
</file>

<file path=xl/sharedStrings.xml><?xml version="1.0" encoding="utf-8"?>
<sst xmlns="http://schemas.openxmlformats.org/spreadsheetml/2006/main" count="240" uniqueCount="216">
  <si>
    <t>Receiver X0, Y100</t>
  </si>
  <si>
    <t>Receiver X0, Y200</t>
  </si>
  <si>
    <t>Receiver X0, Y300</t>
  </si>
  <si>
    <t>Receiver X0, Y400</t>
  </si>
  <si>
    <t>Receiver X0, Y500</t>
  </si>
  <si>
    <t>Receiver X0, Y600</t>
  </si>
  <si>
    <t>Receiver X0, Y700</t>
  </si>
  <si>
    <t>Receiver X0, Y800</t>
  </si>
  <si>
    <t>Receiver X200, Y100</t>
  </si>
  <si>
    <t>Receiver X200, Y200</t>
  </si>
  <si>
    <t>Receiver X200, Y300</t>
  </si>
  <si>
    <t>Receiver X200, Y400</t>
  </si>
  <si>
    <t>Receiver X200, Y500</t>
  </si>
  <si>
    <t>Receiver X200, Y600</t>
  </si>
  <si>
    <t>Receiver X200, Y700</t>
  </si>
  <si>
    <t>Receiver X200, Y800</t>
  </si>
  <si>
    <t>Receiver X400, Y100</t>
  </si>
  <si>
    <t>Receiver X400, Y200</t>
  </si>
  <si>
    <t>Receiver X400, Y300</t>
  </si>
  <si>
    <t>Receiver X400, Y400</t>
  </si>
  <si>
    <t>Receiver X400, Y500</t>
  </si>
  <si>
    <t>Receiver X400, Y600</t>
  </si>
  <si>
    <t>Receiver X400, Y700</t>
  </si>
  <si>
    <t>Receiver X400, Y800</t>
  </si>
  <si>
    <t>Receiver X600, Y100</t>
  </si>
  <si>
    <t>Receiver X600, Y200</t>
  </si>
  <si>
    <t>Receiver X600, Y300</t>
  </si>
  <si>
    <t>Receiver X600, Y400</t>
  </si>
  <si>
    <t>Receiver X600, Y500</t>
  </si>
  <si>
    <t>Receiver X600, Y600</t>
  </si>
  <si>
    <t>Receiver X600, Y700</t>
  </si>
  <si>
    <t>Receiver X600, Y800</t>
  </si>
  <si>
    <t>Receiver X800, Y100</t>
  </si>
  <si>
    <t>Receiver X800, Y200</t>
  </si>
  <si>
    <t>Receiver X800, Y300</t>
  </si>
  <si>
    <t>Receiver X800, Y400</t>
  </si>
  <si>
    <t>Receiver X800, Y500</t>
  </si>
  <si>
    <t>Receiver X800, Y600</t>
  </si>
  <si>
    <t>Receiver X800, Y700</t>
  </si>
  <si>
    <t>Receiver X800, Y800</t>
  </si>
  <si>
    <t>Receiver X-200, Y100</t>
  </si>
  <si>
    <t>Receiver X-200, Y200</t>
  </si>
  <si>
    <t>Receiver X-200, Y300</t>
  </si>
  <si>
    <t>Receiver X-200, Y400</t>
  </si>
  <si>
    <t>Receiver X-200, Y500</t>
  </si>
  <si>
    <t>Receiver X-200, Y600</t>
  </si>
  <si>
    <t>Receiver X-200, Y700</t>
  </si>
  <si>
    <t>Receiver X-200, Y800</t>
  </si>
  <si>
    <t>Receiver X-400, Y100</t>
  </si>
  <si>
    <t>Receiver X-400, Y200</t>
  </si>
  <si>
    <t>Receiver X-400, Y300</t>
  </si>
  <si>
    <t>Receiver X-400, Y400</t>
  </si>
  <si>
    <t>Receiver X-400, Y500</t>
  </si>
  <si>
    <t>Receiver X-400, Y600</t>
  </si>
  <si>
    <t>Receiver X-400, Y700</t>
  </si>
  <si>
    <t>Receiver X-400, Y800</t>
  </si>
  <si>
    <t>Receiver X-600, Y100</t>
  </si>
  <si>
    <t>Receiver X-600, Y200</t>
  </si>
  <si>
    <t>Receiver X-600, Y300</t>
  </si>
  <si>
    <t>Receiver X-600, Y400</t>
  </si>
  <si>
    <t>Receiver X-600, Y500</t>
  </si>
  <si>
    <t>Receiver X-600, Y600</t>
  </si>
  <si>
    <t>Receiver X-600, Y700</t>
  </si>
  <si>
    <t>Receiver X-600, Y800</t>
  </si>
  <si>
    <t>Receiver X-800, Y100</t>
  </si>
  <si>
    <t>Receiver X-800, Y200</t>
  </si>
  <si>
    <t>Receiver X-800, Y300</t>
  </si>
  <si>
    <t>Receiver X-800, Y400</t>
  </si>
  <si>
    <t>Receiver X-800, Y500</t>
  </si>
  <si>
    <t>Receiver X-800, Y600</t>
  </si>
  <si>
    <t>Receiver X-800, Y700</t>
  </si>
  <si>
    <t>Receiver X-800, Y800</t>
  </si>
  <si>
    <t>People in Household</t>
  </si>
  <si>
    <t>Baseline Decibels</t>
  </si>
  <si>
    <t>Change in Decibels</t>
  </si>
  <si>
    <t>Value</t>
  </si>
  <si>
    <t>Input Type</t>
  </si>
  <si>
    <t>Source</t>
  </si>
  <si>
    <t>Year</t>
  </si>
  <si>
    <t>Total Costs</t>
  </si>
  <si>
    <t>Total Benefits</t>
  </si>
  <si>
    <t>Discounted Costs</t>
  </si>
  <si>
    <t>Discounted Benefits</t>
  </si>
  <si>
    <t>Years of Benefits</t>
  </si>
  <si>
    <t>User Input</t>
  </si>
  <si>
    <t>Year of Costs</t>
  </si>
  <si>
    <t>First Year of Benefits</t>
  </si>
  <si>
    <t>Discount Rate</t>
  </si>
  <si>
    <t>USDOT BCA Guidance</t>
  </si>
  <si>
    <t>Base Year</t>
  </si>
  <si>
    <t>&gt;45 dB(A)</t>
  </si>
  <si>
    <r>
      <t xml:space="preserve">FHWA, </t>
    </r>
    <r>
      <rPr>
        <i/>
        <sz val="11"/>
        <color theme="1"/>
        <rFont val="Calibri"/>
        <family val="2"/>
        <scheme val="minor"/>
      </rPr>
      <t>Quantifying the Benefits of Noise Abatement Measures</t>
    </r>
  </si>
  <si>
    <t>&gt;50 dB(A)</t>
  </si>
  <si>
    <t>&gt;55 dB(A)</t>
  </si>
  <si>
    <t>&gt;60 dB(A)</t>
  </si>
  <si>
    <t>&gt;65 dB(A)</t>
  </si>
  <si>
    <t>&gt;70 dB(A)</t>
  </si>
  <si>
    <t>&gt;75 dB(A)</t>
  </si>
  <si>
    <t>&gt;80 dB(A)</t>
  </si>
  <si>
    <t>Total Cost of Sound Barrier</t>
  </si>
  <si>
    <t>BCR</t>
  </si>
  <si>
    <t>NPV</t>
  </si>
  <si>
    <t>Decibels with Sound Wall</t>
  </si>
  <si>
    <t xml:space="preserve">User Input </t>
  </si>
  <si>
    <t>Capital Costs</t>
  </si>
  <si>
    <t>Noise Benefits</t>
  </si>
  <si>
    <t>Maintenance Costs</t>
  </si>
  <si>
    <t>Residual Value</t>
  </si>
  <si>
    <t>Annual Maintenance Costs</t>
  </si>
  <si>
    <t>Useful Life of Sound Barrier</t>
  </si>
  <si>
    <t>Receiver X1000, Y100</t>
  </si>
  <si>
    <t>Receiver X1000, Y200</t>
  </si>
  <si>
    <t>Receiver X1000, Y300</t>
  </si>
  <si>
    <t>Receiver X1000, Y400</t>
  </si>
  <si>
    <t>Receiver X1000, Y500</t>
  </si>
  <si>
    <t>Receiver X1000, Y600</t>
  </si>
  <si>
    <t>Receiver X1000, Y700</t>
  </si>
  <si>
    <t>Receiver X1000, Y800</t>
  </si>
  <si>
    <t>Receiver X1200, Y100</t>
  </si>
  <si>
    <t>Receiver X1200, Y200</t>
  </si>
  <si>
    <t>Receiver X1200, Y300</t>
  </si>
  <si>
    <t>Receiver X1200, Y400</t>
  </si>
  <si>
    <t>Receiver X1200, Y500</t>
  </si>
  <si>
    <t>Receiver X1200, Y600</t>
  </si>
  <si>
    <t>Receiver X1200, Y700</t>
  </si>
  <si>
    <t>Receiver X1200, Y800</t>
  </si>
  <si>
    <t>Receiver X1400, Y100</t>
  </si>
  <si>
    <t>Receiver X1400, Y200</t>
  </si>
  <si>
    <t>Receiver X1400, Y300</t>
  </si>
  <si>
    <t>Receiver X1400, Y400</t>
  </si>
  <si>
    <t>Receiver X1400, Y500</t>
  </si>
  <si>
    <t>Receiver X1400, Y600</t>
  </si>
  <si>
    <t>Receiver X1400, Y700</t>
  </si>
  <si>
    <t>Receiver X1400, Y800</t>
  </si>
  <si>
    <t>Receiver X1600, Y100</t>
  </si>
  <si>
    <t>Receiver X1600, Y200</t>
  </si>
  <si>
    <t>Receiver X1600, Y300</t>
  </si>
  <si>
    <t>Receiver X1600, Y400</t>
  </si>
  <si>
    <t>Receiver X1600, Y500</t>
  </si>
  <si>
    <t>Receiver X1600, Y600</t>
  </si>
  <si>
    <t>Receiver X1600, Y700</t>
  </si>
  <si>
    <t>Receiver X1600, Y800</t>
  </si>
  <si>
    <t>Receiver X1800, Y100</t>
  </si>
  <si>
    <t>Receiver X1800, Y200</t>
  </si>
  <si>
    <t>Receiver X1800, Y300</t>
  </si>
  <si>
    <t>Receiver X1800, Y400</t>
  </si>
  <si>
    <t>Receiver X1800, Y500</t>
  </si>
  <si>
    <t>Receiver X1800, Y600</t>
  </si>
  <si>
    <t>Receiver X1800, Y700</t>
  </si>
  <si>
    <t>Receiver X1800, Y800</t>
  </si>
  <si>
    <t>Receiver X-1800, Y100</t>
  </si>
  <si>
    <t>Receiver X-1800, Y200</t>
  </si>
  <si>
    <t>Receiver X-1800, Y300</t>
  </si>
  <si>
    <t>Receiver X-1800, Y400</t>
  </si>
  <si>
    <t>Receiver X-1800, Y500</t>
  </si>
  <si>
    <t>Receiver X-1800, Y600</t>
  </si>
  <si>
    <t>Receiver X-1800, Y700</t>
  </si>
  <si>
    <t>Receiver X-1800, Y800</t>
  </si>
  <si>
    <t>Receiver X-1600, Y100</t>
  </si>
  <si>
    <t>Receiver X-1600, Y200</t>
  </si>
  <si>
    <t>Receiver X-1600, Y300</t>
  </si>
  <si>
    <t>Receiver X-1600, Y400</t>
  </si>
  <si>
    <t>Receiver X-1600, Y500</t>
  </si>
  <si>
    <t>Receiver X-1600, Y600</t>
  </si>
  <si>
    <t>Receiver X-1600, Y700</t>
  </si>
  <si>
    <t>Receiver X-1600, Y800</t>
  </si>
  <si>
    <t>Receiver X-1400, Y100</t>
  </si>
  <si>
    <t>Receiver X-1400, Y200</t>
  </si>
  <si>
    <t>Receiver X-1400, Y300</t>
  </si>
  <si>
    <t>Receiver X-1400, Y400</t>
  </si>
  <si>
    <t>Receiver X-1400, Y500</t>
  </si>
  <si>
    <t>Receiver X-1400, Y600</t>
  </si>
  <si>
    <t>Receiver X-1400, Y700</t>
  </si>
  <si>
    <t>Receiver X-1400, Y800</t>
  </si>
  <si>
    <t>Receiver X-1200, Y100</t>
  </si>
  <si>
    <t>Receiver X-1200, Y200</t>
  </si>
  <si>
    <t>Receiver X-1200, Y300</t>
  </si>
  <si>
    <t>Receiver X-1200, Y400</t>
  </si>
  <si>
    <t>Receiver X-1200, Y500</t>
  </si>
  <si>
    <t>Receiver X-1200, Y600</t>
  </si>
  <si>
    <t>Receiver X-1200, Y700</t>
  </si>
  <si>
    <t>Receiver X-1200, Y800</t>
  </si>
  <si>
    <t>Receiver X-1000, Y100</t>
  </si>
  <si>
    <t>Receiver X-1000, Y200</t>
  </si>
  <si>
    <t>Receiver X-1000, Y300</t>
  </si>
  <si>
    <t>Receiver X-1000, Y400</t>
  </si>
  <si>
    <t>Receiver X-1000, Y500</t>
  </si>
  <si>
    <t>Receiver X-1000, Y600</t>
  </si>
  <si>
    <t>Receiver X-1000, Y700</t>
  </si>
  <si>
    <t>Receiver X-1000, Y800</t>
  </si>
  <si>
    <t>-</t>
  </si>
  <si>
    <t>Table 1: Noise Model Output and People Per Household</t>
  </si>
  <si>
    <t>Household/Receiver Identifier</t>
  </si>
  <si>
    <t>Decibel Range</t>
  </si>
  <si>
    <t>Decibels</t>
  </si>
  <si>
    <t>Cost</t>
  </si>
  <si>
    <t>Note: Once columns A through E are supplied in Table 1, the final column "Total Benefit to Household" will automatically calculate using data from the "Noise Valuation" tab</t>
  </si>
  <si>
    <t>Total Benefit to Household</t>
  </si>
  <si>
    <t>Note: The table is designed to handle up to 1,000 households.</t>
  </si>
  <si>
    <t>Note: Data from a noise model, such as the FHWA Noise Model, can be directly copied and pasted into Table 1 below for columns A through D</t>
  </si>
  <si>
    <t>Note: In addition to noise model outputs, the user must also supply estimates of the average people per household in Table 1 below, in column E "People in Household"</t>
  </si>
  <si>
    <t>Noise Valuation</t>
  </si>
  <si>
    <t>BCA Inputs and Calculation</t>
  </si>
  <si>
    <t>Note: Values are presented in 2020$</t>
  </si>
  <si>
    <t>Recommend 2020$</t>
  </si>
  <si>
    <t>BCA Results</t>
  </si>
  <si>
    <t>Note: The user should not need to edit this tab, unless the user chooses to update values to different year dollars</t>
  </si>
  <si>
    <t>Noise Model Output</t>
  </si>
  <si>
    <t>Table 1: Benefit per Decibel per Person per Year: Decibel Ranges</t>
  </si>
  <si>
    <t>Table 2: Total Cost at Each Decibel Level</t>
  </si>
  <si>
    <t>Note: Table 2 is calculated based on Table 1</t>
  </si>
  <si>
    <t>Table 1: Basic BCA Inputs</t>
  </si>
  <si>
    <t>Table 2: Costs and Useful Life of Sound Wall</t>
  </si>
  <si>
    <t>Table 3: Benefits and Costs by Year</t>
  </si>
  <si>
    <t>Note: Table 3 below should automatically populate based on user input in other tables and tabs</t>
  </si>
  <si>
    <t>Table 1: BCA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</si>
</sst>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[$-10409]#,##0.0;\-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000000"/>
      <name val="Arial"/>
    </font>
    <font>
      <sz val="11"/>
      <name val="Calibri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2"/>
      <name val="Calibri"/>
      <family val="2"/>
    </font>
    <font>
      <i/>
      <sz val="11"/>
      <name val="Calibri"/>
      <family val="2"/>
    </font>
    <font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 applyNumberFormat="0" applyFill="0" applyAlignment="0" applyProtection="0"/>
    <xf numFmtId="0" fontId="8" fillId="0" borderId="0" applyNumberFormat="0" applyFont="0" applyFill="0" applyBorder="0" applyProtection="0">
      <alignment horizontal="left"/>
      <protection locked="0"/>
    </xf>
  </cellStyleXfs>
  <cellXfs count="57">
    <xf numFmtId="0" fontId="0" fillId="0" borderId="0" xfId="0"/>
    <xf numFmtId="0" fontId="2" fillId="0" borderId="0" xfId="0" applyFont="1"/>
    <xf numFmtId="0" fontId="0" fillId="0" borderId="2" xfId="0" applyBorder="1"/>
    <xf numFmtId="0" fontId="5" fillId="0" borderId="0" xfId="0" applyFont="1"/>
    <xf numFmtId="0" fontId="5" fillId="0" borderId="1" xfId="0" applyFont="1" applyBorder="1"/>
    <xf numFmtId="0" fontId="8" fillId="0" borderId="0" xfId="0" applyFont="1"/>
    <xf numFmtId="0" fontId="9" fillId="0" borderId="0" xfId="0" applyFont="1"/>
    <xf numFmtId="164" fontId="5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 wrapText="1" readingOrder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 readingOrder="1"/>
    </xf>
    <xf numFmtId="164" fontId="5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 readingOrder="1"/>
    </xf>
    <xf numFmtId="165" fontId="4" fillId="0" borderId="3" xfId="0" applyNumberFormat="1" applyFont="1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11" fillId="0" borderId="0" xfId="1"/>
    <xf numFmtId="0" fontId="8" fillId="0" borderId="0" xfId="2" applyFont="1" applyProtection="1">
      <alignment horizontal="left"/>
    </xf>
    <xf numFmtId="0" fontId="0" fillId="0" borderId="0" xfId="2" applyFont="1" applyProtection="1">
      <alignment horizontal="left"/>
    </xf>
    <xf numFmtId="0" fontId="0" fillId="0" borderId="4" xfId="0" applyBorder="1" applyAlignment="1">
      <alignment horizontal="center" vertical="center"/>
    </xf>
    <xf numFmtId="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6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vertical="center"/>
    </xf>
    <xf numFmtId="164" fontId="0" fillId="0" borderId="5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64" fontId="0" fillId="0" borderId="4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1" applyAlignment="1" applyProtection="1">
      <alignment horizontal="left"/>
    </xf>
  </cellXfs>
  <cellStyles count="3">
    <cellStyle name="Caption" xfId="2" xr:uid="{106193DF-917C-49FE-B944-3D47B93249EB}"/>
    <cellStyle name="Heading 1" xfId="1" builtinId="16" customBuiltin="1"/>
    <cellStyle name="Normal" xfId="0" builtinId="0"/>
  </cellStyles>
  <dxfs count="44"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0" formatCode="&quot;$&quot;#,##0_);[Red]\(&quot;$&quot;#,##0\)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&quot;$&quot;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65" formatCode="[$-10409]#,##0.0;\-#,##0.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65" formatCode="[$-10409]#,##0.0;\-#,##0.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65" formatCode="[$-10409]#,##0.0;\-#,##0.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general" vertical="center" textRotation="0" wrapText="1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center" vertical="center" textRotation="0" wrapText="1" indent="0" justifyLastLine="0" shrinkToFit="0" readingOrder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B678153-8B4F-4186-8D5C-9FE48FF77596}" name="Noise_Model_Output" displayName="Noise_Model_Output" ref="A9:F161" totalsRowShown="0" headerRowDxfId="43" dataDxfId="41" headerRowBorderDxfId="42" tableBorderDxfId="40" totalsRowBorderDxfId="39">
  <autoFilter ref="A9:F161" xr:uid="{0B678153-8B4F-4186-8D5C-9FE48FF77596}"/>
  <tableColumns count="6">
    <tableColumn id="1" xr3:uid="{AE332589-07BB-4351-A547-7D073675E3D8}" name="Household/Receiver Identifier" dataDxfId="38"/>
    <tableColumn id="2" xr3:uid="{D1187A2D-6ED5-48BC-A579-05EA859A11E0}" name="Baseline Decibels" dataDxfId="37"/>
    <tableColumn id="3" xr3:uid="{96097A4B-543C-498F-BE0F-33753C38E603}" name="Decibels with Sound Wall" dataDxfId="36"/>
    <tableColumn id="4" xr3:uid="{330A5097-942C-4CAF-958E-33DE444C2753}" name="Change in Decibels" dataDxfId="35"/>
    <tableColumn id="5" xr3:uid="{FBF26E20-432B-468F-96D3-789FC80860B5}" name="People in Household" dataDxfId="34"/>
    <tableColumn id="6" xr3:uid="{21E3B09C-3C41-49C0-9ADA-299EB4F7C330}" name="Total Benefit to Household" dataDxfId="33">
      <calculatedColumnFormula>IFERROR(IF(ROUND(C10,0)&gt;45,(VLOOKUP(ROUND(B10,0),'Noise Valuation'!$A$19:$B$64,2,FALSE)-VLOOKUP(ROUND(C10,0),'Noise Valuation'!$A$19:$B$64,2,FALSE))*E10,(VLOOKUP(ROUND(B10,0),'Noise Valuation'!$A$19:$B$64,2,FALSE)-0)*E10),"")</calculatedColumnFormula>
    </tableColumn>
  </tableColumns>
  <tableStyleInfo name="TableStyleLight8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FD7204-98FE-4840-BA9F-FC1042CE2C27}" name="Benefit_per_Decibel_per_Person_per_Year" displayName="Benefit_per_Decibel_per_Person_per_Year" ref="A7:C15" totalsRowShown="0" headerRowDxfId="32" headerRowBorderDxfId="31" tableBorderDxfId="30" totalsRowBorderDxfId="29">
  <autoFilter ref="A7:C15" xr:uid="{1DFD7204-98FE-4840-BA9F-FC1042CE2C27}"/>
  <tableColumns count="3">
    <tableColumn id="1" xr3:uid="{3E3C5363-4978-46EF-A077-D77A943F9BD0}" name="Value" dataDxfId="28"/>
    <tableColumn id="2" xr3:uid="{3AB59F54-67BE-4DD1-8211-724BD2B15487}" name="Decibel Range" dataDxfId="27"/>
    <tableColumn id="3" xr3:uid="{7ABA9A3E-F6C4-4293-92C5-05A45D6835D5}" name="Source" dataDxfId="26"/>
  </tableColumns>
  <tableStyleInfo name="TableStyleLight8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79B6343-61A0-4CB3-B093-20A20277F00A}" name="Total_Cost_at_Each_Decibel_Level" displayName="Total_Cost_at_Each_Decibel_Level" ref="A19:B64" totalsRowShown="0" headerRowDxfId="25" headerRowBorderDxfId="24" tableBorderDxfId="23" totalsRowBorderDxfId="22">
  <autoFilter ref="A19:B64" xr:uid="{279B6343-61A0-4CB3-B093-20A20277F00A}"/>
  <tableColumns count="2">
    <tableColumn id="1" xr3:uid="{54F8969F-2EC5-499A-AC95-5969BD04086D}" name="Decibels" dataDxfId="21"/>
    <tableColumn id="2" xr3:uid="{8A1C34BA-506E-4752-9155-B42B2B3B9276}" name="Cost" dataDxfId="20">
      <calculatedColumnFormula>B19+$A$15</calculatedColumnFormula>
    </tableColumn>
  </tableColumns>
  <tableStyleInfo name="TableStyleLight8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CDDEAF3-462D-405F-8153-4C95CD633B70}" name="Table6" displayName="Table6" ref="A4:C9" totalsRowShown="0" headerRowDxfId="19" tableBorderDxfId="18">
  <autoFilter ref="A4:C9" xr:uid="{BCDDEAF3-462D-405F-8153-4C95CD633B70}"/>
  <tableColumns count="3">
    <tableColumn id="1" xr3:uid="{3B7754C6-98C9-4864-8779-AF849AFACCE7}" name="Value" dataDxfId="17"/>
    <tableColumn id="2" xr3:uid="{1553A046-348E-4AA5-8849-FB67DD968FFB}" name="Input Type" dataDxfId="16"/>
    <tableColumn id="3" xr3:uid="{A60157EF-7D9B-4E0C-859A-C916A4F77A73}" name="Source" dataDxfId="15"/>
  </tableColumns>
  <tableStyleInfo name="TableStyleLight8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4E2638D-68C8-4B8E-B051-394C68CC36D3}" name="Costs_and_Useful_Life_of_Sound_Wall" displayName="Costs_and_Useful_Life_of_Sound_Wall" ref="A12:C15" totalsRowShown="0" headerRowDxfId="14" tableBorderDxfId="13">
  <autoFilter ref="A12:C15" xr:uid="{84E2638D-68C8-4B8E-B051-394C68CC36D3}"/>
  <tableColumns count="3">
    <tableColumn id="1" xr3:uid="{8B73B5F0-0370-4308-BD77-7F6471274B9D}" name="Value"/>
    <tableColumn id="2" xr3:uid="{CAEE2402-E7B4-43A5-9533-7FA2CA5BA590}" name="Input Type" dataDxfId="12"/>
    <tableColumn id="3" xr3:uid="{361AAFFB-9D62-42CC-BBA7-70E057F0F7DA}" name="Source" dataDxfId="11"/>
  </tableColumns>
  <tableStyleInfo name="TableStyleLight8"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A855301-3087-455F-9D47-6D3749B02893}" name="Benefits_and_Costs_by_Year" displayName="Benefits_and_Costs_by_Year" ref="A19:G49" totalsRowShown="0" headerRowDxfId="10" dataDxfId="8" headerRowBorderDxfId="9" tableBorderDxfId="7">
  <autoFilter ref="A19:G49" xr:uid="{1A855301-3087-455F-9D47-6D3749B02893}"/>
  <tableColumns count="7">
    <tableColumn id="1" xr3:uid="{3C443EFB-9A0A-44C6-9DFC-9D7713232BD9}" name="Year" dataDxfId="6">
      <calculatedColumnFormula>IF(A19="","",IF($A$7+$A$5-1&lt;A19+1,"",A19+1))</calculatedColumnFormula>
    </tableColumn>
    <tableColumn id="2" xr3:uid="{77153847-03A5-40C1-A29E-F5D6F011BC8F}" name="Capital Costs" dataDxfId="5">
      <calculatedColumnFormula>IF(A20="","",IF(A20=$A$6,A13,0))</calculatedColumnFormula>
    </tableColumn>
    <tableColumn id="3" xr3:uid="{E456B628-DB5C-49F6-95F9-965A0F9F3128}" name="Maintenance Costs" dataDxfId="4">
      <calculatedColumnFormula>IF(A20="","",IF(A20&gt;$A$6,$A$14,0))</calculatedColumnFormula>
    </tableColumn>
    <tableColumn id="4" xr3:uid="{5F0FAA31-9A39-4113-8384-328559B620B2}" name="Noise Benefits" dataDxfId="3">
      <calculatedColumnFormula>IF(A20="","",IF(A20&gt;$A$6,SUM('Noise Model Output'!F:F),0))</calculatedColumnFormula>
    </tableColumn>
    <tableColumn id="5" xr3:uid="{7FA03DD5-8046-4CC5-8746-B6560E187C1D}" name="Residual Value" dataDxfId="2">
      <calculatedColumnFormula>IF(AND(A20="",A21=""),"",IF(A21&lt;&gt;"",0,$A$13*($A$15-$A$5)/$A$15))</calculatedColumnFormula>
    </tableColumn>
    <tableColumn id="6" xr3:uid="{87196A20-BD87-456E-B8E4-E1FBFC568D29}" name="Discounted Costs" dataDxfId="1">
      <calculatedColumnFormula>IF(A20="","",B20/((1+$A$8)^(A20-$A$9)))</calculatedColumnFormula>
    </tableColumn>
    <tableColumn id="7" xr3:uid="{C52D9A48-A52B-4CB4-BB7A-E37EE524162E}" name="Discounted Benefits" dataDxfId="0">
      <calculatedColumnFormula>IF(A20="","",(D20+E20-C20)/((1+$A$8)^(A20-$A$9)))</calculatedColumnFormula>
    </tableColumn>
  </tableColumns>
  <tableStyleInfo name="TableStyleLight8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BA94-B5D3-4907-841F-DB1167A538CD}">
  <dimension ref="A1:F1009"/>
  <sheetViews>
    <sheetView tabSelected="1" workbookViewId="0">
      <selection activeCell="C1" sqref="C1"/>
    </sheetView>
  </sheetViews>
  <sheetFormatPr defaultColWidth="8.7109375" defaultRowHeight="15" x14ac:dyDescent="0.25"/>
  <cols>
    <col min="1" max="1" width="28.5703125" style="3" customWidth="1"/>
    <col min="2" max="2" width="17.7109375" style="3" customWidth="1"/>
    <col min="3" max="3" width="24.28515625" style="3" customWidth="1"/>
    <col min="4" max="4" width="18.85546875" style="3" customWidth="1"/>
    <col min="5" max="5" width="20.42578125" style="3" customWidth="1"/>
    <col min="6" max="6" width="25.5703125" style="3" customWidth="1"/>
    <col min="7" max="7" width="11.140625" style="3" customWidth="1"/>
    <col min="8" max="8" width="6.85546875" style="3" customWidth="1"/>
    <col min="9" max="16384" width="8.7109375" style="3"/>
  </cols>
  <sheetData>
    <row r="1" spans="1:6" ht="19.5" x14ac:dyDescent="0.3">
      <c r="A1" s="31" t="s">
        <v>207</v>
      </c>
    </row>
    <row r="2" spans="1:6" x14ac:dyDescent="0.25">
      <c r="A2" s="3" t="s">
        <v>190</v>
      </c>
    </row>
    <row r="3" spans="1:6" x14ac:dyDescent="0.25">
      <c r="A3" s="6" t="s">
        <v>199</v>
      </c>
    </row>
    <row r="4" spans="1:6" x14ac:dyDescent="0.25">
      <c r="A4" s="6" t="s">
        <v>200</v>
      </c>
    </row>
    <row r="5" spans="1:6" x14ac:dyDescent="0.25">
      <c r="A5" s="6" t="s">
        <v>196</v>
      </c>
    </row>
    <row r="6" spans="1:6" x14ac:dyDescent="0.25">
      <c r="A6" s="6" t="s">
        <v>198</v>
      </c>
    </row>
    <row r="7" spans="1:6" x14ac:dyDescent="0.25">
      <c r="A7" s="3" t="s">
        <v>190</v>
      </c>
    </row>
    <row r="8" spans="1:6" ht="15.75" x14ac:dyDescent="0.25">
      <c r="A8" s="5" t="s">
        <v>191</v>
      </c>
    </row>
    <row r="9" spans="1:6" x14ac:dyDescent="0.25">
      <c r="A9" s="23" t="s">
        <v>192</v>
      </c>
      <c r="B9" s="24" t="s">
        <v>73</v>
      </c>
      <c r="C9" s="24" t="s">
        <v>102</v>
      </c>
      <c r="D9" s="24" t="s">
        <v>74</v>
      </c>
      <c r="E9" s="25" t="s">
        <v>72</v>
      </c>
      <c r="F9" s="26" t="s">
        <v>197</v>
      </c>
    </row>
    <row r="10" spans="1:6" x14ac:dyDescent="0.25">
      <c r="A10" s="21" t="s">
        <v>0</v>
      </c>
      <c r="B10" s="10">
        <v>64.223849999999999</v>
      </c>
      <c r="C10" s="10">
        <v>51.248220000000003</v>
      </c>
      <c r="D10" s="10">
        <v>12.975630000000001</v>
      </c>
      <c r="E10" s="8">
        <v>4</v>
      </c>
      <c r="F10" s="22">
        <f>IFERROR(IF(ROUND(C10,0)&gt;45,(VLOOKUP(ROUND(B10,0),'Noise Valuation'!$A$19:$B$64,2,FALSE)-VLOOKUP(ROUND(C10,0),'Noise Valuation'!$A$19:$B$64,2,FALSE))*E10,(VLOOKUP(ROUND(B10,0),'Noise Valuation'!$A$19:$B$64,2,FALSE)-0)*E10),"")</f>
        <v>1716</v>
      </c>
    </row>
    <row r="11" spans="1:6" x14ac:dyDescent="0.25">
      <c r="A11" s="21" t="s">
        <v>1</v>
      </c>
      <c r="B11" s="10">
        <v>58.843490000000003</v>
      </c>
      <c r="C11" s="10">
        <v>48.181190000000001</v>
      </c>
      <c r="D11" s="10">
        <v>10.6623</v>
      </c>
      <c r="E11" s="8">
        <v>4</v>
      </c>
      <c r="F11" s="22">
        <f>IFERROR(IF(ROUND(C11,0)&gt;45,(VLOOKUP(ROUND(B11,0),'Noise Valuation'!$A$19:$B$64,2,FALSE)-VLOOKUP(ROUND(C11,0),'Noise Valuation'!$A$19:$B$64,2,FALSE))*E11,(VLOOKUP(ROUND(B11,0),'Noise Valuation'!$A$19:$B$64,2,FALSE)-0)*E11),"")</f>
        <v>1056</v>
      </c>
    </row>
    <row r="12" spans="1:6" x14ac:dyDescent="0.25">
      <c r="A12" s="21" t="s">
        <v>2</v>
      </c>
      <c r="B12" s="10">
        <v>55.423119999999997</v>
      </c>
      <c r="C12" s="10">
        <v>45.9589</v>
      </c>
      <c r="D12" s="10">
        <v>9.4642140000000001</v>
      </c>
      <c r="E12" s="8">
        <v>4</v>
      </c>
      <c r="F12" s="22">
        <f>IFERROR(IF(ROUND(C12,0)&gt;45,(VLOOKUP(ROUND(B12,0),'Noise Valuation'!$A$19:$B$64,2,FALSE)-VLOOKUP(ROUND(C12,0),'Noise Valuation'!$A$19:$B$64,2,FALSE))*E12,(VLOOKUP(ROUND(B12,0),'Noise Valuation'!$A$19:$B$64,2,FALSE)-0)*E12),"")</f>
        <v>616</v>
      </c>
    </row>
    <row r="13" spans="1:6" x14ac:dyDescent="0.25">
      <c r="A13" s="21" t="s">
        <v>3</v>
      </c>
      <c r="B13" s="10">
        <v>52.900539999999999</v>
      </c>
      <c r="C13" s="10">
        <v>44.067169999999997</v>
      </c>
      <c r="D13" s="10">
        <v>8.8333659999999998</v>
      </c>
      <c r="E13" s="8">
        <v>4</v>
      </c>
      <c r="F13" s="22">
        <f>IFERROR(IF(ROUND(C13,0)&gt;45,(VLOOKUP(ROUND(B13,0),'Noise Valuation'!$A$19:$B$64,2,FALSE)-VLOOKUP(ROUND(C13,0),'Noise Valuation'!$A$19:$B$64,2,FALSE))*E13,(VLOOKUP(ROUND(B13,0),'Noise Valuation'!$A$19:$B$64,2,FALSE)-0)*E13),"")</f>
        <v>484</v>
      </c>
    </row>
    <row r="14" spans="1:6" x14ac:dyDescent="0.25">
      <c r="A14" s="21" t="s">
        <v>4</v>
      </c>
      <c r="B14" s="10">
        <v>50.860250000000001</v>
      </c>
      <c r="C14" s="10">
        <v>42.47701</v>
      </c>
      <c r="D14" s="10">
        <v>8.3832439999999995</v>
      </c>
      <c r="E14" s="8">
        <v>4</v>
      </c>
      <c r="F14" s="22">
        <f>IFERROR(IF(ROUND(C14,0)&gt;45,(VLOOKUP(ROUND(B14,0),'Noise Valuation'!$A$19:$B$64,2,FALSE)-VLOOKUP(ROUND(C14,0),'Noise Valuation'!$A$19:$B$64,2,FALSE))*E14,(VLOOKUP(ROUND(B14,0),'Noise Valuation'!$A$19:$B$64,2,FALSE)-0)*E14),"")</f>
        <v>308</v>
      </c>
    </row>
    <row r="15" spans="1:6" x14ac:dyDescent="0.25">
      <c r="A15" s="21" t="s">
        <v>5</v>
      </c>
      <c r="B15" s="10">
        <v>49.069850000000002</v>
      </c>
      <c r="C15" s="10">
        <v>41.208500000000001</v>
      </c>
      <c r="D15" s="10">
        <v>7.861351</v>
      </c>
      <c r="E15" s="8">
        <v>4</v>
      </c>
      <c r="F15" s="22">
        <f>IFERROR(IF(ROUND(C15,0)&gt;45,(VLOOKUP(ROUND(B15,0),'Noise Valuation'!$A$19:$B$64,2,FALSE)-VLOOKUP(ROUND(C15,0),'Noise Valuation'!$A$19:$B$64,2,FALSE))*E15,(VLOOKUP(ROUND(B15,0),'Noise Valuation'!$A$19:$B$64,2,FALSE)-0)*E15),"")</f>
        <v>176</v>
      </c>
    </row>
    <row r="16" spans="1:6" x14ac:dyDescent="0.25">
      <c r="A16" s="21" t="s">
        <v>6</v>
      </c>
      <c r="B16" s="10">
        <v>47.474359999999997</v>
      </c>
      <c r="C16" s="10">
        <v>40.175040000000003</v>
      </c>
      <c r="D16" s="10">
        <v>7.2993199999999998</v>
      </c>
      <c r="E16" s="8">
        <v>4</v>
      </c>
      <c r="F16" s="22">
        <f>IFERROR(IF(ROUND(C16,0)&gt;45,(VLOOKUP(ROUND(B16,0),'Noise Valuation'!$A$19:$B$64,2,FALSE)-VLOOKUP(ROUND(C16,0),'Noise Valuation'!$A$19:$B$64,2,FALSE))*E16,(VLOOKUP(ROUND(B16,0),'Noise Valuation'!$A$19:$B$64,2,FALSE)-0)*E16),"")</f>
        <v>88</v>
      </c>
    </row>
    <row r="17" spans="1:6" x14ac:dyDescent="0.25">
      <c r="A17" s="21" t="s">
        <v>7</v>
      </c>
      <c r="B17" s="10">
        <v>46.142910000000001</v>
      </c>
      <c r="C17" s="10">
        <v>39.276730000000001</v>
      </c>
      <c r="D17" s="10">
        <v>6.8661799999999999</v>
      </c>
      <c r="E17" s="8">
        <v>4</v>
      </c>
      <c r="F17" s="22">
        <f>IFERROR(IF(ROUND(C17,0)&gt;45,(VLOOKUP(ROUND(B17,0),'Noise Valuation'!$A$19:$B$64,2,FALSE)-VLOOKUP(ROUND(C17,0),'Noise Valuation'!$A$19:$B$64,2,FALSE))*E17,(VLOOKUP(ROUND(B17,0),'Noise Valuation'!$A$19:$B$64,2,FALSE)-0)*E17),"")</f>
        <v>44</v>
      </c>
    </row>
    <row r="18" spans="1:6" x14ac:dyDescent="0.25">
      <c r="A18" s="21" t="s">
        <v>8</v>
      </c>
      <c r="B18" s="10">
        <v>64.223740000000006</v>
      </c>
      <c r="C18" s="10">
        <v>51.256520000000002</v>
      </c>
      <c r="D18" s="10">
        <v>12.967219999999999</v>
      </c>
      <c r="E18" s="8">
        <v>18</v>
      </c>
      <c r="F18" s="22">
        <f>IFERROR(IF(ROUND(C18,0)&gt;45,(VLOOKUP(ROUND(B18,0),'Noise Valuation'!$A$19:$B$64,2,FALSE)-VLOOKUP(ROUND(C18,0),'Noise Valuation'!$A$19:$B$64,2,FALSE))*E18,(VLOOKUP(ROUND(B18,0),'Noise Valuation'!$A$19:$B$64,2,FALSE)-0)*E18),"")</f>
        <v>7722</v>
      </c>
    </row>
    <row r="19" spans="1:6" x14ac:dyDescent="0.25">
      <c r="A19" s="21" t="s">
        <v>9</v>
      </c>
      <c r="B19" s="10">
        <v>58.844099999999997</v>
      </c>
      <c r="C19" s="10">
        <v>48.197240000000001</v>
      </c>
      <c r="D19" s="10">
        <v>10.64686</v>
      </c>
      <c r="E19" s="8">
        <v>18</v>
      </c>
      <c r="F19" s="22">
        <f>IFERROR(IF(ROUND(C19,0)&gt;45,(VLOOKUP(ROUND(B19,0),'Noise Valuation'!$A$19:$B$64,2,FALSE)-VLOOKUP(ROUND(C19,0),'Noise Valuation'!$A$19:$B$64,2,FALSE))*E19,(VLOOKUP(ROUND(B19,0),'Noise Valuation'!$A$19:$B$64,2,FALSE)-0)*E19),"")</f>
        <v>4752</v>
      </c>
    </row>
    <row r="20" spans="1:6" x14ac:dyDescent="0.25">
      <c r="A20" s="21" t="s">
        <v>10</v>
      </c>
      <c r="B20" s="10">
        <v>55.416499999999999</v>
      </c>
      <c r="C20" s="10">
        <v>45.957999999999998</v>
      </c>
      <c r="D20" s="10">
        <v>9.4584960000000002</v>
      </c>
      <c r="E20" s="8">
        <v>18</v>
      </c>
      <c r="F20" s="22">
        <f>IFERROR(IF(ROUND(C20,0)&gt;45,(VLOOKUP(ROUND(B20,0),'Noise Valuation'!$A$19:$B$64,2,FALSE)-VLOOKUP(ROUND(C20,0),'Noise Valuation'!$A$19:$B$64,2,FALSE))*E20,(VLOOKUP(ROUND(B20,0),'Noise Valuation'!$A$19:$B$64,2,FALSE)-0)*E20),"")</f>
        <v>2772</v>
      </c>
    </row>
    <row r="21" spans="1:6" x14ac:dyDescent="0.25">
      <c r="A21" s="21" t="s">
        <v>11</v>
      </c>
      <c r="B21" s="10">
        <v>52.900019999999998</v>
      </c>
      <c r="C21" s="10">
        <v>44.07405</v>
      </c>
      <c r="D21" s="10">
        <v>8.825977</v>
      </c>
      <c r="E21" s="8">
        <v>18</v>
      </c>
      <c r="F21" s="22">
        <f>IFERROR(IF(ROUND(C21,0)&gt;45,(VLOOKUP(ROUND(B21,0),'Noise Valuation'!$A$19:$B$64,2,FALSE)-VLOOKUP(ROUND(C21,0),'Noise Valuation'!$A$19:$B$64,2,FALSE))*E21,(VLOOKUP(ROUND(B21,0),'Noise Valuation'!$A$19:$B$64,2,FALSE)-0)*E21),"")</f>
        <v>2178</v>
      </c>
    </row>
    <row r="22" spans="1:6" x14ac:dyDescent="0.25">
      <c r="A22" s="21" t="s">
        <v>12</v>
      </c>
      <c r="B22" s="10">
        <v>50.860840000000003</v>
      </c>
      <c r="C22" s="10">
        <v>42.520719999999997</v>
      </c>
      <c r="D22" s="10">
        <v>8.3401219999999991</v>
      </c>
      <c r="E22" s="8">
        <v>18</v>
      </c>
      <c r="F22" s="22">
        <f>IFERROR(IF(ROUND(C22,0)&gt;45,(VLOOKUP(ROUND(B22,0),'Noise Valuation'!$A$19:$B$64,2,FALSE)-VLOOKUP(ROUND(C22,0),'Noise Valuation'!$A$19:$B$64,2,FALSE))*E22,(VLOOKUP(ROUND(B22,0),'Noise Valuation'!$A$19:$B$64,2,FALSE)-0)*E22),"")</f>
        <v>1386</v>
      </c>
    </row>
    <row r="23" spans="1:6" x14ac:dyDescent="0.25">
      <c r="A23" s="21" t="s">
        <v>13</v>
      </c>
      <c r="B23" s="10">
        <v>49.069949999999999</v>
      </c>
      <c r="C23" s="10">
        <v>41.260579999999997</v>
      </c>
      <c r="D23" s="10">
        <v>7.8093719999999998</v>
      </c>
      <c r="E23" s="8">
        <v>18</v>
      </c>
      <c r="F23" s="22">
        <f>IFERROR(IF(ROUND(C23,0)&gt;45,(VLOOKUP(ROUND(B23,0),'Noise Valuation'!$A$19:$B$64,2,FALSE)-VLOOKUP(ROUND(C23,0),'Noise Valuation'!$A$19:$B$64,2,FALSE))*E23,(VLOOKUP(ROUND(B23,0),'Noise Valuation'!$A$19:$B$64,2,FALSE)-0)*E23),"")</f>
        <v>792</v>
      </c>
    </row>
    <row r="24" spans="1:6" x14ac:dyDescent="0.25">
      <c r="A24" s="21" t="s">
        <v>14</v>
      </c>
      <c r="B24" s="10">
        <v>47.473730000000003</v>
      </c>
      <c r="C24" s="10">
        <v>40.20232</v>
      </c>
      <c r="D24" s="10">
        <v>7.2714119999999998</v>
      </c>
      <c r="E24" s="8">
        <v>18</v>
      </c>
      <c r="F24" s="22">
        <f>IFERROR(IF(ROUND(C24,0)&gt;45,(VLOOKUP(ROUND(B24,0),'Noise Valuation'!$A$19:$B$64,2,FALSE)-VLOOKUP(ROUND(C24,0),'Noise Valuation'!$A$19:$B$64,2,FALSE))*E24,(VLOOKUP(ROUND(B24,0),'Noise Valuation'!$A$19:$B$64,2,FALSE)-0)*E24),"")</f>
        <v>396</v>
      </c>
    </row>
    <row r="25" spans="1:6" x14ac:dyDescent="0.25">
      <c r="A25" s="21" t="s">
        <v>15</v>
      </c>
      <c r="B25" s="10">
        <v>46.141570000000002</v>
      </c>
      <c r="C25" s="10">
        <v>39.332340000000002</v>
      </c>
      <c r="D25" s="10">
        <v>6.8092309999999996</v>
      </c>
      <c r="E25" s="8">
        <v>18</v>
      </c>
      <c r="F25" s="22">
        <f>IFERROR(IF(ROUND(C25,0)&gt;45,(VLOOKUP(ROUND(B25,0),'Noise Valuation'!$A$19:$B$64,2,FALSE)-VLOOKUP(ROUND(C25,0),'Noise Valuation'!$A$19:$B$64,2,FALSE))*E25,(VLOOKUP(ROUND(B25,0),'Noise Valuation'!$A$19:$B$64,2,FALSE)-0)*E25),"")</f>
        <v>198</v>
      </c>
    </row>
    <row r="26" spans="1:6" x14ac:dyDescent="0.25">
      <c r="A26" s="21" t="s">
        <v>16</v>
      </c>
      <c r="B26" s="10">
        <v>64.223320000000001</v>
      </c>
      <c r="C26" s="10">
        <v>51.277320000000003</v>
      </c>
      <c r="D26" s="10">
        <v>12.946</v>
      </c>
      <c r="E26" s="8">
        <v>4</v>
      </c>
      <c r="F26" s="22">
        <f>IFERROR(IF(ROUND(C26,0)&gt;45,(VLOOKUP(ROUND(B26,0),'Noise Valuation'!$A$19:$B$64,2,FALSE)-VLOOKUP(ROUND(C26,0),'Noise Valuation'!$A$19:$B$64,2,FALSE))*E26,(VLOOKUP(ROUND(B26,0),'Noise Valuation'!$A$19:$B$64,2,FALSE)-0)*E26),"")</f>
        <v>1716</v>
      </c>
    </row>
    <row r="27" spans="1:6" x14ac:dyDescent="0.25">
      <c r="A27" s="21" t="s">
        <v>17</v>
      </c>
      <c r="B27" s="10">
        <v>58.846179999999997</v>
      </c>
      <c r="C27" s="10">
        <v>48.247639999999997</v>
      </c>
      <c r="D27" s="10">
        <v>10.59854</v>
      </c>
      <c r="E27" s="8">
        <v>4</v>
      </c>
      <c r="F27" s="22">
        <f>IFERROR(IF(ROUND(C27,0)&gt;45,(VLOOKUP(ROUND(B27,0),'Noise Valuation'!$A$19:$B$64,2,FALSE)-VLOOKUP(ROUND(C27,0),'Noise Valuation'!$A$19:$B$64,2,FALSE))*E27,(VLOOKUP(ROUND(B27,0),'Noise Valuation'!$A$19:$B$64,2,FALSE)-0)*E27),"")</f>
        <v>1056</v>
      </c>
    </row>
    <row r="28" spans="1:6" x14ac:dyDescent="0.25">
      <c r="A28" s="21" t="s">
        <v>18</v>
      </c>
      <c r="B28" s="10">
        <v>55.41234</v>
      </c>
      <c r="C28" s="10">
        <v>45.998719999999999</v>
      </c>
      <c r="D28" s="10">
        <v>9.4136199999999999</v>
      </c>
      <c r="E28" s="8">
        <v>4</v>
      </c>
      <c r="F28" s="22">
        <f>IFERROR(IF(ROUND(C28,0)&gt;45,(VLOOKUP(ROUND(B28,0),'Noise Valuation'!$A$19:$B$64,2,FALSE)-VLOOKUP(ROUND(C28,0),'Noise Valuation'!$A$19:$B$64,2,FALSE))*E28,(VLOOKUP(ROUND(B28,0),'Noise Valuation'!$A$19:$B$64,2,FALSE)-0)*E28),"")</f>
        <v>616</v>
      </c>
    </row>
    <row r="29" spans="1:6" x14ac:dyDescent="0.25">
      <c r="A29" s="21" t="s">
        <v>19</v>
      </c>
      <c r="B29" s="10">
        <v>52.90193</v>
      </c>
      <c r="C29" s="10">
        <v>44.158859999999997</v>
      </c>
      <c r="D29" s="10">
        <v>8.7430649999999996</v>
      </c>
      <c r="E29" s="8">
        <v>4</v>
      </c>
      <c r="F29" s="22">
        <f>IFERROR(IF(ROUND(C29,0)&gt;45,(VLOOKUP(ROUND(B29,0),'Noise Valuation'!$A$19:$B$64,2,FALSE)-VLOOKUP(ROUND(C29,0),'Noise Valuation'!$A$19:$B$64,2,FALSE))*E29,(VLOOKUP(ROUND(B29,0),'Noise Valuation'!$A$19:$B$64,2,FALSE)-0)*E29),"")</f>
        <v>484</v>
      </c>
    </row>
    <row r="30" spans="1:6" x14ac:dyDescent="0.25">
      <c r="A30" s="21" t="s">
        <v>20</v>
      </c>
      <c r="B30" s="10">
        <v>50.864330000000002</v>
      </c>
      <c r="C30" s="10">
        <v>42.659300000000002</v>
      </c>
      <c r="D30" s="10">
        <v>8.2050289999999997</v>
      </c>
      <c r="E30" s="8">
        <v>4</v>
      </c>
      <c r="F30" s="22">
        <f>IFERROR(IF(ROUND(C30,0)&gt;45,(VLOOKUP(ROUND(B30,0),'Noise Valuation'!$A$19:$B$64,2,FALSE)-VLOOKUP(ROUND(C30,0),'Noise Valuation'!$A$19:$B$64,2,FALSE))*E30,(VLOOKUP(ROUND(B30,0),'Noise Valuation'!$A$19:$B$64,2,FALSE)-0)*E30),"")</f>
        <v>308</v>
      </c>
    </row>
    <row r="31" spans="1:6" x14ac:dyDescent="0.25">
      <c r="A31" s="21" t="s">
        <v>21</v>
      </c>
      <c r="B31" s="10">
        <v>49.069830000000003</v>
      </c>
      <c r="C31" s="10">
        <v>41.372399999999999</v>
      </c>
      <c r="D31" s="10">
        <v>7.6974330000000002</v>
      </c>
      <c r="E31" s="8">
        <v>4</v>
      </c>
      <c r="F31" s="22">
        <f>IFERROR(IF(ROUND(C31,0)&gt;45,(VLOOKUP(ROUND(B31,0),'Noise Valuation'!$A$19:$B$64,2,FALSE)-VLOOKUP(ROUND(C31,0),'Noise Valuation'!$A$19:$B$64,2,FALSE))*E31,(VLOOKUP(ROUND(B31,0),'Noise Valuation'!$A$19:$B$64,2,FALSE)-0)*E31),"")</f>
        <v>176</v>
      </c>
    </row>
    <row r="32" spans="1:6" x14ac:dyDescent="0.25">
      <c r="A32" s="21" t="s">
        <v>22</v>
      </c>
      <c r="B32" s="10">
        <v>47.474449999999997</v>
      </c>
      <c r="C32" s="10">
        <v>40.349890000000002</v>
      </c>
      <c r="D32" s="10">
        <v>7.1245570000000003</v>
      </c>
      <c r="E32" s="8">
        <v>4</v>
      </c>
      <c r="F32" s="22">
        <f>IFERROR(IF(ROUND(C32,0)&gt;45,(VLOOKUP(ROUND(B32,0),'Noise Valuation'!$A$19:$B$64,2,FALSE)-VLOOKUP(ROUND(C32,0),'Noise Valuation'!$A$19:$B$64,2,FALSE))*E32,(VLOOKUP(ROUND(B32,0),'Noise Valuation'!$A$19:$B$64,2,FALSE)-0)*E32),"")</f>
        <v>88</v>
      </c>
    </row>
    <row r="33" spans="1:6" x14ac:dyDescent="0.25">
      <c r="A33" s="21" t="s">
        <v>23</v>
      </c>
      <c r="B33" s="10">
        <v>46.140970000000003</v>
      </c>
      <c r="C33" s="10">
        <v>39.492899999999999</v>
      </c>
      <c r="D33" s="10">
        <v>6.6480709999999998</v>
      </c>
      <c r="E33" s="8">
        <v>4</v>
      </c>
      <c r="F33" s="22">
        <f>IFERROR(IF(ROUND(C33,0)&gt;45,(VLOOKUP(ROUND(B33,0),'Noise Valuation'!$A$19:$B$64,2,FALSE)-VLOOKUP(ROUND(C33,0),'Noise Valuation'!$A$19:$B$64,2,FALSE))*E33,(VLOOKUP(ROUND(B33,0),'Noise Valuation'!$A$19:$B$64,2,FALSE)-0)*E33),"")</f>
        <v>44</v>
      </c>
    </row>
    <row r="34" spans="1:6" x14ac:dyDescent="0.25">
      <c r="A34" s="21" t="s">
        <v>24</v>
      </c>
      <c r="B34" s="10">
        <v>64.2226</v>
      </c>
      <c r="C34" s="10">
        <v>51.31232</v>
      </c>
      <c r="D34" s="10">
        <v>12.91029</v>
      </c>
      <c r="E34" s="8">
        <v>18</v>
      </c>
      <c r="F34" s="22">
        <f>IFERROR(IF(ROUND(C34,0)&gt;45,(VLOOKUP(ROUND(B34,0),'Noise Valuation'!$A$19:$B$64,2,FALSE)-VLOOKUP(ROUND(C34,0),'Noise Valuation'!$A$19:$B$64,2,FALSE))*E34,(VLOOKUP(ROUND(B34,0),'Noise Valuation'!$A$19:$B$64,2,FALSE)-0)*E34),"")</f>
        <v>7722</v>
      </c>
    </row>
    <row r="35" spans="1:6" x14ac:dyDescent="0.25">
      <c r="A35" s="21" t="s">
        <v>25</v>
      </c>
      <c r="B35" s="10">
        <v>58.850569999999998</v>
      </c>
      <c r="C35" s="10">
        <v>48.34693</v>
      </c>
      <c r="D35" s="10">
        <v>10.503640000000001</v>
      </c>
      <c r="E35" s="8">
        <v>18</v>
      </c>
      <c r="F35" s="22">
        <f>IFERROR(IF(ROUND(C35,0)&gt;45,(VLOOKUP(ROUND(B35,0),'Noise Valuation'!$A$19:$B$64,2,FALSE)-VLOOKUP(ROUND(C35,0),'Noise Valuation'!$A$19:$B$64,2,FALSE))*E35,(VLOOKUP(ROUND(B35,0),'Noise Valuation'!$A$19:$B$64,2,FALSE)-0)*E35),"")</f>
        <v>4752</v>
      </c>
    </row>
    <row r="36" spans="1:6" x14ac:dyDescent="0.25">
      <c r="A36" s="21" t="s">
        <v>26</v>
      </c>
      <c r="B36" s="10">
        <v>55.41198</v>
      </c>
      <c r="C36" s="10">
        <v>46.087919999999997</v>
      </c>
      <c r="D36" s="10">
        <v>9.3240510000000008</v>
      </c>
      <c r="E36" s="8">
        <v>18</v>
      </c>
      <c r="F36" s="22">
        <f>IFERROR(IF(ROUND(C36,0)&gt;45,(VLOOKUP(ROUND(B36,0),'Noise Valuation'!$A$19:$B$64,2,FALSE)-VLOOKUP(ROUND(C36,0),'Noise Valuation'!$A$19:$B$64,2,FALSE))*E36,(VLOOKUP(ROUND(B36,0),'Noise Valuation'!$A$19:$B$64,2,FALSE)-0)*E36),"")</f>
        <v>2772</v>
      </c>
    </row>
    <row r="37" spans="1:6" x14ac:dyDescent="0.25">
      <c r="A37" s="21" t="s">
        <v>27</v>
      </c>
      <c r="B37" s="10">
        <v>52.901479999999999</v>
      </c>
      <c r="C37" s="10">
        <v>44.347549999999998</v>
      </c>
      <c r="D37" s="10">
        <v>8.5539280000000009</v>
      </c>
      <c r="E37" s="8">
        <v>18</v>
      </c>
      <c r="F37" s="22">
        <f>IFERROR(IF(ROUND(C37,0)&gt;45,(VLOOKUP(ROUND(B37,0),'Noise Valuation'!$A$19:$B$64,2,FALSE)-VLOOKUP(ROUND(C37,0),'Noise Valuation'!$A$19:$B$64,2,FALSE))*E37,(VLOOKUP(ROUND(B37,0),'Noise Valuation'!$A$19:$B$64,2,FALSE)-0)*E37),"")</f>
        <v>2178</v>
      </c>
    </row>
    <row r="38" spans="1:6" x14ac:dyDescent="0.25">
      <c r="A38" s="21" t="s">
        <v>28</v>
      </c>
      <c r="B38" s="10">
        <v>50.861649999999997</v>
      </c>
      <c r="C38" s="10">
        <v>42.837980000000002</v>
      </c>
      <c r="D38" s="10">
        <v>8.0236699999999992</v>
      </c>
      <c r="E38" s="8">
        <v>18</v>
      </c>
      <c r="F38" s="22">
        <f>IFERROR(IF(ROUND(C38,0)&gt;45,(VLOOKUP(ROUND(B38,0),'Noise Valuation'!$A$19:$B$64,2,FALSE)-VLOOKUP(ROUND(C38,0),'Noise Valuation'!$A$19:$B$64,2,FALSE))*E38,(VLOOKUP(ROUND(B38,0),'Noise Valuation'!$A$19:$B$64,2,FALSE)-0)*E38),"")</f>
        <v>1386</v>
      </c>
    </row>
    <row r="39" spans="1:6" x14ac:dyDescent="0.25">
      <c r="A39" s="21" t="s">
        <v>29</v>
      </c>
      <c r="B39" s="10">
        <v>49.070819999999998</v>
      </c>
      <c r="C39" s="10">
        <v>41.630809999999997</v>
      </c>
      <c r="D39" s="10">
        <v>7.4400060000000003</v>
      </c>
      <c r="E39" s="8">
        <v>18</v>
      </c>
      <c r="F39" s="22">
        <f>IFERROR(IF(ROUND(C39,0)&gt;45,(VLOOKUP(ROUND(B39,0),'Noise Valuation'!$A$19:$B$64,2,FALSE)-VLOOKUP(ROUND(C39,0),'Noise Valuation'!$A$19:$B$64,2,FALSE))*E39,(VLOOKUP(ROUND(B39,0),'Noise Valuation'!$A$19:$B$64,2,FALSE)-0)*E39),"")</f>
        <v>792</v>
      </c>
    </row>
    <row r="40" spans="1:6" x14ac:dyDescent="0.25">
      <c r="A40" s="21" t="s">
        <v>30</v>
      </c>
      <c r="B40" s="10">
        <v>47.472020000000001</v>
      </c>
      <c r="C40" s="10">
        <v>40.619979999999998</v>
      </c>
      <c r="D40" s="10">
        <v>6.8520430000000001</v>
      </c>
      <c r="E40" s="8">
        <v>18</v>
      </c>
      <c r="F40" s="22">
        <f>IFERROR(IF(ROUND(C40,0)&gt;45,(VLOOKUP(ROUND(B40,0),'Noise Valuation'!$A$19:$B$64,2,FALSE)-VLOOKUP(ROUND(C40,0),'Noise Valuation'!$A$19:$B$64,2,FALSE))*E40,(VLOOKUP(ROUND(B40,0),'Noise Valuation'!$A$19:$B$64,2,FALSE)-0)*E40),"")</f>
        <v>396</v>
      </c>
    </row>
    <row r="41" spans="1:6" x14ac:dyDescent="0.25">
      <c r="A41" s="21" t="s">
        <v>31</v>
      </c>
      <c r="B41" s="10">
        <v>46.143120000000003</v>
      </c>
      <c r="C41" s="10">
        <v>39.772190000000002</v>
      </c>
      <c r="D41" s="10">
        <v>6.3709369999999996</v>
      </c>
      <c r="E41" s="8">
        <v>18</v>
      </c>
      <c r="F41" s="22">
        <f>IFERROR(IF(ROUND(C41,0)&gt;45,(VLOOKUP(ROUND(B41,0),'Noise Valuation'!$A$19:$B$64,2,FALSE)-VLOOKUP(ROUND(C41,0),'Noise Valuation'!$A$19:$B$64,2,FALSE))*E41,(VLOOKUP(ROUND(B41,0),'Noise Valuation'!$A$19:$B$64,2,FALSE)-0)*E41),"")</f>
        <v>198</v>
      </c>
    </row>
    <row r="42" spans="1:6" x14ac:dyDescent="0.25">
      <c r="A42" s="21" t="s">
        <v>32</v>
      </c>
      <c r="B42" s="10">
        <v>64.222679999999997</v>
      </c>
      <c r="C42" s="10">
        <v>51.384230000000002</v>
      </c>
      <c r="D42" s="10">
        <v>12.83845</v>
      </c>
      <c r="E42" s="8">
        <v>4</v>
      </c>
      <c r="F42" s="22">
        <f>IFERROR(IF(ROUND(C42,0)&gt;45,(VLOOKUP(ROUND(B42,0),'Noise Valuation'!$A$19:$B$64,2,FALSE)-VLOOKUP(ROUND(C42,0),'Noise Valuation'!$A$19:$B$64,2,FALSE))*E42,(VLOOKUP(ROUND(B42,0),'Noise Valuation'!$A$19:$B$64,2,FALSE)-0)*E42),"")</f>
        <v>1716</v>
      </c>
    </row>
    <row r="43" spans="1:6" x14ac:dyDescent="0.25">
      <c r="A43" s="21" t="s">
        <v>33</v>
      </c>
      <c r="B43" s="10">
        <v>58.851840000000003</v>
      </c>
      <c r="C43" s="10">
        <v>48.492669999999997</v>
      </c>
      <c r="D43" s="10">
        <v>10.359170000000001</v>
      </c>
      <c r="E43" s="8">
        <v>4</v>
      </c>
      <c r="F43" s="22">
        <f>IFERROR(IF(ROUND(C43,0)&gt;45,(VLOOKUP(ROUND(B43,0),'Noise Valuation'!$A$19:$B$64,2,FALSE)-VLOOKUP(ROUND(C43,0),'Noise Valuation'!$A$19:$B$64,2,FALSE))*E43,(VLOOKUP(ROUND(B43,0),'Noise Valuation'!$A$19:$B$64,2,FALSE)-0)*E43),"")</f>
        <v>1056</v>
      </c>
    </row>
    <row r="44" spans="1:6" x14ac:dyDescent="0.25">
      <c r="A44" s="21" t="s">
        <v>34</v>
      </c>
      <c r="B44" s="10">
        <v>55.41695</v>
      </c>
      <c r="C44" s="10">
        <v>46.325429999999997</v>
      </c>
      <c r="D44" s="10">
        <v>9.0915149999999993</v>
      </c>
      <c r="E44" s="8">
        <v>4</v>
      </c>
      <c r="F44" s="22">
        <f>IFERROR(IF(ROUND(C44,0)&gt;45,(VLOOKUP(ROUND(B44,0),'Noise Valuation'!$A$19:$B$64,2,FALSE)-VLOOKUP(ROUND(C44,0),'Noise Valuation'!$A$19:$B$64,2,FALSE))*E44,(VLOOKUP(ROUND(B44,0),'Noise Valuation'!$A$19:$B$64,2,FALSE)-0)*E44),"")</f>
        <v>616</v>
      </c>
    </row>
    <row r="45" spans="1:6" x14ac:dyDescent="0.25">
      <c r="A45" s="21" t="s">
        <v>35</v>
      </c>
      <c r="B45" s="10">
        <v>52.899410000000003</v>
      </c>
      <c r="C45" s="10">
        <v>44.605759999999997</v>
      </c>
      <c r="D45" s="10">
        <v>8.2936549999999993</v>
      </c>
      <c r="E45" s="8">
        <v>4</v>
      </c>
      <c r="F45" s="22">
        <f>IFERROR(IF(ROUND(C45,0)&gt;45,(VLOOKUP(ROUND(B45,0),'Noise Valuation'!$A$19:$B$64,2,FALSE)-VLOOKUP(ROUND(C45,0),'Noise Valuation'!$A$19:$B$64,2,FALSE))*E45,(VLOOKUP(ROUND(B45,0),'Noise Valuation'!$A$19:$B$64,2,FALSE)-0)*E45),"")</f>
        <v>484</v>
      </c>
    </row>
    <row r="46" spans="1:6" x14ac:dyDescent="0.25">
      <c r="A46" s="21" t="s">
        <v>36</v>
      </c>
      <c r="B46" s="10">
        <v>50.864559999999997</v>
      </c>
      <c r="C46" s="10">
        <v>43.240380000000002</v>
      </c>
      <c r="D46" s="10">
        <v>7.624187</v>
      </c>
      <c r="E46" s="8">
        <v>4</v>
      </c>
      <c r="F46" s="22">
        <f>IFERROR(IF(ROUND(C46,0)&gt;45,(VLOOKUP(ROUND(B46,0),'Noise Valuation'!$A$19:$B$64,2,FALSE)-VLOOKUP(ROUND(C46,0),'Noise Valuation'!$A$19:$B$64,2,FALSE))*E46,(VLOOKUP(ROUND(B46,0),'Noise Valuation'!$A$19:$B$64,2,FALSE)-0)*E46),"")</f>
        <v>308</v>
      </c>
    </row>
    <row r="47" spans="1:6" x14ac:dyDescent="0.25">
      <c r="A47" s="21" t="s">
        <v>37</v>
      </c>
      <c r="B47" s="10">
        <v>49.069560000000003</v>
      </c>
      <c r="C47" s="10">
        <v>42.06277</v>
      </c>
      <c r="D47" s="10">
        <v>7.0067940000000002</v>
      </c>
      <c r="E47" s="8">
        <v>4</v>
      </c>
      <c r="F47" s="22">
        <f>IFERROR(IF(ROUND(C47,0)&gt;45,(VLOOKUP(ROUND(B47,0),'Noise Valuation'!$A$19:$B$64,2,FALSE)-VLOOKUP(ROUND(C47,0),'Noise Valuation'!$A$19:$B$64,2,FALSE))*E47,(VLOOKUP(ROUND(B47,0),'Noise Valuation'!$A$19:$B$64,2,FALSE)-0)*E47),"")</f>
        <v>176</v>
      </c>
    </row>
    <row r="48" spans="1:6" x14ac:dyDescent="0.25">
      <c r="A48" s="21" t="s">
        <v>38</v>
      </c>
      <c r="B48" s="10">
        <v>47.472389999999997</v>
      </c>
      <c r="C48" s="10">
        <v>41.075620000000001</v>
      </c>
      <c r="D48" s="10">
        <v>6.3967669999999996</v>
      </c>
      <c r="E48" s="8">
        <v>4</v>
      </c>
      <c r="F48" s="22">
        <f>IFERROR(IF(ROUND(C48,0)&gt;45,(VLOOKUP(ROUND(B48,0),'Noise Valuation'!$A$19:$B$64,2,FALSE)-VLOOKUP(ROUND(C48,0),'Noise Valuation'!$A$19:$B$64,2,FALSE))*E48,(VLOOKUP(ROUND(B48,0),'Noise Valuation'!$A$19:$B$64,2,FALSE)-0)*E48),"")</f>
        <v>88</v>
      </c>
    </row>
    <row r="49" spans="1:6" x14ac:dyDescent="0.25">
      <c r="A49" s="21" t="s">
        <v>39</v>
      </c>
      <c r="B49" s="10">
        <v>46.142479999999999</v>
      </c>
      <c r="C49" s="10">
        <v>40.233139999999999</v>
      </c>
      <c r="D49" s="10">
        <v>5.9093439999999999</v>
      </c>
      <c r="E49" s="8">
        <v>4</v>
      </c>
      <c r="F49" s="22">
        <f>IFERROR(IF(ROUND(C49,0)&gt;45,(VLOOKUP(ROUND(B49,0),'Noise Valuation'!$A$19:$B$64,2,FALSE)-VLOOKUP(ROUND(C49,0),'Noise Valuation'!$A$19:$B$64,2,FALSE))*E49,(VLOOKUP(ROUND(B49,0),'Noise Valuation'!$A$19:$B$64,2,FALSE)-0)*E49),"")</f>
        <v>44</v>
      </c>
    </row>
    <row r="50" spans="1:6" x14ac:dyDescent="0.25">
      <c r="A50" s="21" t="s">
        <v>40</v>
      </c>
      <c r="B50" s="10">
        <v>64.223740000000006</v>
      </c>
      <c r="C50" s="10">
        <v>51.256520000000002</v>
      </c>
      <c r="D50" s="10">
        <v>12.967219999999999</v>
      </c>
      <c r="E50" s="8">
        <v>18</v>
      </c>
      <c r="F50" s="22">
        <f>IFERROR(IF(ROUND(C50,0)&gt;45,(VLOOKUP(ROUND(B50,0),'Noise Valuation'!$A$19:$B$64,2,FALSE)-VLOOKUP(ROUND(C50,0),'Noise Valuation'!$A$19:$B$64,2,FALSE))*E50,(VLOOKUP(ROUND(B50,0),'Noise Valuation'!$A$19:$B$64,2,FALSE)-0)*E50),"")</f>
        <v>7722</v>
      </c>
    </row>
    <row r="51" spans="1:6" x14ac:dyDescent="0.25">
      <c r="A51" s="21" t="s">
        <v>41</v>
      </c>
      <c r="B51" s="10">
        <v>58.844099999999997</v>
      </c>
      <c r="C51" s="10">
        <v>48.197240000000001</v>
      </c>
      <c r="D51" s="10">
        <v>10.64686</v>
      </c>
      <c r="E51" s="8">
        <v>18</v>
      </c>
      <c r="F51" s="22">
        <f>IFERROR(IF(ROUND(C51,0)&gt;45,(VLOOKUP(ROUND(B51,0),'Noise Valuation'!$A$19:$B$64,2,FALSE)-VLOOKUP(ROUND(C51,0),'Noise Valuation'!$A$19:$B$64,2,FALSE))*E51,(VLOOKUP(ROUND(B51,0),'Noise Valuation'!$A$19:$B$64,2,FALSE)-0)*E51),"")</f>
        <v>4752</v>
      </c>
    </row>
    <row r="52" spans="1:6" x14ac:dyDescent="0.25">
      <c r="A52" s="21" t="s">
        <v>42</v>
      </c>
      <c r="B52" s="10">
        <v>55.416499999999999</v>
      </c>
      <c r="C52" s="10">
        <v>45.957999999999998</v>
      </c>
      <c r="D52" s="10">
        <v>9.4584960000000002</v>
      </c>
      <c r="E52" s="8">
        <v>18</v>
      </c>
      <c r="F52" s="22">
        <f>IFERROR(IF(ROUND(C52,0)&gt;45,(VLOOKUP(ROUND(B52,0),'Noise Valuation'!$A$19:$B$64,2,FALSE)-VLOOKUP(ROUND(C52,0),'Noise Valuation'!$A$19:$B$64,2,FALSE))*E52,(VLOOKUP(ROUND(B52,0),'Noise Valuation'!$A$19:$B$64,2,FALSE)-0)*E52),"")</f>
        <v>2772</v>
      </c>
    </row>
    <row r="53" spans="1:6" x14ac:dyDescent="0.25">
      <c r="A53" s="21" t="s">
        <v>43</v>
      </c>
      <c r="B53" s="10">
        <v>52.900019999999998</v>
      </c>
      <c r="C53" s="10">
        <v>44.07405</v>
      </c>
      <c r="D53" s="10">
        <v>8.825977</v>
      </c>
      <c r="E53" s="8">
        <v>18</v>
      </c>
      <c r="F53" s="22">
        <f>IFERROR(IF(ROUND(C53,0)&gt;45,(VLOOKUP(ROUND(B53,0),'Noise Valuation'!$A$19:$B$64,2,FALSE)-VLOOKUP(ROUND(C53,0),'Noise Valuation'!$A$19:$B$64,2,FALSE))*E53,(VLOOKUP(ROUND(B53,0),'Noise Valuation'!$A$19:$B$64,2,FALSE)-0)*E53),"")</f>
        <v>2178</v>
      </c>
    </row>
    <row r="54" spans="1:6" x14ac:dyDescent="0.25">
      <c r="A54" s="21" t="s">
        <v>44</v>
      </c>
      <c r="B54" s="10">
        <v>50.860840000000003</v>
      </c>
      <c r="C54" s="10">
        <v>42.520719999999997</v>
      </c>
      <c r="D54" s="10">
        <v>8.3401219999999991</v>
      </c>
      <c r="E54" s="8">
        <v>18</v>
      </c>
      <c r="F54" s="22">
        <f>IFERROR(IF(ROUND(C54,0)&gt;45,(VLOOKUP(ROUND(B54,0),'Noise Valuation'!$A$19:$B$64,2,FALSE)-VLOOKUP(ROUND(C54,0),'Noise Valuation'!$A$19:$B$64,2,FALSE))*E54,(VLOOKUP(ROUND(B54,0),'Noise Valuation'!$A$19:$B$64,2,FALSE)-0)*E54),"")</f>
        <v>1386</v>
      </c>
    </row>
    <row r="55" spans="1:6" x14ac:dyDescent="0.25">
      <c r="A55" s="21" t="s">
        <v>45</v>
      </c>
      <c r="B55" s="10">
        <v>49.069949999999999</v>
      </c>
      <c r="C55" s="10">
        <v>41.260579999999997</v>
      </c>
      <c r="D55" s="10">
        <v>7.8093719999999998</v>
      </c>
      <c r="E55" s="8">
        <v>18</v>
      </c>
      <c r="F55" s="22">
        <f>IFERROR(IF(ROUND(C55,0)&gt;45,(VLOOKUP(ROUND(B55,0),'Noise Valuation'!$A$19:$B$64,2,FALSE)-VLOOKUP(ROUND(C55,0),'Noise Valuation'!$A$19:$B$64,2,FALSE))*E55,(VLOOKUP(ROUND(B55,0),'Noise Valuation'!$A$19:$B$64,2,FALSE)-0)*E55),"")</f>
        <v>792</v>
      </c>
    </row>
    <row r="56" spans="1:6" x14ac:dyDescent="0.25">
      <c r="A56" s="21" t="s">
        <v>46</v>
      </c>
      <c r="B56" s="10">
        <v>47.473730000000003</v>
      </c>
      <c r="C56" s="10">
        <v>40.20232</v>
      </c>
      <c r="D56" s="10">
        <v>7.2714119999999998</v>
      </c>
      <c r="E56" s="8">
        <v>18</v>
      </c>
      <c r="F56" s="22">
        <f>IFERROR(IF(ROUND(C56,0)&gt;45,(VLOOKUP(ROUND(B56,0),'Noise Valuation'!$A$19:$B$64,2,FALSE)-VLOOKUP(ROUND(C56,0),'Noise Valuation'!$A$19:$B$64,2,FALSE))*E56,(VLOOKUP(ROUND(B56,0),'Noise Valuation'!$A$19:$B$64,2,FALSE)-0)*E56),"")</f>
        <v>396</v>
      </c>
    </row>
    <row r="57" spans="1:6" x14ac:dyDescent="0.25">
      <c r="A57" s="21" t="s">
        <v>47</v>
      </c>
      <c r="B57" s="10">
        <v>46.141570000000002</v>
      </c>
      <c r="C57" s="10">
        <v>39.332340000000002</v>
      </c>
      <c r="D57" s="10">
        <v>6.8092309999999996</v>
      </c>
      <c r="E57" s="8">
        <v>18</v>
      </c>
      <c r="F57" s="22">
        <f>IFERROR(IF(ROUND(C57,0)&gt;45,(VLOOKUP(ROUND(B57,0),'Noise Valuation'!$A$19:$B$64,2,FALSE)-VLOOKUP(ROUND(C57,0),'Noise Valuation'!$A$19:$B$64,2,FALSE))*E57,(VLOOKUP(ROUND(B57,0),'Noise Valuation'!$A$19:$B$64,2,FALSE)-0)*E57),"")</f>
        <v>198</v>
      </c>
    </row>
    <row r="58" spans="1:6" x14ac:dyDescent="0.25">
      <c r="A58" s="21" t="s">
        <v>48</v>
      </c>
      <c r="B58" s="10">
        <v>64.223320000000001</v>
      </c>
      <c r="C58" s="10">
        <v>51.277320000000003</v>
      </c>
      <c r="D58" s="10">
        <v>12.946</v>
      </c>
      <c r="E58" s="8">
        <v>4</v>
      </c>
      <c r="F58" s="22">
        <f>IFERROR(IF(ROUND(C58,0)&gt;45,(VLOOKUP(ROUND(B58,0),'Noise Valuation'!$A$19:$B$64,2,FALSE)-VLOOKUP(ROUND(C58,0),'Noise Valuation'!$A$19:$B$64,2,FALSE))*E58,(VLOOKUP(ROUND(B58,0),'Noise Valuation'!$A$19:$B$64,2,FALSE)-0)*E58),"")</f>
        <v>1716</v>
      </c>
    </row>
    <row r="59" spans="1:6" x14ac:dyDescent="0.25">
      <c r="A59" s="21" t="s">
        <v>49</v>
      </c>
      <c r="B59" s="10">
        <v>58.846179999999997</v>
      </c>
      <c r="C59" s="10">
        <v>48.247639999999997</v>
      </c>
      <c r="D59" s="10">
        <v>10.59854</v>
      </c>
      <c r="E59" s="8">
        <v>4</v>
      </c>
      <c r="F59" s="22">
        <f>IFERROR(IF(ROUND(C59,0)&gt;45,(VLOOKUP(ROUND(B59,0),'Noise Valuation'!$A$19:$B$64,2,FALSE)-VLOOKUP(ROUND(C59,0),'Noise Valuation'!$A$19:$B$64,2,FALSE))*E59,(VLOOKUP(ROUND(B59,0),'Noise Valuation'!$A$19:$B$64,2,FALSE)-0)*E59),"")</f>
        <v>1056</v>
      </c>
    </row>
    <row r="60" spans="1:6" x14ac:dyDescent="0.25">
      <c r="A60" s="21" t="s">
        <v>50</v>
      </c>
      <c r="B60" s="10">
        <v>55.41234</v>
      </c>
      <c r="C60" s="10">
        <v>45.998719999999999</v>
      </c>
      <c r="D60" s="10">
        <v>9.4136199999999999</v>
      </c>
      <c r="E60" s="8">
        <v>4</v>
      </c>
      <c r="F60" s="22">
        <f>IFERROR(IF(ROUND(C60,0)&gt;45,(VLOOKUP(ROUND(B60,0),'Noise Valuation'!$A$19:$B$64,2,FALSE)-VLOOKUP(ROUND(C60,0),'Noise Valuation'!$A$19:$B$64,2,FALSE))*E60,(VLOOKUP(ROUND(B60,0),'Noise Valuation'!$A$19:$B$64,2,FALSE)-0)*E60),"")</f>
        <v>616</v>
      </c>
    </row>
    <row r="61" spans="1:6" x14ac:dyDescent="0.25">
      <c r="A61" s="21" t="s">
        <v>51</v>
      </c>
      <c r="B61" s="10">
        <v>52.90193</v>
      </c>
      <c r="C61" s="10">
        <v>44.158859999999997</v>
      </c>
      <c r="D61" s="10">
        <v>8.7430649999999996</v>
      </c>
      <c r="E61" s="8">
        <v>4</v>
      </c>
      <c r="F61" s="22">
        <f>IFERROR(IF(ROUND(C61,0)&gt;45,(VLOOKUP(ROUND(B61,0),'Noise Valuation'!$A$19:$B$64,2,FALSE)-VLOOKUP(ROUND(C61,0),'Noise Valuation'!$A$19:$B$64,2,FALSE))*E61,(VLOOKUP(ROUND(B61,0),'Noise Valuation'!$A$19:$B$64,2,FALSE)-0)*E61),"")</f>
        <v>484</v>
      </c>
    </row>
    <row r="62" spans="1:6" x14ac:dyDescent="0.25">
      <c r="A62" s="21" t="s">
        <v>52</v>
      </c>
      <c r="B62" s="10">
        <v>50.864330000000002</v>
      </c>
      <c r="C62" s="10">
        <v>42.659300000000002</v>
      </c>
      <c r="D62" s="10">
        <v>8.2050289999999997</v>
      </c>
      <c r="E62" s="8">
        <v>4</v>
      </c>
      <c r="F62" s="22">
        <f>IFERROR(IF(ROUND(C62,0)&gt;45,(VLOOKUP(ROUND(B62,0),'Noise Valuation'!$A$19:$B$64,2,FALSE)-VLOOKUP(ROUND(C62,0),'Noise Valuation'!$A$19:$B$64,2,FALSE))*E62,(VLOOKUP(ROUND(B62,0),'Noise Valuation'!$A$19:$B$64,2,FALSE)-0)*E62),"")</f>
        <v>308</v>
      </c>
    </row>
    <row r="63" spans="1:6" x14ac:dyDescent="0.25">
      <c r="A63" s="21" t="s">
        <v>53</v>
      </c>
      <c r="B63" s="10">
        <v>49.069830000000003</v>
      </c>
      <c r="C63" s="10">
        <v>41.372399999999999</v>
      </c>
      <c r="D63" s="10">
        <v>7.6974330000000002</v>
      </c>
      <c r="E63" s="8">
        <v>4</v>
      </c>
      <c r="F63" s="22">
        <f>IFERROR(IF(ROUND(C63,0)&gt;45,(VLOOKUP(ROUND(B63,0),'Noise Valuation'!$A$19:$B$64,2,FALSE)-VLOOKUP(ROUND(C63,0),'Noise Valuation'!$A$19:$B$64,2,FALSE))*E63,(VLOOKUP(ROUND(B63,0),'Noise Valuation'!$A$19:$B$64,2,FALSE)-0)*E63),"")</f>
        <v>176</v>
      </c>
    </row>
    <row r="64" spans="1:6" x14ac:dyDescent="0.25">
      <c r="A64" s="21" t="s">
        <v>54</v>
      </c>
      <c r="B64" s="10">
        <v>47.474449999999997</v>
      </c>
      <c r="C64" s="10">
        <v>40.349890000000002</v>
      </c>
      <c r="D64" s="10">
        <v>7.1245570000000003</v>
      </c>
      <c r="E64" s="8">
        <v>4</v>
      </c>
      <c r="F64" s="22">
        <f>IFERROR(IF(ROUND(C64,0)&gt;45,(VLOOKUP(ROUND(B64,0),'Noise Valuation'!$A$19:$B$64,2,FALSE)-VLOOKUP(ROUND(C64,0),'Noise Valuation'!$A$19:$B$64,2,FALSE))*E64,(VLOOKUP(ROUND(B64,0),'Noise Valuation'!$A$19:$B$64,2,FALSE)-0)*E64),"")</f>
        <v>88</v>
      </c>
    </row>
    <row r="65" spans="1:6" x14ac:dyDescent="0.25">
      <c r="A65" s="21" t="s">
        <v>55</v>
      </c>
      <c r="B65" s="10">
        <v>46.140970000000003</v>
      </c>
      <c r="C65" s="10">
        <v>39.492899999999999</v>
      </c>
      <c r="D65" s="10">
        <v>6.6480709999999998</v>
      </c>
      <c r="E65" s="8">
        <v>4</v>
      </c>
      <c r="F65" s="22">
        <f>IFERROR(IF(ROUND(C65,0)&gt;45,(VLOOKUP(ROUND(B65,0),'Noise Valuation'!$A$19:$B$64,2,FALSE)-VLOOKUP(ROUND(C65,0),'Noise Valuation'!$A$19:$B$64,2,FALSE))*E65,(VLOOKUP(ROUND(B65,0),'Noise Valuation'!$A$19:$B$64,2,FALSE)-0)*E65),"")</f>
        <v>44</v>
      </c>
    </row>
    <row r="66" spans="1:6" x14ac:dyDescent="0.25">
      <c r="A66" s="21" t="s">
        <v>56</v>
      </c>
      <c r="B66" s="10">
        <v>64.2226</v>
      </c>
      <c r="C66" s="10">
        <v>51.31232</v>
      </c>
      <c r="D66" s="10">
        <v>12.91029</v>
      </c>
      <c r="E66" s="8">
        <v>18</v>
      </c>
      <c r="F66" s="22">
        <f>IFERROR(IF(ROUND(C66,0)&gt;45,(VLOOKUP(ROUND(B66,0),'Noise Valuation'!$A$19:$B$64,2,FALSE)-VLOOKUP(ROUND(C66,0),'Noise Valuation'!$A$19:$B$64,2,FALSE))*E66,(VLOOKUP(ROUND(B66,0),'Noise Valuation'!$A$19:$B$64,2,FALSE)-0)*E66),"")</f>
        <v>7722</v>
      </c>
    </row>
    <row r="67" spans="1:6" x14ac:dyDescent="0.25">
      <c r="A67" s="21" t="s">
        <v>57</v>
      </c>
      <c r="B67" s="10">
        <v>58.850569999999998</v>
      </c>
      <c r="C67" s="10">
        <v>48.34693</v>
      </c>
      <c r="D67" s="10">
        <v>10.503640000000001</v>
      </c>
      <c r="E67" s="8">
        <v>18</v>
      </c>
      <c r="F67" s="22">
        <f>IFERROR(IF(ROUND(C67,0)&gt;45,(VLOOKUP(ROUND(B67,0),'Noise Valuation'!$A$19:$B$64,2,FALSE)-VLOOKUP(ROUND(C67,0),'Noise Valuation'!$A$19:$B$64,2,FALSE))*E67,(VLOOKUP(ROUND(B67,0),'Noise Valuation'!$A$19:$B$64,2,FALSE)-0)*E67),"")</f>
        <v>4752</v>
      </c>
    </row>
    <row r="68" spans="1:6" x14ac:dyDescent="0.25">
      <c r="A68" s="21" t="s">
        <v>58</v>
      </c>
      <c r="B68" s="10">
        <v>55.41198</v>
      </c>
      <c r="C68" s="10">
        <v>46.087919999999997</v>
      </c>
      <c r="D68" s="10">
        <v>9.3240510000000008</v>
      </c>
      <c r="E68" s="8">
        <v>18</v>
      </c>
      <c r="F68" s="22">
        <f>IFERROR(IF(ROUND(C68,0)&gt;45,(VLOOKUP(ROUND(B68,0),'Noise Valuation'!$A$19:$B$64,2,FALSE)-VLOOKUP(ROUND(C68,0),'Noise Valuation'!$A$19:$B$64,2,FALSE))*E68,(VLOOKUP(ROUND(B68,0),'Noise Valuation'!$A$19:$B$64,2,FALSE)-0)*E68),"")</f>
        <v>2772</v>
      </c>
    </row>
    <row r="69" spans="1:6" x14ac:dyDescent="0.25">
      <c r="A69" s="21" t="s">
        <v>59</v>
      </c>
      <c r="B69" s="10">
        <v>52.901479999999999</v>
      </c>
      <c r="C69" s="10">
        <v>44.347549999999998</v>
      </c>
      <c r="D69" s="10">
        <v>8.5539280000000009</v>
      </c>
      <c r="E69" s="8">
        <v>18</v>
      </c>
      <c r="F69" s="22">
        <f>IFERROR(IF(ROUND(C69,0)&gt;45,(VLOOKUP(ROUND(B69,0),'Noise Valuation'!$A$19:$B$64,2,FALSE)-VLOOKUP(ROUND(C69,0),'Noise Valuation'!$A$19:$B$64,2,FALSE))*E69,(VLOOKUP(ROUND(B69,0),'Noise Valuation'!$A$19:$B$64,2,FALSE)-0)*E69),"")</f>
        <v>2178</v>
      </c>
    </row>
    <row r="70" spans="1:6" x14ac:dyDescent="0.25">
      <c r="A70" s="21" t="s">
        <v>60</v>
      </c>
      <c r="B70" s="10">
        <v>50.861649999999997</v>
      </c>
      <c r="C70" s="10">
        <v>42.837980000000002</v>
      </c>
      <c r="D70" s="10">
        <v>8.0236699999999992</v>
      </c>
      <c r="E70" s="8">
        <v>18</v>
      </c>
      <c r="F70" s="22">
        <f>IFERROR(IF(ROUND(C70,0)&gt;45,(VLOOKUP(ROUND(B70,0),'Noise Valuation'!$A$19:$B$64,2,FALSE)-VLOOKUP(ROUND(C70,0),'Noise Valuation'!$A$19:$B$64,2,FALSE))*E70,(VLOOKUP(ROUND(B70,0),'Noise Valuation'!$A$19:$B$64,2,FALSE)-0)*E70),"")</f>
        <v>1386</v>
      </c>
    </row>
    <row r="71" spans="1:6" x14ac:dyDescent="0.25">
      <c r="A71" s="21" t="s">
        <v>61</v>
      </c>
      <c r="B71" s="10">
        <v>49.070819999999998</v>
      </c>
      <c r="C71" s="10">
        <v>41.630809999999997</v>
      </c>
      <c r="D71" s="10">
        <v>7.4400060000000003</v>
      </c>
      <c r="E71" s="8">
        <v>18</v>
      </c>
      <c r="F71" s="22">
        <f>IFERROR(IF(ROUND(C71,0)&gt;45,(VLOOKUP(ROUND(B71,0),'Noise Valuation'!$A$19:$B$64,2,FALSE)-VLOOKUP(ROUND(C71,0),'Noise Valuation'!$A$19:$B$64,2,FALSE))*E71,(VLOOKUP(ROUND(B71,0),'Noise Valuation'!$A$19:$B$64,2,FALSE)-0)*E71),"")</f>
        <v>792</v>
      </c>
    </row>
    <row r="72" spans="1:6" x14ac:dyDescent="0.25">
      <c r="A72" s="21" t="s">
        <v>62</v>
      </c>
      <c r="B72" s="10">
        <v>47.472020000000001</v>
      </c>
      <c r="C72" s="10">
        <v>40.619979999999998</v>
      </c>
      <c r="D72" s="10">
        <v>6.8520430000000001</v>
      </c>
      <c r="E72" s="8">
        <v>18</v>
      </c>
      <c r="F72" s="22">
        <f>IFERROR(IF(ROUND(C72,0)&gt;45,(VLOOKUP(ROUND(B72,0),'Noise Valuation'!$A$19:$B$64,2,FALSE)-VLOOKUP(ROUND(C72,0),'Noise Valuation'!$A$19:$B$64,2,FALSE))*E72,(VLOOKUP(ROUND(B72,0),'Noise Valuation'!$A$19:$B$64,2,FALSE)-0)*E72),"")</f>
        <v>396</v>
      </c>
    </row>
    <row r="73" spans="1:6" x14ac:dyDescent="0.25">
      <c r="A73" s="21" t="s">
        <v>63</v>
      </c>
      <c r="B73" s="10">
        <v>46.143120000000003</v>
      </c>
      <c r="C73" s="10">
        <v>39.772190000000002</v>
      </c>
      <c r="D73" s="10">
        <v>6.3709369999999996</v>
      </c>
      <c r="E73" s="8">
        <v>18</v>
      </c>
      <c r="F73" s="22">
        <f>IFERROR(IF(ROUND(C73,0)&gt;45,(VLOOKUP(ROUND(B73,0),'Noise Valuation'!$A$19:$B$64,2,FALSE)-VLOOKUP(ROUND(C73,0),'Noise Valuation'!$A$19:$B$64,2,FALSE))*E73,(VLOOKUP(ROUND(B73,0),'Noise Valuation'!$A$19:$B$64,2,FALSE)-0)*E73),"")</f>
        <v>198</v>
      </c>
    </row>
    <row r="74" spans="1:6" x14ac:dyDescent="0.25">
      <c r="A74" s="21" t="s">
        <v>64</v>
      </c>
      <c r="B74" s="10">
        <v>64.222679999999997</v>
      </c>
      <c r="C74" s="10">
        <v>51.384230000000002</v>
      </c>
      <c r="D74" s="10">
        <v>12.83845</v>
      </c>
      <c r="E74" s="8">
        <v>4</v>
      </c>
      <c r="F74" s="22">
        <f>IFERROR(IF(ROUND(C74,0)&gt;45,(VLOOKUP(ROUND(B74,0),'Noise Valuation'!$A$19:$B$64,2,FALSE)-VLOOKUP(ROUND(C74,0),'Noise Valuation'!$A$19:$B$64,2,FALSE))*E74,(VLOOKUP(ROUND(B74,0),'Noise Valuation'!$A$19:$B$64,2,FALSE)-0)*E74),"")</f>
        <v>1716</v>
      </c>
    </row>
    <row r="75" spans="1:6" x14ac:dyDescent="0.25">
      <c r="A75" s="21" t="s">
        <v>65</v>
      </c>
      <c r="B75" s="10">
        <v>58.851840000000003</v>
      </c>
      <c r="C75" s="10">
        <v>48.492669999999997</v>
      </c>
      <c r="D75" s="10">
        <v>10.359170000000001</v>
      </c>
      <c r="E75" s="8">
        <v>4</v>
      </c>
      <c r="F75" s="22">
        <f>IFERROR(IF(ROUND(C75,0)&gt;45,(VLOOKUP(ROUND(B75,0),'Noise Valuation'!$A$19:$B$64,2,FALSE)-VLOOKUP(ROUND(C75,0),'Noise Valuation'!$A$19:$B$64,2,FALSE))*E75,(VLOOKUP(ROUND(B75,0),'Noise Valuation'!$A$19:$B$64,2,FALSE)-0)*E75),"")</f>
        <v>1056</v>
      </c>
    </row>
    <row r="76" spans="1:6" x14ac:dyDescent="0.25">
      <c r="A76" s="21" t="s">
        <v>66</v>
      </c>
      <c r="B76" s="10">
        <v>55.41695</v>
      </c>
      <c r="C76" s="10">
        <v>46.325429999999997</v>
      </c>
      <c r="D76" s="10">
        <v>9.0915149999999993</v>
      </c>
      <c r="E76" s="8">
        <v>4</v>
      </c>
      <c r="F76" s="22">
        <f>IFERROR(IF(ROUND(C76,0)&gt;45,(VLOOKUP(ROUND(B76,0),'Noise Valuation'!$A$19:$B$64,2,FALSE)-VLOOKUP(ROUND(C76,0),'Noise Valuation'!$A$19:$B$64,2,FALSE))*E76,(VLOOKUP(ROUND(B76,0),'Noise Valuation'!$A$19:$B$64,2,FALSE)-0)*E76),"")</f>
        <v>616</v>
      </c>
    </row>
    <row r="77" spans="1:6" x14ac:dyDescent="0.25">
      <c r="A77" s="21" t="s">
        <v>67</v>
      </c>
      <c r="B77" s="10">
        <v>52.899410000000003</v>
      </c>
      <c r="C77" s="10">
        <v>44.605759999999997</v>
      </c>
      <c r="D77" s="10">
        <v>8.2936549999999993</v>
      </c>
      <c r="E77" s="8">
        <v>4</v>
      </c>
      <c r="F77" s="22">
        <f>IFERROR(IF(ROUND(C77,0)&gt;45,(VLOOKUP(ROUND(B77,0),'Noise Valuation'!$A$19:$B$64,2,FALSE)-VLOOKUP(ROUND(C77,0),'Noise Valuation'!$A$19:$B$64,2,FALSE))*E77,(VLOOKUP(ROUND(B77,0),'Noise Valuation'!$A$19:$B$64,2,FALSE)-0)*E77),"")</f>
        <v>484</v>
      </c>
    </row>
    <row r="78" spans="1:6" x14ac:dyDescent="0.25">
      <c r="A78" s="21" t="s">
        <v>68</v>
      </c>
      <c r="B78" s="10">
        <v>50.864559999999997</v>
      </c>
      <c r="C78" s="10">
        <v>43.240380000000002</v>
      </c>
      <c r="D78" s="10">
        <v>7.624187</v>
      </c>
      <c r="E78" s="8">
        <v>4</v>
      </c>
      <c r="F78" s="22">
        <f>IFERROR(IF(ROUND(C78,0)&gt;45,(VLOOKUP(ROUND(B78,0),'Noise Valuation'!$A$19:$B$64,2,FALSE)-VLOOKUP(ROUND(C78,0),'Noise Valuation'!$A$19:$B$64,2,FALSE))*E78,(VLOOKUP(ROUND(B78,0),'Noise Valuation'!$A$19:$B$64,2,FALSE)-0)*E78),"")</f>
        <v>308</v>
      </c>
    </row>
    <row r="79" spans="1:6" x14ac:dyDescent="0.25">
      <c r="A79" s="21" t="s">
        <v>69</v>
      </c>
      <c r="B79" s="10">
        <v>49.069560000000003</v>
      </c>
      <c r="C79" s="10">
        <v>42.06277</v>
      </c>
      <c r="D79" s="10">
        <v>7.0067940000000002</v>
      </c>
      <c r="E79" s="8">
        <v>4</v>
      </c>
      <c r="F79" s="22">
        <f>IFERROR(IF(ROUND(C79,0)&gt;45,(VLOOKUP(ROUND(B79,0),'Noise Valuation'!$A$19:$B$64,2,FALSE)-VLOOKUP(ROUND(C79,0),'Noise Valuation'!$A$19:$B$64,2,FALSE))*E79,(VLOOKUP(ROUND(B79,0),'Noise Valuation'!$A$19:$B$64,2,FALSE)-0)*E79),"")</f>
        <v>176</v>
      </c>
    </row>
    <row r="80" spans="1:6" x14ac:dyDescent="0.25">
      <c r="A80" s="21" t="s">
        <v>70</v>
      </c>
      <c r="B80" s="10">
        <v>47.472389999999997</v>
      </c>
      <c r="C80" s="10">
        <v>41.075620000000001</v>
      </c>
      <c r="D80" s="10">
        <v>6.3967669999999996</v>
      </c>
      <c r="E80" s="8">
        <v>4</v>
      </c>
      <c r="F80" s="22">
        <f>IFERROR(IF(ROUND(C80,0)&gt;45,(VLOOKUP(ROUND(B80,0),'Noise Valuation'!$A$19:$B$64,2,FALSE)-VLOOKUP(ROUND(C80,0),'Noise Valuation'!$A$19:$B$64,2,FALSE))*E80,(VLOOKUP(ROUND(B80,0),'Noise Valuation'!$A$19:$B$64,2,FALSE)-0)*E80),"")</f>
        <v>88</v>
      </c>
    </row>
    <row r="81" spans="1:6" x14ac:dyDescent="0.25">
      <c r="A81" s="21" t="s">
        <v>71</v>
      </c>
      <c r="B81" s="10">
        <v>46.142479999999999</v>
      </c>
      <c r="C81" s="10">
        <v>40.233139999999999</v>
      </c>
      <c r="D81" s="10">
        <v>5.9093439999999999</v>
      </c>
      <c r="E81" s="8">
        <v>4</v>
      </c>
      <c r="F81" s="22">
        <f>IFERROR(IF(ROUND(C81,0)&gt;45,(VLOOKUP(ROUND(B81,0),'Noise Valuation'!$A$19:$B$64,2,FALSE)-VLOOKUP(ROUND(C81,0),'Noise Valuation'!$A$19:$B$64,2,FALSE))*E81,(VLOOKUP(ROUND(B81,0),'Noise Valuation'!$A$19:$B$64,2,FALSE)-0)*E81),"")</f>
        <v>44</v>
      </c>
    </row>
    <row r="82" spans="1:6" x14ac:dyDescent="0.25">
      <c r="A82" s="21" t="s">
        <v>110</v>
      </c>
      <c r="B82" s="10">
        <v>64.222369999999998</v>
      </c>
      <c r="C82" s="10">
        <v>51.56559</v>
      </c>
      <c r="D82" s="10">
        <v>12.656779999999999</v>
      </c>
      <c r="E82" s="8">
        <v>18</v>
      </c>
      <c r="F82" s="22">
        <f>IFERROR(IF(ROUND(C82,0)&gt;45,(VLOOKUP(ROUND(B82,0),'Noise Valuation'!$A$19:$B$64,2,FALSE)-VLOOKUP(ROUND(C82,0),'Noise Valuation'!$A$19:$B$64,2,FALSE))*E82,(VLOOKUP(ROUND(B82,0),'Noise Valuation'!$A$19:$B$64,2,FALSE)-0)*E82),"")</f>
        <v>7326</v>
      </c>
    </row>
    <row r="83" spans="1:6" x14ac:dyDescent="0.25">
      <c r="A83" s="21" t="s">
        <v>111</v>
      </c>
      <c r="B83" s="10">
        <v>58.846670000000003</v>
      </c>
      <c r="C83" s="10">
        <v>48.739800000000002</v>
      </c>
      <c r="D83" s="10">
        <v>10.106859999999999</v>
      </c>
      <c r="E83" s="8">
        <v>18</v>
      </c>
      <c r="F83" s="22">
        <f>IFERROR(IF(ROUND(C83,0)&gt;45,(VLOOKUP(ROUND(B83,0),'Noise Valuation'!$A$19:$B$64,2,FALSE)-VLOOKUP(ROUND(C83,0),'Noise Valuation'!$A$19:$B$64,2,FALSE))*E83,(VLOOKUP(ROUND(B83,0),'Noise Valuation'!$A$19:$B$64,2,FALSE)-0)*E83),"")</f>
        <v>4554</v>
      </c>
    </row>
    <row r="84" spans="1:6" x14ac:dyDescent="0.25">
      <c r="A84" s="21" t="s">
        <v>112</v>
      </c>
      <c r="B84" s="10">
        <v>55.411459999999998</v>
      </c>
      <c r="C84" s="10">
        <v>46.76746</v>
      </c>
      <c r="D84" s="10">
        <v>8.6439970000000006</v>
      </c>
      <c r="E84" s="8">
        <v>18</v>
      </c>
      <c r="F84" s="22">
        <f>IFERROR(IF(ROUND(C84,0)&gt;45,(VLOOKUP(ROUND(B84,0),'Noise Valuation'!$A$19:$B$64,2,FALSE)-VLOOKUP(ROUND(C84,0),'Noise Valuation'!$A$19:$B$64,2,FALSE))*E84,(VLOOKUP(ROUND(B84,0),'Noise Valuation'!$A$19:$B$64,2,FALSE)-0)*E84),"")</f>
        <v>2574</v>
      </c>
    </row>
    <row r="85" spans="1:6" x14ac:dyDescent="0.25">
      <c r="A85" s="21" t="s">
        <v>113</v>
      </c>
      <c r="B85" s="10">
        <v>52.898290000000003</v>
      </c>
      <c r="C85" s="10">
        <v>45.200049999999997</v>
      </c>
      <c r="D85" s="10">
        <v>7.6982419999999996</v>
      </c>
      <c r="E85" s="8">
        <v>18</v>
      </c>
      <c r="F85" s="22">
        <f>IFERROR(IF(ROUND(C85,0)&gt;45,(VLOOKUP(ROUND(B85,0),'Noise Valuation'!$A$19:$B$64,2,FALSE)-VLOOKUP(ROUND(C85,0),'Noise Valuation'!$A$19:$B$64,2,FALSE))*E85,(VLOOKUP(ROUND(B85,0),'Noise Valuation'!$A$19:$B$64,2,FALSE)-0)*E85),"")</f>
        <v>2178</v>
      </c>
    </row>
    <row r="86" spans="1:6" x14ac:dyDescent="0.25">
      <c r="A86" s="21" t="s">
        <v>114</v>
      </c>
      <c r="B86" s="10">
        <v>50.862900000000003</v>
      </c>
      <c r="C86" s="10">
        <v>43.883189999999999</v>
      </c>
      <c r="D86" s="10">
        <v>6.9797060000000002</v>
      </c>
      <c r="E86" s="8">
        <v>18</v>
      </c>
      <c r="F86" s="22">
        <f>IFERROR(IF(ROUND(C86,0)&gt;45,(VLOOKUP(ROUND(B86,0),'Noise Valuation'!$A$19:$B$64,2,FALSE)-VLOOKUP(ROUND(C86,0),'Noise Valuation'!$A$19:$B$64,2,FALSE))*E86,(VLOOKUP(ROUND(B86,0),'Noise Valuation'!$A$19:$B$64,2,FALSE)-0)*E86),"")</f>
        <v>1386</v>
      </c>
    </row>
    <row r="87" spans="1:6" x14ac:dyDescent="0.25">
      <c r="A87" s="21" t="s">
        <v>115</v>
      </c>
      <c r="B87" s="10">
        <v>49.069879999999998</v>
      </c>
      <c r="C87" s="10">
        <v>42.772590000000001</v>
      </c>
      <c r="D87" s="10">
        <v>6.2972869999999999</v>
      </c>
      <c r="E87" s="8">
        <v>18</v>
      </c>
      <c r="F87" s="22">
        <f>IFERROR(IF(ROUND(C87,0)&gt;45,(VLOOKUP(ROUND(B87,0),'Noise Valuation'!$A$19:$B$64,2,FALSE)-VLOOKUP(ROUND(C87,0),'Noise Valuation'!$A$19:$B$64,2,FALSE))*E87,(VLOOKUP(ROUND(B87,0),'Noise Valuation'!$A$19:$B$64,2,FALSE)-0)*E87),"")</f>
        <v>792</v>
      </c>
    </row>
    <row r="88" spans="1:6" x14ac:dyDescent="0.25">
      <c r="A88" s="21" t="s">
        <v>116</v>
      </c>
      <c r="B88" s="10">
        <v>47.472900000000003</v>
      </c>
      <c r="C88" s="10">
        <v>41.788310000000003</v>
      </c>
      <c r="D88" s="10">
        <v>5.6845889999999999</v>
      </c>
      <c r="E88" s="8">
        <v>18</v>
      </c>
      <c r="F88" s="22">
        <f>IFERROR(IF(ROUND(C88,0)&gt;45,(VLOOKUP(ROUND(B88,0),'Noise Valuation'!$A$19:$B$64,2,FALSE)-VLOOKUP(ROUND(C88,0),'Noise Valuation'!$A$19:$B$64,2,FALSE))*E88,(VLOOKUP(ROUND(B88,0),'Noise Valuation'!$A$19:$B$64,2,FALSE)-0)*E88),"")</f>
        <v>396</v>
      </c>
    </row>
    <row r="89" spans="1:6" x14ac:dyDescent="0.25">
      <c r="A89" s="21" t="s">
        <v>117</v>
      </c>
      <c r="B89" s="10">
        <v>46.142679999999999</v>
      </c>
      <c r="C89" s="10">
        <v>40.90681</v>
      </c>
      <c r="D89" s="10">
        <v>5.2358739999999999</v>
      </c>
      <c r="E89" s="8">
        <v>18</v>
      </c>
      <c r="F89" s="22">
        <f>IFERROR(IF(ROUND(C89,0)&gt;45,(VLOOKUP(ROUND(B89,0),'Noise Valuation'!$A$19:$B$64,2,FALSE)-VLOOKUP(ROUND(C89,0),'Noise Valuation'!$A$19:$B$64,2,FALSE))*E89,(VLOOKUP(ROUND(B89,0),'Noise Valuation'!$A$19:$B$64,2,FALSE)-0)*E89),"")</f>
        <v>198</v>
      </c>
    </row>
    <row r="90" spans="1:6" x14ac:dyDescent="0.25">
      <c r="A90" s="21" t="s">
        <v>118</v>
      </c>
      <c r="B90" s="10">
        <v>64.224230000000006</v>
      </c>
      <c r="C90" s="10">
        <v>52.049660000000003</v>
      </c>
      <c r="D90" s="10">
        <v>12.174569999999999</v>
      </c>
      <c r="E90" s="8">
        <v>4</v>
      </c>
      <c r="F90" s="22">
        <f>IFERROR(IF(ROUND(C90,0)&gt;45,(VLOOKUP(ROUND(B90,0),'Noise Valuation'!$A$19:$B$64,2,FALSE)-VLOOKUP(ROUND(C90,0),'Noise Valuation'!$A$19:$B$64,2,FALSE))*E90,(VLOOKUP(ROUND(B90,0),'Noise Valuation'!$A$19:$B$64,2,FALSE)-0)*E90),"")</f>
        <v>1628</v>
      </c>
    </row>
    <row r="91" spans="1:6" x14ac:dyDescent="0.25">
      <c r="A91" s="21" t="s">
        <v>119</v>
      </c>
      <c r="B91" s="10">
        <v>58.849919999999997</v>
      </c>
      <c r="C91" s="10">
        <v>49.562130000000003</v>
      </c>
      <c r="D91" s="10">
        <v>9.2877960000000002</v>
      </c>
      <c r="E91" s="8">
        <v>4</v>
      </c>
      <c r="F91" s="22">
        <f>IFERROR(IF(ROUND(C91,0)&gt;45,(VLOOKUP(ROUND(B91,0),'Noise Valuation'!$A$19:$B$64,2,FALSE)-VLOOKUP(ROUND(C91,0),'Noise Valuation'!$A$19:$B$64,2,FALSE))*E91,(VLOOKUP(ROUND(B91,0),'Noise Valuation'!$A$19:$B$64,2,FALSE)-0)*E91),"")</f>
        <v>968</v>
      </c>
    </row>
    <row r="92" spans="1:6" x14ac:dyDescent="0.25">
      <c r="A92" s="21" t="s">
        <v>120</v>
      </c>
      <c r="B92" s="10">
        <v>55.413319999999999</v>
      </c>
      <c r="C92" s="10">
        <v>47.813920000000003</v>
      </c>
      <c r="D92" s="10">
        <v>7.5994029999999997</v>
      </c>
      <c r="E92" s="8">
        <v>4</v>
      </c>
      <c r="F92" s="22">
        <f>IFERROR(IF(ROUND(C92,0)&gt;45,(VLOOKUP(ROUND(B92,0),'Noise Valuation'!$A$19:$B$64,2,FALSE)-VLOOKUP(ROUND(C92,0),'Noise Valuation'!$A$19:$B$64,2,FALSE))*E92,(VLOOKUP(ROUND(B92,0),'Noise Valuation'!$A$19:$B$64,2,FALSE)-0)*E92),"")</f>
        <v>528</v>
      </c>
    </row>
    <row r="93" spans="1:6" x14ac:dyDescent="0.25">
      <c r="A93" s="21" t="s">
        <v>121</v>
      </c>
      <c r="B93" s="10">
        <v>52.899509999999999</v>
      </c>
      <c r="C93" s="10">
        <v>46.323920000000001</v>
      </c>
      <c r="D93" s="10">
        <v>6.5755879999999998</v>
      </c>
      <c r="E93" s="8">
        <v>4</v>
      </c>
      <c r="F93" s="22">
        <f>IFERROR(IF(ROUND(C93,0)&gt;45,(VLOOKUP(ROUND(B93,0),'Noise Valuation'!$A$19:$B$64,2,FALSE)-VLOOKUP(ROUND(C93,0),'Noise Valuation'!$A$19:$B$64,2,FALSE))*E93,(VLOOKUP(ROUND(B93,0),'Noise Valuation'!$A$19:$B$64,2,FALSE)-0)*E93),"")</f>
        <v>440</v>
      </c>
    </row>
    <row r="94" spans="1:6" x14ac:dyDescent="0.25">
      <c r="A94" s="21" t="s">
        <v>122</v>
      </c>
      <c r="B94" s="10">
        <v>50.863840000000003</v>
      </c>
      <c r="C94" s="10">
        <v>45.004089999999998</v>
      </c>
      <c r="D94" s="10">
        <v>5.8597450000000002</v>
      </c>
      <c r="E94" s="8">
        <v>4</v>
      </c>
      <c r="F94" s="22">
        <f>IFERROR(IF(ROUND(C94,0)&gt;45,(VLOOKUP(ROUND(B94,0),'Noise Valuation'!$A$19:$B$64,2,FALSE)-VLOOKUP(ROUND(C94,0),'Noise Valuation'!$A$19:$B$64,2,FALSE))*E94,(VLOOKUP(ROUND(B94,0),'Noise Valuation'!$A$19:$B$64,2,FALSE)-0)*E94),"")</f>
        <v>308</v>
      </c>
    </row>
    <row r="95" spans="1:6" x14ac:dyDescent="0.25">
      <c r="A95" s="21" t="s">
        <v>123</v>
      </c>
      <c r="B95" s="10">
        <v>49.070480000000003</v>
      </c>
      <c r="C95" s="10">
        <v>43.811839999999997</v>
      </c>
      <c r="D95" s="10">
        <v>5.2586440000000003</v>
      </c>
      <c r="E95" s="8">
        <v>4</v>
      </c>
      <c r="F95" s="22">
        <f>IFERROR(IF(ROUND(C95,0)&gt;45,(VLOOKUP(ROUND(B95,0),'Noise Valuation'!$A$19:$B$64,2,FALSE)-VLOOKUP(ROUND(C95,0),'Noise Valuation'!$A$19:$B$64,2,FALSE))*E95,(VLOOKUP(ROUND(B95,0),'Noise Valuation'!$A$19:$B$64,2,FALSE)-0)*E95),"")</f>
        <v>176</v>
      </c>
    </row>
    <row r="96" spans="1:6" x14ac:dyDescent="0.25">
      <c r="A96" s="21" t="s">
        <v>124</v>
      </c>
      <c r="B96" s="10">
        <v>47.473219999999998</v>
      </c>
      <c r="C96" s="10">
        <v>42.758620000000001</v>
      </c>
      <c r="D96" s="10">
        <v>4.7146030000000003</v>
      </c>
      <c r="E96" s="8">
        <v>4</v>
      </c>
      <c r="F96" s="22">
        <f>IFERROR(IF(ROUND(C96,0)&gt;45,(VLOOKUP(ROUND(B96,0),'Noise Valuation'!$A$19:$B$64,2,FALSE)-VLOOKUP(ROUND(C96,0),'Noise Valuation'!$A$19:$B$64,2,FALSE))*E96,(VLOOKUP(ROUND(B96,0),'Noise Valuation'!$A$19:$B$64,2,FALSE)-0)*E96),"")</f>
        <v>88</v>
      </c>
    </row>
    <row r="97" spans="1:6" x14ac:dyDescent="0.25">
      <c r="A97" s="21" t="s">
        <v>125</v>
      </c>
      <c r="B97" s="10">
        <v>46.142330000000001</v>
      </c>
      <c r="C97" s="10">
        <v>41.800739999999998</v>
      </c>
      <c r="D97" s="10">
        <v>4.3415949999999999</v>
      </c>
      <c r="E97" s="8">
        <v>4</v>
      </c>
      <c r="F97" s="22">
        <f>IFERROR(IF(ROUND(C97,0)&gt;45,(VLOOKUP(ROUND(B97,0),'Noise Valuation'!$A$19:$B$64,2,FALSE)-VLOOKUP(ROUND(C97,0),'Noise Valuation'!$A$19:$B$64,2,FALSE))*E97,(VLOOKUP(ROUND(B97,0),'Noise Valuation'!$A$19:$B$64,2,FALSE)-0)*E97),"")</f>
        <v>44</v>
      </c>
    </row>
    <row r="98" spans="1:6" x14ac:dyDescent="0.25">
      <c r="A98" s="21" t="s">
        <v>126</v>
      </c>
      <c r="B98" s="10">
        <v>64.224260000000001</v>
      </c>
      <c r="C98" s="10">
        <v>53.795470000000002</v>
      </c>
      <c r="D98" s="10">
        <v>10.428789999999999</v>
      </c>
      <c r="E98" s="8">
        <v>18</v>
      </c>
      <c r="F98" s="22">
        <f>IFERROR(IF(ROUND(C98,0)&gt;45,(VLOOKUP(ROUND(B98,0),'Noise Valuation'!$A$19:$B$64,2,FALSE)-VLOOKUP(ROUND(C98,0),'Noise Valuation'!$A$19:$B$64,2,FALSE))*E98,(VLOOKUP(ROUND(B98,0),'Noise Valuation'!$A$19:$B$64,2,FALSE)-0)*E98),"")</f>
        <v>6534</v>
      </c>
    </row>
    <row r="99" spans="1:6" x14ac:dyDescent="0.25">
      <c r="A99" s="21" t="s">
        <v>127</v>
      </c>
      <c r="B99" s="10">
        <v>58.850769999999997</v>
      </c>
      <c r="C99" s="10">
        <v>51.785589999999999</v>
      </c>
      <c r="D99" s="10">
        <v>7.0651700000000002</v>
      </c>
      <c r="E99" s="8">
        <v>18</v>
      </c>
      <c r="F99" s="22">
        <f>IFERROR(IF(ROUND(C99,0)&gt;45,(VLOOKUP(ROUND(B99,0),'Noise Valuation'!$A$19:$B$64,2,FALSE)-VLOOKUP(ROUND(C99,0),'Noise Valuation'!$A$19:$B$64,2,FALSE))*E99,(VLOOKUP(ROUND(B99,0),'Noise Valuation'!$A$19:$B$64,2,FALSE)-0)*E99),"")</f>
        <v>3564</v>
      </c>
    </row>
    <row r="100" spans="1:6" x14ac:dyDescent="0.25">
      <c r="A100" s="21" t="s">
        <v>128</v>
      </c>
      <c r="B100" s="10">
        <v>55.415260000000004</v>
      </c>
      <c r="C100" s="10">
        <v>49.955419999999997</v>
      </c>
      <c r="D100" s="10">
        <v>5.459835</v>
      </c>
      <c r="E100" s="8">
        <v>18</v>
      </c>
      <c r="F100" s="22">
        <f>IFERROR(IF(ROUND(C100,0)&gt;45,(VLOOKUP(ROUND(B100,0),'Noise Valuation'!$A$19:$B$64,2,FALSE)-VLOOKUP(ROUND(C100,0),'Noise Valuation'!$A$19:$B$64,2,FALSE))*E100,(VLOOKUP(ROUND(B100,0),'Noise Valuation'!$A$19:$B$64,2,FALSE)-0)*E100),"")</f>
        <v>1980</v>
      </c>
    </row>
    <row r="101" spans="1:6" x14ac:dyDescent="0.25">
      <c r="A101" s="21" t="s">
        <v>129</v>
      </c>
      <c r="B101" s="10">
        <v>52.901519999999998</v>
      </c>
      <c r="C101" s="10">
        <v>48.22475</v>
      </c>
      <c r="D101" s="10">
        <v>4.6767649999999996</v>
      </c>
      <c r="E101" s="8">
        <v>18</v>
      </c>
      <c r="F101" s="22">
        <f>IFERROR(IF(ROUND(C101,0)&gt;45,(VLOOKUP(ROUND(B101,0),'Noise Valuation'!$A$19:$B$64,2,FALSE)-VLOOKUP(ROUND(C101,0),'Noise Valuation'!$A$19:$B$64,2,FALSE))*E101,(VLOOKUP(ROUND(B101,0),'Noise Valuation'!$A$19:$B$64,2,FALSE)-0)*E101),"")</f>
        <v>1584</v>
      </c>
    </row>
    <row r="102" spans="1:6" x14ac:dyDescent="0.25">
      <c r="A102" s="21" t="s">
        <v>130</v>
      </c>
      <c r="B102" s="10">
        <v>50.862490000000001</v>
      </c>
      <c r="C102" s="10">
        <v>46.646479999999997</v>
      </c>
      <c r="D102" s="10">
        <v>4.2160070000000003</v>
      </c>
      <c r="E102" s="8">
        <v>18</v>
      </c>
      <c r="F102" s="22">
        <f>IFERROR(IF(ROUND(C102,0)&gt;45,(VLOOKUP(ROUND(B102,0),'Noise Valuation'!$A$19:$B$64,2,FALSE)-VLOOKUP(ROUND(C102,0),'Noise Valuation'!$A$19:$B$64,2,FALSE))*E102,(VLOOKUP(ROUND(B102,0),'Noise Valuation'!$A$19:$B$64,2,FALSE)-0)*E102),"")</f>
        <v>990</v>
      </c>
    </row>
    <row r="103" spans="1:6" x14ac:dyDescent="0.25">
      <c r="A103" s="21" t="s">
        <v>131</v>
      </c>
      <c r="B103" s="10">
        <v>49.069769999999998</v>
      </c>
      <c r="C103" s="10">
        <v>45.199469999999998</v>
      </c>
      <c r="D103" s="10">
        <v>3.8702999999999999</v>
      </c>
      <c r="E103" s="8">
        <v>18</v>
      </c>
      <c r="F103" s="22">
        <f>IFERROR(IF(ROUND(C103,0)&gt;45,(VLOOKUP(ROUND(B103,0),'Noise Valuation'!$A$19:$B$64,2,FALSE)-VLOOKUP(ROUND(C103,0),'Noise Valuation'!$A$19:$B$64,2,FALSE))*E103,(VLOOKUP(ROUND(B103,0),'Noise Valuation'!$A$19:$B$64,2,FALSE)-0)*E103),"")</f>
        <v>792</v>
      </c>
    </row>
    <row r="104" spans="1:6" x14ac:dyDescent="0.25">
      <c r="A104" s="21" t="s">
        <v>132</v>
      </c>
      <c r="B104" s="10">
        <v>47.474440000000001</v>
      </c>
      <c r="C104" s="10">
        <v>43.922429999999999</v>
      </c>
      <c r="D104" s="10">
        <v>3.552006</v>
      </c>
      <c r="E104" s="8">
        <v>18</v>
      </c>
      <c r="F104" s="22">
        <f>IFERROR(IF(ROUND(C104,0)&gt;45,(VLOOKUP(ROUND(B104,0),'Noise Valuation'!$A$19:$B$64,2,FALSE)-VLOOKUP(ROUND(C104,0),'Noise Valuation'!$A$19:$B$64,2,FALSE))*E104,(VLOOKUP(ROUND(B104,0),'Noise Valuation'!$A$19:$B$64,2,FALSE)-0)*E104),"")</f>
        <v>396</v>
      </c>
    </row>
    <row r="105" spans="1:6" x14ac:dyDescent="0.25">
      <c r="A105" s="21" t="s">
        <v>133</v>
      </c>
      <c r="B105" s="10">
        <v>46.140819999999998</v>
      </c>
      <c r="C105" s="10">
        <v>42.810549999999999</v>
      </c>
      <c r="D105" s="10">
        <v>3.3302649999999998</v>
      </c>
      <c r="E105" s="8">
        <v>18</v>
      </c>
      <c r="F105" s="22">
        <f>IFERROR(IF(ROUND(C105,0)&gt;45,(VLOOKUP(ROUND(B105,0),'Noise Valuation'!$A$19:$B$64,2,FALSE)-VLOOKUP(ROUND(C105,0),'Noise Valuation'!$A$19:$B$64,2,FALSE))*E105,(VLOOKUP(ROUND(B105,0),'Noise Valuation'!$A$19:$B$64,2,FALSE)-0)*E105),"")</f>
        <v>198</v>
      </c>
    </row>
    <row r="106" spans="1:6" x14ac:dyDescent="0.25">
      <c r="A106" s="21" t="s">
        <v>134</v>
      </c>
      <c r="B106" s="10">
        <v>64.222470000000001</v>
      </c>
      <c r="C106" s="10">
        <v>61.419640000000001</v>
      </c>
      <c r="D106" s="10">
        <v>2.8028219999999999</v>
      </c>
      <c r="E106" s="8">
        <v>4</v>
      </c>
      <c r="F106" s="22">
        <f>IFERROR(IF(ROUND(C106,0)&gt;45,(VLOOKUP(ROUND(B106,0),'Noise Valuation'!$A$19:$B$64,2,FALSE)-VLOOKUP(ROUND(C106,0),'Noise Valuation'!$A$19:$B$64,2,FALSE))*E106,(VLOOKUP(ROUND(B106,0),'Noise Valuation'!$A$19:$B$64,2,FALSE)-0)*E106),"")</f>
        <v>528</v>
      </c>
    </row>
    <row r="107" spans="1:6" x14ac:dyDescent="0.25">
      <c r="A107" s="21" t="s">
        <v>135</v>
      </c>
      <c r="B107" s="10">
        <v>58.855840000000001</v>
      </c>
      <c r="C107" s="10">
        <v>56.197670000000002</v>
      </c>
      <c r="D107" s="10">
        <v>2.6581730000000001</v>
      </c>
      <c r="E107" s="8">
        <v>4</v>
      </c>
      <c r="F107" s="22">
        <f>IFERROR(IF(ROUND(C107,0)&gt;45,(VLOOKUP(ROUND(B107,0),'Noise Valuation'!$A$19:$B$64,2,FALSE)-VLOOKUP(ROUND(C107,0),'Noise Valuation'!$A$19:$B$64,2,FALSE))*E107,(VLOOKUP(ROUND(B107,0),'Noise Valuation'!$A$19:$B$64,2,FALSE)-0)*E107),"")</f>
        <v>396</v>
      </c>
    </row>
    <row r="108" spans="1:6" x14ac:dyDescent="0.25">
      <c r="A108" s="21" t="s">
        <v>136</v>
      </c>
      <c r="B108" s="10">
        <v>55.413510000000002</v>
      </c>
      <c r="C108" s="10">
        <v>52.853090000000002</v>
      </c>
      <c r="D108" s="10">
        <v>2.5604170000000002</v>
      </c>
      <c r="E108" s="8">
        <v>4</v>
      </c>
      <c r="F108" s="22">
        <f>IFERROR(IF(ROUND(C108,0)&gt;45,(VLOOKUP(ROUND(B108,0),'Noise Valuation'!$A$19:$B$64,2,FALSE)-VLOOKUP(ROUND(C108,0),'Noise Valuation'!$A$19:$B$64,2,FALSE))*E108,(VLOOKUP(ROUND(B108,0),'Noise Valuation'!$A$19:$B$64,2,FALSE)-0)*E108),"")</f>
        <v>176</v>
      </c>
    </row>
    <row r="109" spans="1:6" x14ac:dyDescent="0.25">
      <c r="A109" s="21" t="s">
        <v>137</v>
      </c>
      <c r="B109" s="10">
        <v>52.903449999999999</v>
      </c>
      <c r="C109" s="10">
        <v>50.390709999999999</v>
      </c>
      <c r="D109" s="10">
        <v>2.5127329999999999</v>
      </c>
      <c r="E109" s="8">
        <v>4</v>
      </c>
      <c r="F109" s="22">
        <f>IFERROR(IF(ROUND(C109,0)&gt;45,(VLOOKUP(ROUND(B109,0),'Noise Valuation'!$A$19:$B$64,2,FALSE)-VLOOKUP(ROUND(C109,0),'Noise Valuation'!$A$19:$B$64,2,FALSE))*E109,(VLOOKUP(ROUND(B109,0),'Noise Valuation'!$A$19:$B$64,2,FALSE)-0)*E109),"")</f>
        <v>264</v>
      </c>
    </row>
    <row r="110" spans="1:6" x14ac:dyDescent="0.25">
      <c r="A110" s="21" t="s">
        <v>138</v>
      </c>
      <c r="B110" s="10">
        <v>50.864260000000002</v>
      </c>
      <c r="C110" s="10">
        <v>48.388590000000001</v>
      </c>
      <c r="D110" s="10">
        <v>2.4756740000000002</v>
      </c>
      <c r="E110" s="8">
        <v>4</v>
      </c>
      <c r="F110" s="22">
        <f>IFERROR(IF(ROUND(C110,0)&gt;45,(VLOOKUP(ROUND(B110,0),'Noise Valuation'!$A$19:$B$64,2,FALSE)-VLOOKUP(ROUND(C110,0),'Noise Valuation'!$A$19:$B$64,2,FALSE))*E110,(VLOOKUP(ROUND(B110,0),'Noise Valuation'!$A$19:$B$64,2,FALSE)-0)*E110),"")</f>
        <v>176</v>
      </c>
    </row>
    <row r="111" spans="1:6" x14ac:dyDescent="0.25">
      <c r="A111" s="21" t="s">
        <v>139</v>
      </c>
      <c r="B111" s="10">
        <v>49.070520000000002</v>
      </c>
      <c r="C111" s="10">
        <v>46.6357</v>
      </c>
      <c r="D111" s="10">
        <v>2.4348139999999998</v>
      </c>
      <c r="E111" s="8">
        <v>4</v>
      </c>
      <c r="F111" s="22">
        <f>IFERROR(IF(ROUND(C111,0)&gt;45,(VLOOKUP(ROUND(B111,0),'Noise Valuation'!$A$19:$B$64,2,FALSE)-VLOOKUP(ROUND(C111,0),'Noise Valuation'!$A$19:$B$64,2,FALSE))*E111,(VLOOKUP(ROUND(B111,0),'Noise Valuation'!$A$19:$B$64,2,FALSE)-0)*E111),"")</f>
        <v>88</v>
      </c>
    </row>
    <row r="112" spans="1:6" x14ac:dyDescent="0.25">
      <c r="A112" s="21" t="s">
        <v>140</v>
      </c>
      <c r="B112" s="10">
        <v>47.47157</v>
      </c>
      <c r="C112" s="10">
        <v>45.082740000000001</v>
      </c>
      <c r="D112" s="10">
        <v>2.3888240000000001</v>
      </c>
      <c r="E112" s="8">
        <v>4</v>
      </c>
      <c r="F112" s="22">
        <f>IFERROR(IF(ROUND(C112,0)&gt;45,(VLOOKUP(ROUND(B112,0),'Noise Valuation'!$A$19:$B$64,2,FALSE)-VLOOKUP(ROUND(C112,0),'Noise Valuation'!$A$19:$B$64,2,FALSE))*E112,(VLOOKUP(ROUND(B112,0),'Noise Valuation'!$A$19:$B$64,2,FALSE)-0)*E112),"")</f>
        <v>88</v>
      </c>
    </row>
    <row r="113" spans="1:6" x14ac:dyDescent="0.25">
      <c r="A113" s="21" t="s">
        <v>141</v>
      </c>
      <c r="B113" s="10">
        <v>46.141240000000003</v>
      </c>
      <c r="C113" s="10">
        <v>43.790239999999997</v>
      </c>
      <c r="D113" s="10">
        <v>2.3510019999999998</v>
      </c>
      <c r="E113" s="8">
        <v>4</v>
      </c>
      <c r="F113" s="22">
        <f>IFERROR(IF(ROUND(C113,0)&gt;45,(VLOOKUP(ROUND(B113,0),'Noise Valuation'!$A$19:$B$64,2,FALSE)-VLOOKUP(ROUND(C113,0),'Noise Valuation'!$A$19:$B$64,2,FALSE))*E113,(VLOOKUP(ROUND(B113,0),'Noise Valuation'!$A$19:$B$64,2,FALSE)-0)*E113),"")</f>
        <v>44</v>
      </c>
    </row>
    <row r="114" spans="1:6" x14ac:dyDescent="0.25">
      <c r="A114" s="21" t="s">
        <v>142</v>
      </c>
      <c r="B114" s="10">
        <v>64.222369999999998</v>
      </c>
      <c r="C114" s="10">
        <v>64.042230000000004</v>
      </c>
      <c r="D114" s="10">
        <v>0.18014530000000001</v>
      </c>
      <c r="E114" s="8">
        <v>18</v>
      </c>
      <c r="F114" s="22">
        <f>IFERROR(IF(ROUND(C114,0)&gt;45,(VLOOKUP(ROUND(B114,0),'Noise Valuation'!$A$19:$B$64,2,FALSE)-VLOOKUP(ROUND(C114,0),'Noise Valuation'!$A$19:$B$64,2,FALSE))*E114,(VLOOKUP(ROUND(B114,0),'Noise Valuation'!$A$19:$B$64,2,FALSE)-0)*E114),"")</f>
        <v>0</v>
      </c>
    </row>
    <row r="115" spans="1:6" x14ac:dyDescent="0.25">
      <c r="A115" s="21" t="s">
        <v>143</v>
      </c>
      <c r="B115" s="10">
        <v>58.855919999999998</v>
      </c>
      <c r="C115" s="10">
        <v>58.335189999999997</v>
      </c>
      <c r="D115" s="10">
        <v>0.52072909999999994</v>
      </c>
      <c r="E115" s="8">
        <v>18</v>
      </c>
      <c r="F115" s="22">
        <f>IFERROR(IF(ROUND(C115,0)&gt;45,(VLOOKUP(ROUND(B115,0),'Noise Valuation'!$A$19:$B$64,2,FALSE)-VLOOKUP(ROUND(C115,0),'Noise Valuation'!$A$19:$B$64,2,FALSE))*E115,(VLOOKUP(ROUND(B115,0),'Noise Valuation'!$A$19:$B$64,2,FALSE)-0)*E115),"")</f>
        <v>594</v>
      </c>
    </row>
    <row r="116" spans="1:6" x14ac:dyDescent="0.25">
      <c r="A116" s="21" t="s">
        <v>144</v>
      </c>
      <c r="B116" s="10">
        <v>55.41451</v>
      </c>
      <c r="C116" s="10">
        <v>54.577919999999999</v>
      </c>
      <c r="D116" s="10">
        <v>0.83658600000000005</v>
      </c>
      <c r="E116" s="8">
        <v>18</v>
      </c>
      <c r="F116" s="22">
        <f>IFERROR(IF(ROUND(C116,0)&gt;45,(VLOOKUP(ROUND(B116,0),'Noise Valuation'!$A$19:$B$64,2,FALSE)-VLOOKUP(ROUND(C116,0),'Noise Valuation'!$A$19:$B$64,2,FALSE))*E116,(VLOOKUP(ROUND(B116,0),'Noise Valuation'!$A$19:$B$64,2,FALSE)-0)*E116),"")</f>
        <v>0</v>
      </c>
    </row>
    <row r="117" spans="1:6" x14ac:dyDescent="0.25">
      <c r="A117" s="21" t="s">
        <v>145</v>
      </c>
      <c r="B117" s="10">
        <v>52.903759999999998</v>
      </c>
      <c r="C117" s="10">
        <v>51.82741</v>
      </c>
      <c r="D117" s="10">
        <v>1.076344</v>
      </c>
      <c r="E117" s="8">
        <v>18</v>
      </c>
      <c r="F117" s="22">
        <f>IFERROR(IF(ROUND(C117,0)&gt;45,(VLOOKUP(ROUND(B117,0),'Noise Valuation'!$A$19:$B$64,2,FALSE)-VLOOKUP(ROUND(C117,0),'Noise Valuation'!$A$19:$B$64,2,FALSE))*E117,(VLOOKUP(ROUND(B117,0),'Noise Valuation'!$A$19:$B$64,2,FALSE)-0)*E117),"")</f>
        <v>396</v>
      </c>
    </row>
    <row r="118" spans="1:6" x14ac:dyDescent="0.25">
      <c r="A118" s="21" t="s">
        <v>146</v>
      </c>
      <c r="B118" s="10">
        <v>50.864229999999999</v>
      </c>
      <c r="C118" s="10">
        <v>49.628410000000002</v>
      </c>
      <c r="D118" s="10">
        <v>1.2358169999999999</v>
      </c>
      <c r="E118" s="8">
        <v>18</v>
      </c>
      <c r="F118" s="22">
        <f>IFERROR(IF(ROUND(C118,0)&gt;45,(VLOOKUP(ROUND(B118,0),'Noise Valuation'!$A$19:$B$64,2,FALSE)-VLOOKUP(ROUND(C118,0),'Noise Valuation'!$A$19:$B$64,2,FALSE))*E118,(VLOOKUP(ROUND(B118,0),'Noise Valuation'!$A$19:$B$64,2,FALSE)-0)*E118),"")</f>
        <v>396</v>
      </c>
    </row>
    <row r="119" spans="1:6" x14ac:dyDescent="0.25">
      <c r="A119" s="21" t="s">
        <v>147</v>
      </c>
      <c r="B119" s="10">
        <v>49.071420000000003</v>
      </c>
      <c r="C119" s="10">
        <v>47.713380000000001</v>
      </c>
      <c r="D119" s="10">
        <v>1.358036</v>
      </c>
      <c r="E119" s="8">
        <v>18</v>
      </c>
      <c r="F119" s="22">
        <f>IFERROR(IF(ROUND(C119,0)&gt;45,(VLOOKUP(ROUND(B119,0),'Noise Valuation'!$A$19:$B$64,2,FALSE)-VLOOKUP(ROUND(C119,0),'Noise Valuation'!$A$19:$B$64,2,FALSE))*E119,(VLOOKUP(ROUND(B119,0),'Noise Valuation'!$A$19:$B$64,2,FALSE)-0)*E119),"")</f>
        <v>198</v>
      </c>
    </row>
    <row r="120" spans="1:6" x14ac:dyDescent="0.25">
      <c r="A120" s="21" t="s">
        <v>148</v>
      </c>
      <c r="B120" s="10">
        <v>47.473350000000003</v>
      </c>
      <c r="C120" s="10">
        <v>46.001930000000002</v>
      </c>
      <c r="D120" s="10">
        <v>1.4714160000000001</v>
      </c>
      <c r="E120" s="8">
        <v>18</v>
      </c>
      <c r="F120" s="22">
        <f>IFERROR(IF(ROUND(C120,0)&gt;45,(VLOOKUP(ROUND(B120,0),'Noise Valuation'!$A$19:$B$64,2,FALSE)-VLOOKUP(ROUND(C120,0),'Noise Valuation'!$A$19:$B$64,2,FALSE))*E120,(VLOOKUP(ROUND(B120,0),'Noise Valuation'!$A$19:$B$64,2,FALSE)-0)*E120),"")</f>
        <v>198</v>
      </c>
    </row>
    <row r="121" spans="1:6" x14ac:dyDescent="0.25">
      <c r="A121" s="21" t="s">
        <v>149</v>
      </c>
      <c r="B121" s="10">
        <v>46.141719999999999</v>
      </c>
      <c r="C121" s="10">
        <v>44.588929999999998</v>
      </c>
      <c r="D121" s="10">
        <v>1.5527839999999999</v>
      </c>
      <c r="E121" s="8">
        <v>18</v>
      </c>
      <c r="F121" s="22">
        <f>IFERROR(IF(ROUND(C121,0)&gt;45,(VLOOKUP(ROUND(B121,0),'Noise Valuation'!$A$19:$B$64,2,FALSE)-VLOOKUP(ROUND(C121,0),'Noise Valuation'!$A$19:$B$64,2,FALSE))*E121,(VLOOKUP(ROUND(B121,0),'Noise Valuation'!$A$19:$B$64,2,FALSE)-0)*E121),"")</f>
        <v>198</v>
      </c>
    </row>
    <row r="122" spans="1:6" x14ac:dyDescent="0.25">
      <c r="A122" s="21" t="s">
        <v>150</v>
      </c>
      <c r="B122" s="10">
        <v>64.222369999999998</v>
      </c>
      <c r="C122" s="10">
        <v>64.042230000000004</v>
      </c>
      <c r="D122" s="10">
        <v>0.18014530000000001</v>
      </c>
      <c r="E122" s="8">
        <v>4</v>
      </c>
      <c r="F122" s="22">
        <f>IFERROR(IF(ROUND(C122,0)&gt;45,(VLOOKUP(ROUND(B122,0),'Noise Valuation'!$A$19:$B$64,2,FALSE)-VLOOKUP(ROUND(C122,0),'Noise Valuation'!$A$19:$B$64,2,FALSE))*E122,(VLOOKUP(ROUND(B122,0),'Noise Valuation'!$A$19:$B$64,2,FALSE)-0)*E122),"")</f>
        <v>0</v>
      </c>
    </row>
    <row r="123" spans="1:6" x14ac:dyDescent="0.25">
      <c r="A123" s="21" t="s">
        <v>151</v>
      </c>
      <c r="B123" s="10">
        <v>58.855919999999998</v>
      </c>
      <c r="C123" s="10">
        <v>58.335189999999997</v>
      </c>
      <c r="D123" s="10">
        <v>0.52072909999999994</v>
      </c>
      <c r="E123" s="8">
        <v>4</v>
      </c>
      <c r="F123" s="22">
        <f>IFERROR(IF(ROUND(C123,0)&gt;45,(VLOOKUP(ROUND(B123,0),'Noise Valuation'!$A$19:$B$64,2,FALSE)-VLOOKUP(ROUND(C123,0),'Noise Valuation'!$A$19:$B$64,2,FALSE))*E123,(VLOOKUP(ROUND(B123,0),'Noise Valuation'!$A$19:$B$64,2,FALSE)-0)*E123),"")</f>
        <v>132</v>
      </c>
    </row>
    <row r="124" spans="1:6" x14ac:dyDescent="0.25">
      <c r="A124" s="21" t="s">
        <v>152</v>
      </c>
      <c r="B124" s="10">
        <v>55.41451</v>
      </c>
      <c r="C124" s="10">
        <v>54.577919999999999</v>
      </c>
      <c r="D124" s="10">
        <v>0.83658600000000005</v>
      </c>
      <c r="E124" s="8">
        <v>4</v>
      </c>
      <c r="F124" s="22">
        <f>IFERROR(IF(ROUND(C124,0)&gt;45,(VLOOKUP(ROUND(B124,0),'Noise Valuation'!$A$19:$B$64,2,FALSE)-VLOOKUP(ROUND(C124,0),'Noise Valuation'!$A$19:$B$64,2,FALSE))*E124,(VLOOKUP(ROUND(B124,0),'Noise Valuation'!$A$19:$B$64,2,FALSE)-0)*E124),"")</f>
        <v>0</v>
      </c>
    </row>
    <row r="125" spans="1:6" x14ac:dyDescent="0.25">
      <c r="A125" s="21" t="s">
        <v>153</v>
      </c>
      <c r="B125" s="10">
        <v>52.903759999999998</v>
      </c>
      <c r="C125" s="10">
        <v>51.82741</v>
      </c>
      <c r="D125" s="10">
        <v>1.076344</v>
      </c>
      <c r="E125" s="8">
        <v>4</v>
      </c>
      <c r="F125" s="22">
        <f>IFERROR(IF(ROUND(C125,0)&gt;45,(VLOOKUP(ROUND(B125,0),'Noise Valuation'!$A$19:$B$64,2,FALSE)-VLOOKUP(ROUND(C125,0),'Noise Valuation'!$A$19:$B$64,2,FALSE))*E125,(VLOOKUP(ROUND(B125,0),'Noise Valuation'!$A$19:$B$64,2,FALSE)-0)*E125),"")</f>
        <v>88</v>
      </c>
    </row>
    <row r="126" spans="1:6" x14ac:dyDescent="0.25">
      <c r="A126" s="21" t="s">
        <v>154</v>
      </c>
      <c r="B126" s="10">
        <v>50.864229999999999</v>
      </c>
      <c r="C126" s="10">
        <v>49.628410000000002</v>
      </c>
      <c r="D126" s="10">
        <v>1.2358169999999999</v>
      </c>
      <c r="E126" s="8">
        <v>4</v>
      </c>
      <c r="F126" s="22">
        <f>IFERROR(IF(ROUND(C126,0)&gt;45,(VLOOKUP(ROUND(B126,0),'Noise Valuation'!$A$19:$B$64,2,FALSE)-VLOOKUP(ROUND(C126,0),'Noise Valuation'!$A$19:$B$64,2,FALSE))*E126,(VLOOKUP(ROUND(B126,0),'Noise Valuation'!$A$19:$B$64,2,FALSE)-0)*E126),"")</f>
        <v>88</v>
      </c>
    </row>
    <row r="127" spans="1:6" x14ac:dyDescent="0.25">
      <c r="A127" s="21" t="s">
        <v>155</v>
      </c>
      <c r="B127" s="10">
        <v>49.071420000000003</v>
      </c>
      <c r="C127" s="10">
        <v>47.713380000000001</v>
      </c>
      <c r="D127" s="10">
        <v>1.358036</v>
      </c>
      <c r="E127" s="8">
        <v>4</v>
      </c>
      <c r="F127" s="22">
        <f>IFERROR(IF(ROUND(C127,0)&gt;45,(VLOOKUP(ROUND(B127,0),'Noise Valuation'!$A$19:$B$64,2,FALSE)-VLOOKUP(ROUND(C127,0),'Noise Valuation'!$A$19:$B$64,2,FALSE))*E127,(VLOOKUP(ROUND(B127,0),'Noise Valuation'!$A$19:$B$64,2,FALSE)-0)*E127),"")</f>
        <v>44</v>
      </c>
    </row>
    <row r="128" spans="1:6" x14ac:dyDescent="0.25">
      <c r="A128" s="21" t="s">
        <v>156</v>
      </c>
      <c r="B128" s="10">
        <v>47.473350000000003</v>
      </c>
      <c r="C128" s="10">
        <v>46.001930000000002</v>
      </c>
      <c r="D128" s="10">
        <v>1.4714160000000001</v>
      </c>
      <c r="E128" s="8">
        <v>4</v>
      </c>
      <c r="F128" s="22">
        <f>IFERROR(IF(ROUND(C128,0)&gt;45,(VLOOKUP(ROUND(B128,0),'Noise Valuation'!$A$19:$B$64,2,FALSE)-VLOOKUP(ROUND(C128,0),'Noise Valuation'!$A$19:$B$64,2,FALSE))*E128,(VLOOKUP(ROUND(B128,0),'Noise Valuation'!$A$19:$B$64,2,FALSE)-0)*E128),"")</f>
        <v>44</v>
      </c>
    </row>
    <row r="129" spans="1:6" x14ac:dyDescent="0.25">
      <c r="A129" s="21" t="s">
        <v>157</v>
      </c>
      <c r="B129" s="10">
        <v>46.141719999999999</v>
      </c>
      <c r="C129" s="10">
        <v>44.588929999999998</v>
      </c>
      <c r="D129" s="10">
        <v>1.5527839999999999</v>
      </c>
      <c r="E129" s="8">
        <v>4</v>
      </c>
      <c r="F129" s="22">
        <f>IFERROR(IF(ROUND(C129,0)&gt;45,(VLOOKUP(ROUND(B129,0),'Noise Valuation'!$A$19:$B$64,2,FALSE)-VLOOKUP(ROUND(C129,0),'Noise Valuation'!$A$19:$B$64,2,FALSE))*E129,(VLOOKUP(ROUND(B129,0),'Noise Valuation'!$A$19:$B$64,2,FALSE)-0)*E129),"")</f>
        <v>44</v>
      </c>
    </row>
    <row r="130" spans="1:6" x14ac:dyDescent="0.25">
      <c r="A130" s="21" t="s">
        <v>158</v>
      </c>
      <c r="B130" s="10">
        <v>64.222470000000001</v>
      </c>
      <c r="C130" s="10">
        <v>61.419640000000001</v>
      </c>
      <c r="D130" s="10">
        <v>2.8028219999999999</v>
      </c>
      <c r="E130" s="8">
        <v>18</v>
      </c>
      <c r="F130" s="22">
        <f>IFERROR(IF(ROUND(C130,0)&gt;45,(VLOOKUP(ROUND(B130,0),'Noise Valuation'!$A$19:$B$64,2,FALSE)-VLOOKUP(ROUND(C130,0),'Noise Valuation'!$A$19:$B$64,2,FALSE))*E130,(VLOOKUP(ROUND(B130,0),'Noise Valuation'!$A$19:$B$64,2,FALSE)-0)*E130),"")</f>
        <v>2376</v>
      </c>
    </row>
    <row r="131" spans="1:6" x14ac:dyDescent="0.25">
      <c r="A131" s="21" t="s">
        <v>159</v>
      </c>
      <c r="B131" s="10">
        <v>58.855840000000001</v>
      </c>
      <c r="C131" s="10">
        <v>56.197670000000002</v>
      </c>
      <c r="D131" s="10">
        <v>2.6581730000000001</v>
      </c>
      <c r="E131" s="8">
        <v>18</v>
      </c>
      <c r="F131" s="22">
        <f>IFERROR(IF(ROUND(C131,0)&gt;45,(VLOOKUP(ROUND(B131,0),'Noise Valuation'!$A$19:$B$64,2,FALSE)-VLOOKUP(ROUND(C131,0),'Noise Valuation'!$A$19:$B$64,2,FALSE))*E131,(VLOOKUP(ROUND(B131,0),'Noise Valuation'!$A$19:$B$64,2,FALSE)-0)*E131),"")</f>
        <v>1782</v>
      </c>
    </row>
    <row r="132" spans="1:6" x14ac:dyDescent="0.25">
      <c r="A132" s="21" t="s">
        <v>160</v>
      </c>
      <c r="B132" s="10">
        <v>55.413510000000002</v>
      </c>
      <c r="C132" s="10">
        <v>52.853090000000002</v>
      </c>
      <c r="D132" s="10">
        <v>2.5604170000000002</v>
      </c>
      <c r="E132" s="8">
        <v>18</v>
      </c>
      <c r="F132" s="22">
        <f>IFERROR(IF(ROUND(C132,0)&gt;45,(VLOOKUP(ROUND(B132,0),'Noise Valuation'!$A$19:$B$64,2,FALSE)-VLOOKUP(ROUND(C132,0),'Noise Valuation'!$A$19:$B$64,2,FALSE))*E132,(VLOOKUP(ROUND(B132,0),'Noise Valuation'!$A$19:$B$64,2,FALSE)-0)*E132),"")</f>
        <v>792</v>
      </c>
    </row>
    <row r="133" spans="1:6" x14ac:dyDescent="0.25">
      <c r="A133" s="21" t="s">
        <v>161</v>
      </c>
      <c r="B133" s="10">
        <v>52.903449999999999</v>
      </c>
      <c r="C133" s="10">
        <v>50.390709999999999</v>
      </c>
      <c r="D133" s="10">
        <v>2.5127329999999999</v>
      </c>
      <c r="E133" s="8">
        <v>18</v>
      </c>
      <c r="F133" s="22">
        <f>IFERROR(IF(ROUND(C133,0)&gt;45,(VLOOKUP(ROUND(B133,0),'Noise Valuation'!$A$19:$B$64,2,FALSE)-VLOOKUP(ROUND(C133,0),'Noise Valuation'!$A$19:$B$64,2,FALSE))*E133,(VLOOKUP(ROUND(B133,0),'Noise Valuation'!$A$19:$B$64,2,FALSE)-0)*E133),"")</f>
        <v>1188</v>
      </c>
    </row>
    <row r="134" spans="1:6" x14ac:dyDescent="0.25">
      <c r="A134" s="21" t="s">
        <v>162</v>
      </c>
      <c r="B134" s="10">
        <v>50.864260000000002</v>
      </c>
      <c r="C134" s="10">
        <v>48.388590000000001</v>
      </c>
      <c r="D134" s="10">
        <v>2.4756740000000002</v>
      </c>
      <c r="E134" s="8">
        <v>18</v>
      </c>
      <c r="F134" s="22">
        <f>IFERROR(IF(ROUND(C134,0)&gt;45,(VLOOKUP(ROUND(B134,0),'Noise Valuation'!$A$19:$B$64,2,FALSE)-VLOOKUP(ROUND(C134,0),'Noise Valuation'!$A$19:$B$64,2,FALSE))*E134,(VLOOKUP(ROUND(B134,0),'Noise Valuation'!$A$19:$B$64,2,FALSE)-0)*E134),"")</f>
        <v>792</v>
      </c>
    </row>
    <row r="135" spans="1:6" x14ac:dyDescent="0.25">
      <c r="A135" s="21" t="s">
        <v>163</v>
      </c>
      <c r="B135" s="10">
        <v>49.070520000000002</v>
      </c>
      <c r="C135" s="10">
        <v>46.6357</v>
      </c>
      <c r="D135" s="10">
        <v>2.4348139999999998</v>
      </c>
      <c r="E135" s="8">
        <v>18</v>
      </c>
      <c r="F135" s="22">
        <f>IFERROR(IF(ROUND(C135,0)&gt;45,(VLOOKUP(ROUND(B135,0),'Noise Valuation'!$A$19:$B$64,2,FALSE)-VLOOKUP(ROUND(C135,0),'Noise Valuation'!$A$19:$B$64,2,FALSE))*E135,(VLOOKUP(ROUND(B135,0),'Noise Valuation'!$A$19:$B$64,2,FALSE)-0)*E135),"")</f>
        <v>396</v>
      </c>
    </row>
    <row r="136" spans="1:6" x14ac:dyDescent="0.25">
      <c r="A136" s="21" t="s">
        <v>164</v>
      </c>
      <c r="B136" s="10">
        <v>47.47157</v>
      </c>
      <c r="C136" s="10">
        <v>45.082740000000001</v>
      </c>
      <c r="D136" s="10">
        <v>2.3888240000000001</v>
      </c>
      <c r="E136" s="8">
        <v>18</v>
      </c>
      <c r="F136" s="22">
        <f>IFERROR(IF(ROUND(C136,0)&gt;45,(VLOOKUP(ROUND(B136,0),'Noise Valuation'!$A$19:$B$64,2,FALSE)-VLOOKUP(ROUND(C136,0),'Noise Valuation'!$A$19:$B$64,2,FALSE))*E136,(VLOOKUP(ROUND(B136,0),'Noise Valuation'!$A$19:$B$64,2,FALSE)-0)*E136),"")</f>
        <v>396</v>
      </c>
    </row>
    <row r="137" spans="1:6" x14ac:dyDescent="0.25">
      <c r="A137" s="21" t="s">
        <v>165</v>
      </c>
      <c r="B137" s="10">
        <v>46.141240000000003</v>
      </c>
      <c r="C137" s="10">
        <v>43.790239999999997</v>
      </c>
      <c r="D137" s="10">
        <v>2.3510019999999998</v>
      </c>
      <c r="E137" s="8">
        <v>18</v>
      </c>
      <c r="F137" s="22">
        <f>IFERROR(IF(ROUND(C137,0)&gt;45,(VLOOKUP(ROUND(B137,0),'Noise Valuation'!$A$19:$B$64,2,FALSE)-VLOOKUP(ROUND(C137,0),'Noise Valuation'!$A$19:$B$64,2,FALSE))*E137,(VLOOKUP(ROUND(B137,0),'Noise Valuation'!$A$19:$B$64,2,FALSE)-0)*E137),"")</f>
        <v>198</v>
      </c>
    </row>
    <row r="138" spans="1:6" x14ac:dyDescent="0.25">
      <c r="A138" s="21" t="s">
        <v>166</v>
      </c>
      <c r="B138" s="10">
        <v>64.224260000000001</v>
      </c>
      <c r="C138" s="10">
        <v>53.795470000000002</v>
      </c>
      <c r="D138" s="10">
        <v>10.428789999999999</v>
      </c>
      <c r="E138" s="8">
        <v>4</v>
      </c>
      <c r="F138" s="22">
        <f>IFERROR(IF(ROUND(C138,0)&gt;45,(VLOOKUP(ROUND(B138,0),'Noise Valuation'!$A$19:$B$64,2,FALSE)-VLOOKUP(ROUND(C138,0),'Noise Valuation'!$A$19:$B$64,2,FALSE))*E138,(VLOOKUP(ROUND(B138,0),'Noise Valuation'!$A$19:$B$64,2,FALSE)-0)*E138),"")</f>
        <v>1452</v>
      </c>
    </row>
    <row r="139" spans="1:6" x14ac:dyDescent="0.25">
      <c r="A139" s="21" t="s">
        <v>167</v>
      </c>
      <c r="B139" s="10">
        <v>58.850769999999997</v>
      </c>
      <c r="C139" s="10">
        <v>51.785589999999999</v>
      </c>
      <c r="D139" s="10">
        <v>7.0651700000000002</v>
      </c>
      <c r="E139" s="8">
        <v>4</v>
      </c>
      <c r="F139" s="22">
        <f>IFERROR(IF(ROUND(C139,0)&gt;45,(VLOOKUP(ROUND(B139,0),'Noise Valuation'!$A$19:$B$64,2,FALSE)-VLOOKUP(ROUND(C139,0),'Noise Valuation'!$A$19:$B$64,2,FALSE))*E139,(VLOOKUP(ROUND(B139,0),'Noise Valuation'!$A$19:$B$64,2,FALSE)-0)*E139),"")</f>
        <v>792</v>
      </c>
    </row>
    <row r="140" spans="1:6" x14ac:dyDescent="0.25">
      <c r="A140" s="21" t="s">
        <v>168</v>
      </c>
      <c r="B140" s="10">
        <v>55.415260000000004</v>
      </c>
      <c r="C140" s="10">
        <v>49.955419999999997</v>
      </c>
      <c r="D140" s="10">
        <v>5.459835</v>
      </c>
      <c r="E140" s="8">
        <v>4</v>
      </c>
      <c r="F140" s="22">
        <f>IFERROR(IF(ROUND(C140,0)&gt;45,(VLOOKUP(ROUND(B140,0),'Noise Valuation'!$A$19:$B$64,2,FALSE)-VLOOKUP(ROUND(C140,0),'Noise Valuation'!$A$19:$B$64,2,FALSE))*E140,(VLOOKUP(ROUND(B140,0),'Noise Valuation'!$A$19:$B$64,2,FALSE)-0)*E140),"")</f>
        <v>440</v>
      </c>
    </row>
    <row r="141" spans="1:6" x14ac:dyDescent="0.25">
      <c r="A141" s="21" t="s">
        <v>169</v>
      </c>
      <c r="B141" s="10">
        <v>52.901519999999998</v>
      </c>
      <c r="C141" s="10">
        <v>48.22475</v>
      </c>
      <c r="D141" s="10">
        <v>4.6767649999999996</v>
      </c>
      <c r="E141" s="8">
        <v>4</v>
      </c>
      <c r="F141" s="22">
        <f>IFERROR(IF(ROUND(C141,0)&gt;45,(VLOOKUP(ROUND(B141,0),'Noise Valuation'!$A$19:$B$64,2,FALSE)-VLOOKUP(ROUND(C141,0),'Noise Valuation'!$A$19:$B$64,2,FALSE))*E141,(VLOOKUP(ROUND(B141,0),'Noise Valuation'!$A$19:$B$64,2,FALSE)-0)*E141),"")</f>
        <v>352</v>
      </c>
    </row>
    <row r="142" spans="1:6" x14ac:dyDescent="0.25">
      <c r="A142" s="21" t="s">
        <v>170</v>
      </c>
      <c r="B142" s="10">
        <v>50.862490000000001</v>
      </c>
      <c r="C142" s="10">
        <v>46.646479999999997</v>
      </c>
      <c r="D142" s="10">
        <v>4.2160070000000003</v>
      </c>
      <c r="E142" s="8">
        <v>4</v>
      </c>
      <c r="F142" s="22">
        <f>IFERROR(IF(ROUND(C142,0)&gt;45,(VLOOKUP(ROUND(B142,0),'Noise Valuation'!$A$19:$B$64,2,FALSE)-VLOOKUP(ROUND(C142,0),'Noise Valuation'!$A$19:$B$64,2,FALSE))*E142,(VLOOKUP(ROUND(B142,0),'Noise Valuation'!$A$19:$B$64,2,FALSE)-0)*E142),"")</f>
        <v>220</v>
      </c>
    </row>
    <row r="143" spans="1:6" x14ac:dyDescent="0.25">
      <c r="A143" s="21" t="s">
        <v>171</v>
      </c>
      <c r="B143" s="10">
        <v>49.069769999999998</v>
      </c>
      <c r="C143" s="10">
        <v>45.199469999999998</v>
      </c>
      <c r="D143" s="10">
        <v>3.8702999999999999</v>
      </c>
      <c r="E143" s="8">
        <v>4</v>
      </c>
      <c r="F143" s="22">
        <f>IFERROR(IF(ROUND(C143,0)&gt;45,(VLOOKUP(ROUND(B143,0),'Noise Valuation'!$A$19:$B$64,2,FALSE)-VLOOKUP(ROUND(C143,0),'Noise Valuation'!$A$19:$B$64,2,FALSE))*E143,(VLOOKUP(ROUND(B143,0),'Noise Valuation'!$A$19:$B$64,2,FALSE)-0)*E143),"")</f>
        <v>176</v>
      </c>
    </row>
    <row r="144" spans="1:6" x14ac:dyDescent="0.25">
      <c r="A144" s="21" t="s">
        <v>172</v>
      </c>
      <c r="B144" s="10">
        <v>47.474440000000001</v>
      </c>
      <c r="C144" s="10">
        <v>43.922429999999999</v>
      </c>
      <c r="D144" s="10">
        <v>3.552006</v>
      </c>
      <c r="E144" s="8">
        <v>4</v>
      </c>
      <c r="F144" s="22">
        <f>IFERROR(IF(ROUND(C144,0)&gt;45,(VLOOKUP(ROUND(B144,0),'Noise Valuation'!$A$19:$B$64,2,FALSE)-VLOOKUP(ROUND(C144,0),'Noise Valuation'!$A$19:$B$64,2,FALSE))*E144,(VLOOKUP(ROUND(B144,0),'Noise Valuation'!$A$19:$B$64,2,FALSE)-0)*E144),"")</f>
        <v>88</v>
      </c>
    </row>
    <row r="145" spans="1:6" x14ac:dyDescent="0.25">
      <c r="A145" s="21" t="s">
        <v>173</v>
      </c>
      <c r="B145" s="10">
        <v>46.140819999999998</v>
      </c>
      <c r="C145" s="10">
        <v>42.810549999999999</v>
      </c>
      <c r="D145" s="10">
        <v>3.3302649999999998</v>
      </c>
      <c r="E145" s="8">
        <v>4</v>
      </c>
      <c r="F145" s="22">
        <f>IFERROR(IF(ROUND(C145,0)&gt;45,(VLOOKUP(ROUND(B145,0),'Noise Valuation'!$A$19:$B$64,2,FALSE)-VLOOKUP(ROUND(C145,0),'Noise Valuation'!$A$19:$B$64,2,FALSE))*E145,(VLOOKUP(ROUND(B145,0),'Noise Valuation'!$A$19:$B$64,2,FALSE)-0)*E145),"")</f>
        <v>44</v>
      </c>
    </row>
    <row r="146" spans="1:6" x14ac:dyDescent="0.25">
      <c r="A146" s="21" t="s">
        <v>174</v>
      </c>
      <c r="B146" s="10">
        <v>64.224230000000006</v>
      </c>
      <c r="C146" s="10">
        <v>52.049660000000003</v>
      </c>
      <c r="D146" s="10">
        <v>12.174569999999999</v>
      </c>
      <c r="E146" s="8">
        <v>18</v>
      </c>
      <c r="F146" s="22">
        <f>IFERROR(IF(ROUND(C146,0)&gt;45,(VLOOKUP(ROUND(B146,0),'Noise Valuation'!$A$19:$B$64,2,FALSE)-VLOOKUP(ROUND(C146,0),'Noise Valuation'!$A$19:$B$64,2,FALSE))*E146,(VLOOKUP(ROUND(B146,0),'Noise Valuation'!$A$19:$B$64,2,FALSE)-0)*E146),"")</f>
        <v>7326</v>
      </c>
    </row>
    <row r="147" spans="1:6" x14ac:dyDescent="0.25">
      <c r="A147" s="21" t="s">
        <v>175</v>
      </c>
      <c r="B147" s="10">
        <v>58.849919999999997</v>
      </c>
      <c r="C147" s="10">
        <v>49.562130000000003</v>
      </c>
      <c r="D147" s="10">
        <v>9.2877960000000002</v>
      </c>
      <c r="E147" s="8">
        <v>18</v>
      </c>
      <c r="F147" s="22">
        <f>IFERROR(IF(ROUND(C147,0)&gt;45,(VLOOKUP(ROUND(B147,0),'Noise Valuation'!$A$19:$B$64,2,FALSE)-VLOOKUP(ROUND(C147,0),'Noise Valuation'!$A$19:$B$64,2,FALSE))*E147,(VLOOKUP(ROUND(B147,0),'Noise Valuation'!$A$19:$B$64,2,FALSE)-0)*E147),"")</f>
        <v>4356</v>
      </c>
    </row>
    <row r="148" spans="1:6" x14ac:dyDescent="0.25">
      <c r="A148" s="21" t="s">
        <v>176</v>
      </c>
      <c r="B148" s="10">
        <v>55.413319999999999</v>
      </c>
      <c r="C148" s="10">
        <v>47.813920000000003</v>
      </c>
      <c r="D148" s="10">
        <v>7.5994029999999997</v>
      </c>
      <c r="E148" s="8">
        <v>18</v>
      </c>
      <c r="F148" s="22">
        <f>IFERROR(IF(ROUND(C148,0)&gt;45,(VLOOKUP(ROUND(B148,0),'Noise Valuation'!$A$19:$B$64,2,FALSE)-VLOOKUP(ROUND(C148,0),'Noise Valuation'!$A$19:$B$64,2,FALSE))*E148,(VLOOKUP(ROUND(B148,0),'Noise Valuation'!$A$19:$B$64,2,FALSE)-0)*E148),"")</f>
        <v>2376</v>
      </c>
    </row>
    <row r="149" spans="1:6" x14ac:dyDescent="0.25">
      <c r="A149" s="21" t="s">
        <v>177</v>
      </c>
      <c r="B149" s="10">
        <v>52.899509999999999</v>
      </c>
      <c r="C149" s="10">
        <v>46.323920000000001</v>
      </c>
      <c r="D149" s="10">
        <v>6.5755879999999998</v>
      </c>
      <c r="E149" s="8">
        <v>18</v>
      </c>
      <c r="F149" s="22">
        <f>IFERROR(IF(ROUND(C149,0)&gt;45,(VLOOKUP(ROUND(B149,0),'Noise Valuation'!$A$19:$B$64,2,FALSE)-VLOOKUP(ROUND(C149,0),'Noise Valuation'!$A$19:$B$64,2,FALSE))*E149,(VLOOKUP(ROUND(B149,0),'Noise Valuation'!$A$19:$B$64,2,FALSE)-0)*E149),"")</f>
        <v>1980</v>
      </c>
    </row>
    <row r="150" spans="1:6" x14ac:dyDescent="0.25">
      <c r="A150" s="21" t="s">
        <v>178</v>
      </c>
      <c r="B150" s="10">
        <v>50.863840000000003</v>
      </c>
      <c r="C150" s="10">
        <v>45.004089999999998</v>
      </c>
      <c r="D150" s="10">
        <v>5.8597450000000002</v>
      </c>
      <c r="E150" s="8">
        <v>18</v>
      </c>
      <c r="F150" s="22">
        <f>IFERROR(IF(ROUND(C150,0)&gt;45,(VLOOKUP(ROUND(B150,0),'Noise Valuation'!$A$19:$B$64,2,FALSE)-VLOOKUP(ROUND(C150,0),'Noise Valuation'!$A$19:$B$64,2,FALSE))*E150,(VLOOKUP(ROUND(B150,0),'Noise Valuation'!$A$19:$B$64,2,FALSE)-0)*E150),"")</f>
        <v>1386</v>
      </c>
    </row>
    <row r="151" spans="1:6" x14ac:dyDescent="0.25">
      <c r="A151" s="21" t="s">
        <v>179</v>
      </c>
      <c r="B151" s="10">
        <v>49.070480000000003</v>
      </c>
      <c r="C151" s="10">
        <v>43.811839999999997</v>
      </c>
      <c r="D151" s="10">
        <v>5.2586440000000003</v>
      </c>
      <c r="E151" s="8">
        <v>18</v>
      </c>
      <c r="F151" s="22">
        <f>IFERROR(IF(ROUND(C151,0)&gt;45,(VLOOKUP(ROUND(B151,0),'Noise Valuation'!$A$19:$B$64,2,FALSE)-VLOOKUP(ROUND(C151,0),'Noise Valuation'!$A$19:$B$64,2,FALSE))*E151,(VLOOKUP(ROUND(B151,0),'Noise Valuation'!$A$19:$B$64,2,FALSE)-0)*E151),"")</f>
        <v>792</v>
      </c>
    </row>
    <row r="152" spans="1:6" x14ac:dyDescent="0.25">
      <c r="A152" s="21" t="s">
        <v>180</v>
      </c>
      <c r="B152" s="10">
        <v>47.473219999999998</v>
      </c>
      <c r="C152" s="10">
        <v>42.758620000000001</v>
      </c>
      <c r="D152" s="10">
        <v>4.7146030000000003</v>
      </c>
      <c r="E152" s="8">
        <v>18</v>
      </c>
      <c r="F152" s="22">
        <f>IFERROR(IF(ROUND(C152,0)&gt;45,(VLOOKUP(ROUND(B152,0),'Noise Valuation'!$A$19:$B$64,2,FALSE)-VLOOKUP(ROUND(C152,0),'Noise Valuation'!$A$19:$B$64,2,FALSE))*E152,(VLOOKUP(ROUND(B152,0),'Noise Valuation'!$A$19:$B$64,2,FALSE)-0)*E152),"")</f>
        <v>396</v>
      </c>
    </row>
    <row r="153" spans="1:6" x14ac:dyDescent="0.25">
      <c r="A153" s="21" t="s">
        <v>181</v>
      </c>
      <c r="B153" s="10">
        <v>46.142330000000001</v>
      </c>
      <c r="C153" s="10">
        <v>41.800739999999998</v>
      </c>
      <c r="D153" s="10">
        <v>4.3415949999999999</v>
      </c>
      <c r="E153" s="8">
        <v>18</v>
      </c>
      <c r="F153" s="22">
        <f>IFERROR(IF(ROUND(C153,0)&gt;45,(VLOOKUP(ROUND(B153,0),'Noise Valuation'!$A$19:$B$64,2,FALSE)-VLOOKUP(ROUND(C153,0),'Noise Valuation'!$A$19:$B$64,2,FALSE))*E153,(VLOOKUP(ROUND(B153,0),'Noise Valuation'!$A$19:$B$64,2,FALSE)-0)*E153),"")</f>
        <v>198</v>
      </c>
    </row>
    <row r="154" spans="1:6" x14ac:dyDescent="0.25">
      <c r="A154" s="21" t="s">
        <v>182</v>
      </c>
      <c r="B154" s="10">
        <v>64.222369999999998</v>
      </c>
      <c r="C154" s="10">
        <v>51.56559</v>
      </c>
      <c r="D154" s="10">
        <v>12.656779999999999</v>
      </c>
      <c r="E154" s="8">
        <v>4</v>
      </c>
      <c r="F154" s="22">
        <f>IFERROR(IF(ROUND(C154,0)&gt;45,(VLOOKUP(ROUND(B154,0),'Noise Valuation'!$A$19:$B$64,2,FALSE)-VLOOKUP(ROUND(C154,0),'Noise Valuation'!$A$19:$B$64,2,FALSE))*E154,(VLOOKUP(ROUND(B154,0),'Noise Valuation'!$A$19:$B$64,2,FALSE)-0)*E154),"")</f>
        <v>1628</v>
      </c>
    </row>
    <row r="155" spans="1:6" x14ac:dyDescent="0.25">
      <c r="A155" s="21" t="s">
        <v>183</v>
      </c>
      <c r="B155" s="10">
        <v>58.846670000000003</v>
      </c>
      <c r="C155" s="10">
        <v>48.739800000000002</v>
      </c>
      <c r="D155" s="10">
        <v>10.106859999999999</v>
      </c>
      <c r="E155" s="8">
        <v>4</v>
      </c>
      <c r="F155" s="22">
        <f>IFERROR(IF(ROUND(C155,0)&gt;45,(VLOOKUP(ROUND(B155,0),'Noise Valuation'!$A$19:$B$64,2,FALSE)-VLOOKUP(ROUND(C155,0),'Noise Valuation'!$A$19:$B$64,2,FALSE))*E155,(VLOOKUP(ROUND(B155,0),'Noise Valuation'!$A$19:$B$64,2,FALSE)-0)*E155),"")</f>
        <v>1012</v>
      </c>
    </row>
    <row r="156" spans="1:6" x14ac:dyDescent="0.25">
      <c r="A156" s="21" t="s">
        <v>184</v>
      </c>
      <c r="B156" s="10">
        <v>55.411459999999998</v>
      </c>
      <c r="C156" s="10">
        <v>46.76746</v>
      </c>
      <c r="D156" s="10">
        <v>8.6439970000000006</v>
      </c>
      <c r="E156" s="8">
        <v>4</v>
      </c>
      <c r="F156" s="22">
        <f>IFERROR(IF(ROUND(C156,0)&gt;45,(VLOOKUP(ROUND(B156,0),'Noise Valuation'!$A$19:$B$64,2,FALSE)-VLOOKUP(ROUND(C156,0),'Noise Valuation'!$A$19:$B$64,2,FALSE))*E156,(VLOOKUP(ROUND(B156,0),'Noise Valuation'!$A$19:$B$64,2,FALSE)-0)*E156),"")</f>
        <v>572</v>
      </c>
    </row>
    <row r="157" spans="1:6" x14ac:dyDescent="0.25">
      <c r="A157" s="21" t="s">
        <v>185</v>
      </c>
      <c r="B157" s="10">
        <v>52.898290000000003</v>
      </c>
      <c r="C157" s="10">
        <v>45.200049999999997</v>
      </c>
      <c r="D157" s="10">
        <v>7.6982419999999996</v>
      </c>
      <c r="E157" s="8">
        <v>4</v>
      </c>
      <c r="F157" s="22">
        <f>IFERROR(IF(ROUND(C157,0)&gt;45,(VLOOKUP(ROUND(B157,0),'Noise Valuation'!$A$19:$B$64,2,FALSE)-VLOOKUP(ROUND(C157,0),'Noise Valuation'!$A$19:$B$64,2,FALSE))*E157,(VLOOKUP(ROUND(B157,0),'Noise Valuation'!$A$19:$B$64,2,FALSE)-0)*E157),"")</f>
        <v>484</v>
      </c>
    </row>
    <row r="158" spans="1:6" x14ac:dyDescent="0.25">
      <c r="A158" s="21" t="s">
        <v>186</v>
      </c>
      <c r="B158" s="10">
        <v>50.862900000000003</v>
      </c>
      <c r="C158" s="10">
        <v>43.883189999999999</v>
      </c>
      <c r="D158" s="10">
        <v>6.9797060000000002</v>
      </c>
      <c r="E158" s="8">
        <v>4</v>
      </c>
      <c r="F158" s="22">
        <f>IFERROR(IF(ROUND(C158,0)&gt;45,(VLOOKUP(ROUND(B158,0),'Noise Valuation'!$A$19:$B$64,2,FALSE)-VLOOKUP(ROUND(C158,0),'Noise Valuation'!$A$19:$B$64,2,FALSE))*E158,(VLOOKUP(ROUND(B158,0),'Noise Valuation'!$A$19:$B$64,2,FALSE)-0)*E158),"")</f>
        <v>308</v>
      </c>
    </row>
    <row r="159" spans="1:6" x14ac:dyDescent="0.25">
      <c r="A159" s="21" t="s">
        <v>187</v>
      </c>
      <c r="B159" s="10">
        <v>49.069879999999998</v>
      </c>
      <c r="C159" s="10">
        <v>42.772590000000001</v>
      </c>
      <c r="D159" s="10">
        <v>6.2972869999999999</v>
      </c>
      <c r="E159" s="8">
        <v>4</v>
      </c>
      <c r="F159" s="22">
        <f>IFERROR(IF(ROUND(C159,0)&gt;45,(VLOOKUP(ROUND(B159,0),'Noise Valuation'!$A$19:$B$64,2,FALSE)-VLOOKUP(ROUND(C159,0),'Noise Valuation'!$A$19:$B$64,2,FALSE))*E159,(VLOOKUP(ROUND(B159,0),'Noise Valuation'!$A$19:$B$64,2,FALSE)-0)*E159),"")</f>
        <v>176</v>
      </c>
    </row>
    <row r="160" spans="1:6" x14ac:dyDescent="0.25">
      <c r="A160" s="21" t="s">
        <v>188</v>
      </c>
      <c r="B160" s="10">
        <v>47.472900000000003</v>
      </c>
      <c r="C160" s="10">
        <v>41.788310000000003</v>
      </c>
      <c r="D160" s="10">
        <v>5.6845889999999999</v>
      </c>
      <c r="E160" s="8">
        <v>4</v>
      </c>
      <c r="F160" s="22">
        <f>IFERROR(IF(ROUND(C160,0)&gt;45,(VLOOKUP(ROUND(B160,0),'Noise Valuation'!$A$19:$B$64,2,FALSE)-VLOOKUP(ROUND(C160,0),'Noise Valuation'!$A$19:$B$64,2,FALSE))*E160,(VLOOKUP(ROUND(B160,0),'Noise Valuation'!$A$19:$B$64,2,FALSE)-0)*E160),"")</f>
        <v>88</v>
      </c>
    </row>
    <row r="161" spans="1:6" x14ac:dyDescent="0.25">
      <c r="A161" s="27" t="s">
        <v>189</v>
      </c>
      <c r="B161" s="28">
        <v>46.142679999999999</v>
      </c>
      <c r="C161" s="28">
        <v>40.90681</v>
      </c>
      <c r="D161" s="28">
        <v>5.2358739999999999</v>
      </c>
      <c r="E161" s="29">
        <v>4</v>
      </c>
      <c r="F161" s="30">
        <f>IFERROR(IF(ROUND(C161,0)&gt;45,(VLOOKUP(ROUND(B161,0),'Noise Valuation'!$A$19:$B$64,2,FALSE)-VLOOKUP(ROUND(C161,0),'Noise Valuation'!$A$19:$B$64,2,FALSE))*E161,(VLOOKUP(ROUND(B161,0),'Noise Valuation'!$A$19:$B$64,2,FALSE)-0)*E161),"")</f>
        <v>44</v>
      </c>
    </row>
    <row r="162" spans="1:6" x14ac:dyDescent="0.25">
      <c r="A162" s="9"/>
      <c r="B162" s="12"/>
      <c r="C162" s="12"/>
      <c r="D162" s="12"/>
      <c r="E162" s="8"/>
      <c r="F162" s="11" t="str">
        <f>IFERROR(IF(ROUND(C162,0)&gt;45,(VLOOKUP(ROUND(B162,0),'Noise Valuation'!$A$19:$B$64,2,FALSE)-VLOOKUP(ROUND(C162,0),'Noise Valuation'!$A$19:$B$64,2,FALSE))*E162,(VLOOKUP(ROUND(B162,0),'Noise Valuation'!$A$19:$B$64,2,FALSE)-0)*E162),"")</f>
        <v/>
      </c>
    </row>
    <row r="163" spans="1:6" x14ac:dyDescent="0.25">
      <c r="A163" s="9"/>
      <c r="B163" s="12"/>
      <c r="C163" s="12"/>
      <c r="D163" s="12"/>
      <c r="E163" s="8"/>
      <c r="F163" s="11" t="str">
        <f>IFERROR(IF(ROUND(C163,0)&gt;45,(VLOOKUP(ROUND(B163,0),'Noise Valuation'!$A$19:$B$64,2,FALSE)-VLOOKUP(ROUND(C163,0),'Noise Valuation'!$A$19:$B$64,2,FALSE))*E163,(VLOOKUP(ROUND(B163,0),'Noise Valuation'!$A$19:$B$64,2,FALSE)-0)*E163),"")</f>
        <v/>
      </c>
    </row>
    <row r="164" spans="1:6" x14ac:dyDescent="0.25">
      <c r="A164" s="9"/>
      <c r="B164" s="12"/>
      <c r="C164" s="12"/>
      <c r="D164" s="12"/>
      <c r="E164" s="8"/>
      <c r="F164" s="11" t="str">
        <f>IFERROR(IF(ROUND(C164,0)&gt;45,(VLOOKUP(ROUND(B164,0),'Noise Valuation'!$A$19:$B$64,2,FALSE)-VLOOKUP(ROUND(C164,0),'Noise Valuation'!$A$19:$B$64,2,FALSE))*E164,(VLOOKUP(ROUND(B164,0),'Noise Valuation'!$A$19:$B$64,2,FALSE)-0)*E164),"")</f>
        <v/>
      </c>
    </row>
    <row r="165" spans="1:6" x14ac:dyDescent="0.25">
      <c r="A165" s="9"/>
      <c r="B165" s="12"/>
      <c r="C165" s="12"/>
      <c r="D165" s="12"/>
      <c r="E165" s="8"/>
      <c r="F165" s="11" t="str">
        <f>IFERROR(IF(ROUND(C165,0)&gt;45,(VLOOKUP(ROUND(B165,0),'Noise Valuation'!$A$19:$B$64,2,FALSE)-VLOOKUP(ROUND(C165,0),'Noise Valuation'!$A$19:$B$64,2,FALSE))*E165,(VLOOKUP(ROUND(B165,0),'Noise Valuation'!$A$19:$B$64,2,FALSE)-0)*E165),"")</f>
        <v/>
      </c>
    </row>
    <row r="166" spans="1:6" x14ac:dyDescent="0.25">
      <c r="A166" s="9"/>
      <c r="B166" s="12"/>
      <c r="C166" s="12"/>
      <c r="D166" s="12"/>
      <c r="E166" s="8"/>
      <c r="F166" s="11" t="str">
        <f>IFERROR(IF(ROUND(C166,0)&gt;45,(VLOOKUP(ROUND(B166,0),'Noise Valuation'!$A$19:$B$64,2,FALSE)-VLOOKUP(ROUND(C166,0),'Noise Valuation'!$A$19:$B$64,2,FALSE))*E166,(VLOOKUP(ROUND(B166,0),'Noise Valuation'!$A$19:$B$64,2,FALSE)-0)*E166),"")</f>
        <v/>
      </c>
    </row>
    <row r="167" spans="1:6" x14ac:dyDescent="0.25">
      <c r="A167" s="9"/>
      <c r="B167" s="12"/>
      <c r="C167" s="12"/>
      <c r="D167" s="12"/>
      <c r="E167" s="8"/>
      <c r="F167" s="11" t="str">
        <f>IFERROR(IF(ROUND(C167,0)&gt;45,(VLOOKUP(ROUND(B167,0),'Noise Valuation'!$A$19:$B$64,2,FALSE)-VLOOKUP(ROUND(C167,0),'Noise Valuation'!$A$19:$B$64,2,FALSE))*E167,(VLOOKUP(ROUND(B167,0),'Noise Valuation'!$A$19:$B$64,2,FALSE)-0)*E167),"")</f>
        <v/>
      </c>
    </row>
    <row r="168" spans="1:6" x14ac:dyDescent="0.25">
      <c r="A168" s="9"/>
      <c r="B168" s="12"/>
      <c r="C168" s="12"/>
      <c r="D168" s="12"/>
      <c r="E168" s="8"/>
      <c r="F168" s="11" t="str">
        <f>IFERROR(IF(ROUND(C168,0)&gt;45,(VLOOKUP(ROUND(B168,0),'Noise Valuation'!$A$19:$B$64,2,FALSE)-VLOOKUP(ROUND(C168,0),'Noise Valuation'!$A$19:$B$64,2,FALSE))*E168,(VLOOKUP(ROUND(B168,0),'Noise Valuation'!$A$19:$B$64,2,FALSE)-0)*E168),"")</f>
        <v/>
      </c>
    </row>
    <row r="169" spans="1:6" x14ac:dyDescent="0.25">
      <c r="A169" s="9"/>
      <c r="B169" s="12"/>
      <c r="C169" s="12"/>
      <c r="D169" s="12"/>
      <c r="E169" s="8"/>
      <c r="F169" s="11" t="str">
        <f>IFERROR(IF(ROUND(C169,0)&gt;45,(VLOOKUP(ROUND(B169,0),'Noise Valuation'!$A$19:$B$64,2,FALSE)-VLOOKUP(ROUND(C169,0),'Noise Valuation'!$A$19:$B$64,2,FALSE))*E169,(VLOOKUP(ROUND(B169,0),'Noise Valuation'!$A$19:$B$64,2,FALSE)-0)*E169),"")</f>
        <v/>
      </c>
    </row>
    <row r="170" spans="1:6" x14ac:dyDescent="0.25">
      <c r="A170" s="9"/>
      <c r="B170" s="12"/>
      <c r="C170" s="12"/>
      <c r="D170" s="12"/>
      <c r="E170" s="8"/>
      <c r="F170" s="11" t="str">
        <f>IFERROR(IF(ROUND(C170,0)&gt;45,(VLOOKUP(ROUND(B170,0),'Noise Valuation'!$A$19:$B$64,2,FALSE)-VLOOKUP(ROUND(C170,0),'Noise Valuation'!$A$19:$B$64,2,FALSE))*E170,(VLOOKUP(ROUND(B170,0),'Noise Valuation'!$A$19:$B$64,2,FALSE)-0)*E170),"")</f>
        <v/>
      </c>
    </row>
    <row r="171" spans="1:6" x14ac:dyDescent="0.25">
      <c r="A171" s="9"/>
      <c r="B171" s="12"/>
      <c r="C171" s="12"/>
      <c r="D171" s="12"/>
      <c r="E171" s="8"/>
      <c r="F171" s="11" t="str">
        <f>IFERROR(IF(ROUND(C171,0)&gt;45,(VLOOKUP(ROUND(B171,0),'Noise Valuation'!$A$19:$B$64,2,FALSE)-VLOOKUP(ROUND(C171,0),'Noise Valuation'!$A$19:$B$64,2,FALSE))*E171,(VLOOKUP(ROUND(B171,0),'Noise Valuation'!$A$19:$B$64,2,FALSE)-0)*E171),"")</f>
        <v/>
      </c>
    </row>
    <row r="172" spans="1:6" x14ac:dyDescent="0.25">
      <c r="A172" s="9"/>
      <c r="B172" s="12"/>
      <c r="C172" s="12"/>
      <c r="D172" s="12"/>
      <c r="E172" s="8"/>
      <c r="F172" s="11" t="str">
        <f>IFERROR(IF(ROUND(C172,0)&gt;45,(VLOOKUP(ROUND(B172,0),'Noise Valuation'!$A$19:$B$64,2,FALSE)-VLOOKUP(ROUND(C172,0),'Noise Valuation'!$A$19:$B$64,2,FALSE))*E172,(VLOOKUP(ROUND(B172,0),'Noise Valuation'!$A$19:$B$64,2,FALSE)-0)*E172),"")</f>
        <v/>
      </c>
    </row>
    <row r="173" spans="1:6" x14ac:dyDescent="0.25">
      <c r="A173" s="9"/>
      <c r="B173" s="12"/>
      <c r="C173" s="12"/>
      <c r="D173" s="12"/>
      <c r="E173" s="8"/>
      <c r="F173" s="11" t="str">
        <f>IFERROR(IF(ROUND(C173,0)&gt;45,(VLOOKUP(ROUND(B173,0),'Noise Valuation'!$A$19:$B$64,2,FALSE)-VLOOKUP(ROUND(C173,0),'Noise Valuation'!$A$19:$B$64,2,FALSE))*E173,(VLOOKUP(ROUND(B173,0),'Noise Valuation'!$A$19:$B$64,2,FALSE)-0)*E173),"")</f>
        <v/>
      </c>
    </row>
    <row r="174" spans="1:6" x14ac:dyDescent="0.25">
      <c r="A174" s="9"/>
      <c r="B174" s="12"/>
      <c r="C174" s="12"/>
      <c r="D174" s="12"/>
      <c r="E174" s="8"/>
      <c r="F174" s="11" t="str">
        <f>IFERROR(IF(ROUND(C174,0)&gt;45,(VLOOKUP(ROUND(B174,0),'Noise Valuation'!$A$19:$B$64,2,FALSE)-VLOOKUP(ROUND(C174,0),'Noise Valuation'!$A$19:$B$64,2,FALSE))*E174,(VLOOKUP(ROUND(B174,0),'Noise Valuation'!$A$19:$B$64,2,FALSE)-0)*E174),"")</f>
        <v/>
      </c>
    </row>
    <row r="175" spans="1:6" x14ac:dyDescent="0.25">
      <c r="A175" s="9"/>
      <c r="B175" s="12"/>
      <c r="C175" s="12"/>
      <c r="D175" s="12"/>
      <c r="E175" s="8"/>
      <c r="F175" s="11" t="str">
        <f>IFERROR(IF(ROUND(C175,0)&gt;45,(VLOOKUP(ROUND(B175,0),'Noise Valuation'!$A$19:$B$64,2,FALSE)-VLOOKUP(ROUND(C175,0),'Noise Valuation'!$A$19:$B$64,2,FALSE))*E175,(VLOOKUP(ROUND(B175,0),'Noise Valuation'!$A$19:$B$64,2,FALSE)-0)*E175),"")</f>
        <v/>
      </c>
    </row>
    <row r="176" spans="1:6" x14ac:dyDescent="0.25">
      <c r="A176" s="9"/>
      <c r="B176" s="12"/>
      <c r="C176" s="12"/>
      <c r="D176" s="12"/>
      <c r="E176" s="8"/>
      <c r="F176" s="11" t="str">
        <f>IFERROR(IF(ROUND(C176,0)&gt;45,(VLOOKUP(ROUND(B176,0),'Noise Valuation'!$A$19:$B$64,2,FALSE)-VLOOKUP(ROUND(C176,0),'Noise Valuation'!$A$19:$B$64,2,FALSE))*E176,(VLOOKUP(ROUND(B176,0),'Noise Valuation'!$A$19:$B$64,2,FALSE)-0)*E176),"")</f>
        <v/>
      </c>
    </row>
    <row r="177" spans="1:6" x14ac:dyDescent="0.25">
      <c r="A177" s="9"/>
      <c r="B177" s="12"/>
      <c r="C177" s="12"/>
      <c r="D177" s="12"/>
      <c r="E177" s="8"/>
      <c r="F177" s="11" t="str">
        <f>IFERROR(IF(ROUND(C177,0)&gt;45,(VLOOKUP(ROUND(B177,0),'Noise Valuation'!$A$19:$B$64,2,FALSE)-VLOOKUP(ROUND(C177,0),'Noise Valuation'!$A$19:$B$64,2,FALSE))*E177,(VLOOKUP(ROUND(B177,0),'Noise Valuation'!$A$19:$B$64,2,FALSE)-0)*E177),"")</f>
        <v/>
      </c>
    </row>
    <row r="178" spans="1:6" x14ac:dyDescent="0.25">
      <c r="A178" s="9"/>
      <c r="B178" s="12"/>
      <c r="C178" s="12"/>
      <c r="D178" s="12"/>
      <c r="E178" s="8"/>
      <c r="F178" s="11" t="str">
        <f>IFERROR(IF(ROUND(C178,0)&gt;45,(VLOOKUP(ROUND(B178,0),'Noise Valuation'!$A$19:$B$64,2,FALSE)-VLOOKUP(ROUND(C178,0),'Noise Valuation'!$A$19:$B$64,2,FALSE))*E178,(VLOOKUP(ROUND(B178,0),'Noise Valuation'!$A$19:$B$64,2,FALSE)-0)*E178),"")</f>
        <v/>
      </c>
    </row>
    <row r="179" spans="1:6" x14ac:dyDescent="0.25">
      <c r="A179" s="9"/>
      <c r="B179" s="12"/>
      <c r="C179" s="12"/>
      <c r="D179" s="12"/>
      <c r="E179" s="8"/>
      <c r="F179" s="11" t="str">
        <f>IFERROR(IF(ROUND(C179,0)&gt;45,(VLOOKUP(ROUND(B179,0),'Noise Valuation'!$A$19:$B$64,2,FALSE)-VLOOKUP(ROUND(C179,0),'Noise Valuation'!$A$19:$B$64,2,FALSE))*E179,(VLOOKUP(ROUND(B179,0),'Noise Valuation'!$A$19:$B$64,2,FALSE)-0)*E179),"")</f>
        <v/>
      </c>
    </row>
    <row r="180" spans="1:6" x14ac:dyDescent="0.25">
      <c r="A180" s="9"/>
      <c r="B180" s="12"/>
      <c r="C180" s="12"/>
      <c r="D180" s="12"/>
      <c r="E180" s="8"/>
      <c r="F180" s="11" t="str">
        <f>IFERROR(IF(ROUND(C180,0)&gt;45,(VLOOKUP(ROUND(B180,0),'Noise Valuation'!$A$19:$B$64,2,FALSE)-VLOOKUP(ROUND(C180,0),'Noise Valuation'!$A$19:$B$64,2,FALSE))*E180,(VLOOKUP(ROUND(B180,0),'Noise Valuation'!$A$19:$B$64,2,FALSE)-0)*E180),"")</f>
        <v/>
      </c>
    </row>
    <row r="181" spans="1:6" x14ac:dyDescent="0.25">
      <c r="A181" s="9"/>
      <c r="B181" s="12"/>
      <c r="C181" s="12"/>
      <c r="D181" s="12"/>
      <c r="E181" s="8"/>
      <c r="F181" s="11" t="str">
        <f>IFERROR(IF(ROUND(C181,0)&gt;45,(VLOOKUP(ROUND(B181,0),'Noise Valuation'!$A$19:$B$64,2,FALSE)-VLOOKUP(ROUND(C181,0),'Noise Valuation'!$A$19:$B$64,2,FALSE))*E181,(VLOOKUP(ROUND(B181,0),'Noise Valuation'!$A$19:$B$64,2,FALSE)-0)*E181),"")</f>
        <v/>
      </c>
    </row>
    <row r="182" spans="1:6" x14ac:dyDescent="0.25">
      <c r="A182" s="9"/>
      <c r="B182" s="12"/>
      <c r="C182" s="12"/>
      <c r="D182" s="12"/>
      <c r="E182" s="8"/>
      <c r="F182" s="11" t="str">
        <f>IFERROR(IF(ROUND(C182,0)&gt;45,(VLOOKUP(ROUND(B182,0),'Noise Valuation'!$A$19:$B$64,2,FALSE)-VLOOKUP(ROUND(C182,0),'Noise Valuation'!$A$19:$B$64,2,FALSE))*E182,(VLOOKUP(ROUND(B182,0),'Noise Valuation'!$A$19:$B$64,2,FALSE)-0)*E182),"")</f>
        <v/>
      </c>
    </row>
    <row r="183" spans="1:6" x14ac:dyDescent="0.25">
      <c r="A183" s="9"/>
      <c r="B183" s="12"/>
      <c r="C183" s="12"/>
      <c r="D183" s="12"/>
      <c r="E183" s="8"/>
      <c r="F183" s="11" t="str">
        <f>IFERROR(IF(ROUND(C183,0)&gt;45,(VLOOKUP(ROUND(B183,0),'Noise Valuation'!$A$19:$B$64,2,FALSE)-VLOOKUP(ROUND(C183,0),'Noise Valuation'!$A$19:$B$64,2,FALSE))*E183,(VLOOKUP(ROUND(B183,0),'Noise Valuation'!$A$19:$B$64,2,FALSE)-0)*E183),"")</f>
        <v/>
      </c>
    </row>
    <row r="184" spans="1:6" x14ac:dyDescent="0.25">
      <c r="A184" s="9"/>
      <c r="B184" s="12"/>
      <c r="C184" s="12"/>
      <c r="D184" s="12"/>
      <c r="E184" s="8"/>
      <c r="F184" s="11" t="str">
        <f>IFERROR(IF(ROUND(C184,0)&gt;45,(VLOOKUP(ROUND(B184,0),'Noise Valuation'!$A$19:$B$64,2,FALSE)-VLOOKUP(ROUND(C184,0),'Noise Valuation'!$A$19:$B$64,2,FALSE))*E184,(VLOOKUP(ROUND(B184,0),'Noise Valuation'!$A$19:$B$64,2,FALSE)-0)*E184),"")</f>
        <v/>
      </c>
    </row>
    <row r="185" spans="1:6" x14ac:dyDescent="0.25">
      <c r="A185" s="9"/>
      <c r="B185" s="12"/>
      <c r="C185" s="12"/>
      <c r="D185" s="12"/>
      <c r="E185" s="8"/>
      <c r="F185" s="11" t="str">
        <f>IFERROR(IF(ROUND(C185,0)&gt;45,(VLOOKUP(ROUND(B185,0),'Noise Valuation'!$A$19:$B$64,2,FALSE)-VLOOKUP(ROUND(C185,0),'Noise Valuation'!$A$19:$B$64,2,FALSE))*E185,(VLOOKUP(ROUND(B185,0),'Noise Valuation'!$A$19:$B$64,2,FALSE)-0)*E185),"")</f>
        <v/>
      </c>
    </row>
    <row r="186" spans="1:6" x14ac:dyDescent="0.25">
      <c r="A186" s="9"/>
      <c r="B186" s="12"/>
      <c r="C186" s="12"/>
      <c r="D186" s="12"/>
      <c r="E186" s="8"/>
      <c r="F186" s="11" t="str">
        <f>IFERROR(IF(ROUND(C186,0)&gt;45,(VLOOKUP(ROUND(B186,0),'Noise Valuation'!$A$19:$B$64,2,FALSE)-VLOOKUP(ROUND(C186,0),'Noise Valuation'!$A$19:$B$64,2,FALSE))*E186,(VLOOKUP(ROUND(B186,0),'Noise Valuation'!$A$19:$B$64,2,FALSE)-0)*E186),"")</f>
        <v/>
      </c>
    </row>
    <row r="187" spans="1:6" x14ac:dyDescent="0.25">
      <c r="A187" s="9"/>
      <c r="B187" s="12"/>
      <c r="C187" s="12"/>
      <c r="D187" s="12"/>
      <c r="E187" s="8"/>
      <c r="F187" s="11" t="str">
        <f>IFERROR(IF(ROUND(C187,0)&gt;45,(VLOOKUP(ROUND(B187,0),'Noise Valuation'!$A$19:$B$64,2,FALSE)-VLOOKUP(ROUND(C187,0),'Noise Valuation'!$A$19:$B$64,2,FALSE))*E187,(VLOOKUP(ROUND(B187,0),'Noise Valuation'!$A$19:$B$64,2,FALSE)-0)*E187),"")</f>
        <v/>
      </c>
    </row>
    <row r="188" spans="1:6" x14ac:dyDescent="0.25">
      <c r="A188" s="9"/>
      <c r="B188" s="12"/>
      <c r="C188" s="12"/>
      <c r="D188" s="12"/>
      <c r="E188" s="8"/>
      <c r="F188" s="11" t="str">
        <f>IFERROR(IF(ROUND(C188,0)&gt;45,(VLOOKUP(ROUND(B188,0),'Noise Valuation'!$A$19:$B$64,2,FALSE)-VLOOKUP(ROUND(C188,0),'Noise Valuation'!$A$19:$B$64,2,FALSE))*E188,(VLOOKUP(ROUND(B188,0),'Noise Valuation'!$A$19:$B$64,2,FALSE)-0)*E188),"")</f>
        <v/>
      </c>
    </row>
    <row r="189" spans="1:6" x14ac:dyDescent="0.25">
      <c r="A189" s="9"/>
      <c r="B189" s="12"/>
      <c r="C189" s="12"/>
      <c r="D189" s="12"/>
      <c r="E189" s="8"/>
      <c r="F189" s="11" t="str">
        <f>IFERROR(IF(ROUND(C189,0)&gt;45,(VLOOKUP(ROUND(B189,0),'Noise Valuation'!$A$19:$B$64,2,FALSE)-VLOOKUP(ROUND(C189,0),'Noise Valuation'!$A$19:$B$64,2,FALSE))*E189,(VLOOKUP(ROUND(B189,0),'Noise Valuation'!$A$19:$B$64,2,FALSE)-0)*E189),"")</f>
        <v/>
      </c>
    </row>
    <row r="190" spans="1:6" x14ac:dyDescent="0.25">
      <c r="A190" s="9"/>
      <c r="B190" s="12"/>
      <c r="C190" s="12"/>
      <c r="D190" s="12"/>
      <c r="E190" s="8"/>
      <c r="F190" s="11" t="str">
        <f>IFERROR(IF(ROUND(C190,0)&gt;45,(VLOOKUP(ROUND(B190,0),'Noise Valuation'!$A$19:$B$64,2,FALSE)-VLOOKUP(ROUND(C190,0),'Noise Valuation'!$A$19:$B$64,2,FALSE))*E190,(VLOOKUP(ROUND(B190,0),'Noise Valuation'!$A$19:$B$64,2,FALSE)-0)*E190),"")</f>
        <v/>
      </c>
    </row>
    <row r="191" spans="1:6" x14ac:dyDescent="0.25">
      <c r="A191" s="9"/>
      <c r="B191" s="12"/>
      <c r="C191" s="12"/>
      <c r="D191" s="12"/>
      <c r="E191" s="8"/>
      <c r="F191" s="11" t="str">
        <f>IFERROR(IF(ROUND(C191,0)&gt;45,(VLOOKUP(ROUND(B191,0),'Noise Valuation'!$A$19:$B$64,2,FALSE)-VLOOKUP(ROUND(C191,0),'Noise Valuation'!$A$19:$B$64,2,FALSE))*E191,(VLOOKUP(ROUND(B191,0),'Noise Valuation'!$A$19:$B$64,2,FALSE)-0)*E191),"")</f>
        <v/>
      </c>
    </row>
    <row r="192" spans="1:6" x14ac:dyDescent="0.25">
      <c r="A192" s="9"/>
      <c r="B192" s="12"/>
      <c r="C192" s="12"/>
      <c r="D192" s="12"/>
      <c r="E192" s="8"/>
      <c r="F192" s="11" t="str">
        <f>IFERROR(IF(ROUND(C192,0)&gt;45,(VLOOKUP(ROUND(B192,0),'Noise Valuation'!$A$19:$B$64,2,FALSE)-VLOOKUP(ROUND(C192,0),'Noise Valuation'!$A$19:$B$64,2,FALSE))*E192,(VLOOKUP(ROUND(B192,0),'Noise Valuation'!$A$19:$B$64,2,FALSE)-0)*E192),"")</f>
        <v/>
      </c>
    </row>
    <row r="193" spans="1:6" x14ac:dyDescent="0.25">
      <c r="A193" s="9"/>
      <c r="B193" s="12"/>
      <c r="C193" s="12"/>
      <c r="D193" s="12"/>
      <c r="E193" s="8"/>
      <c r="F193" s="11" t="str">
        <f>IFERROR(IF(ROUND(C193,0)&gt;45,(VLOOKUP(ROUND(B193,0),'Noise Valuation'!$A$19:$B$64,2,FALSE)-VLOOKUP(ROUND(C193,0),'Noise Valuation'!$A$19:$B$64,2,FALSE))*E193,(VLOOKUP(ROUND(B193,0),'Noise Valuation'!$A$19:$B$64,2,FALSE)-0)*E193),"")</f>
        <v/>
      </c>
    </row>
    <row r="194" spans="1:6" x14ac:dyDescent="0.25">
      <c r="A194" s="9"/>
      <c r="B194" s="12"/>
      <c r="C194" s="12"/>
      <c r="D194" s="12"/>
      <c r="E194" s="8"/>
      <c r="F194" s="11" t="str">
        <f>IFERROR(IF(ROUND(C194,0)&gt;45,(VLOOKUP(ROUND(B194,0),'Noise Valuation'!$A$19:$B$64,2,FALSE)-VLOOKUP(ROUND(C194,0),'Noise Valuation'!$A$19:$B$64,2,FALSE))*E194,(VLOOKUP(ROUND(B194,0),'Noise Valuation'!$A$19:$B$64,2,FALSE)-0)*E194),"")</f>
        <v/>
      </c>
    </row>
    <row r="195" spans="1:6" x14ac:dyDescent="0.25">
      <c r="A195" s="9"/>
      <c r="B195" s="12"/>
      <c r="C195" s="12"/>
      <c r="D195" s="12"/>
      <c r="E195" s="8"/>
      <c r="F195" s="11" t="str">
        <f>IFERROR(IF(ROUND(C195,0)&gt;45,(VLOOKUP(ROUND(B195,0),'Noise Valuation'!$A$19:$B$64,2,FALSE)-VLOOKUP(ROUND(C195,0),'Noise Valuation'!$A$19:$B$64,2,FALSE))*E195,(VLOOKUP(ROUND(B195,0),'Noise Valuation'!$A$19:$B$64,2,FALSE)-0)*E195),"")</f>
        <v/>
      </c>
    </row>
    <row r="196" spans="1:6" x14ac:dyDescent="0.25">
      <c r="A196" s="9"/>
      <c r="B196" s="12"/>
      <c r="C196" s="12"/>
      <c r="D196" s="12"/>
      <c r="E196" s="8"/>
      <c r="F196" s="11" t="str">
        <f>IFERROR(IF(ROUND(C196,0)&gt;45,(VLOOKUP(ROUND(B196,0),'Noise Valuation'!$A$19:$B$64,2,FALSE)-VLOOKUP(ROUND(C196,0),'Noise Valuation'!$A$19:$B$64,2,FALSE))*E196,(VLOOKUP(ROUND(B196,0),'Noise Valuation'!$A$19:$B$64,2,FALSE)-0)*E196),"")</f>
        <v/>
      </c>
    </row>
    <row r="197" spans="1:6" x14ac:dyDescent="0.25">
      <c r="A197" s="9"/>
      <c r="B197" s="12"/>
      <c r="C197" s="12"/>
      <c r="D197" s="12"/>
      <c r="E197" s="8"/>
      <c r="F197" s="11" t="str">
        <f>IFERROR(IF(ROUND(C197,0)&gt;45,(VLOOKUP(ROUND(B197,0),'Noise Valuation'!$A$19:$B$64,2,FALSE)-VLOOKUP(ROUND(C197,0),'Noise Valuation'!$A$19:$B$64,2,FALSE))*E197,(VLOOKUP(ROUND(B197,0),'Noise Valuation'!$A$19:$B$64,2,FALSE)-0)*E197),"")</f>
        <v/>
      </c>
    </row>
    <row r="198" spans="1:6" x14ac:dyDescent="0.25">
      <c r="A198" s="9"/>
      <c r="B198" s="12"/>
      <c r="C198" s="12"/>
      <c r="D198" s="12"/>
      <c r="E198" s="8"/>
      <c r="F198" s="11" t="str">
        <f>IFERROR(IF(ROUND(C198,0)&gt;45,(VLOOKUP(ROUND(B198,0),'Noise Valuation'!$A$19:$B$64,2,FALSE)-VLOOKUP(ROUND(C198,0),'Noise Valuation'!$A$19:$B$64,2,FALSE))*E198,(VLOOKUP(ROUND(B198,0),'Noise Valuation'!$A$19:$B$64,2,FALSE)-0)*E198),"")</f>
        <v/>
      </c>
    </row>
    <row r="199" spans="1:6" x14ac:dyDescent="0.25">
      <c r="A199" s="9"/>
      <c r="B199" s="12"/>
      <c r="C199" s="12"/>
      <c r="D199" s="12"/>
      <c r="E199" s="8"/>
      <c r="F199" s="11" t="str">
        <f>IFERROR(IF(ROUND(C199,0)&gt;45,(VLOOKUP(ROUND(B199,0),'Noise Valuation'!$A$19:$B$64,2,FALSE)-VLOOKUP(ROUND(C199,0),'Noise Valuation'!$A$19:$B$64,2,FALSE))*E199,(VLOOKUP(ROUND(B199,0),'Noise Valuation'!$A$19:$B$64,2,FALSE)-0)*E199),"")</f>
        <v/>
      </c>
    </row>
    <row r="200" spans="1:6" x14ac:dyDescent="0.25">
      <c r="A200" s="9"/>
      <c r="B200" s="12"/>
      <c r="C200" s="12"/>
      <c r="D200" s="12"/>
      <c r="E200" s="8"/>
      <c r="F200" s="11" t="str">
        <f>IFERROR(IF(ROUND(C200,0)&gt;45,(VLOOKUP(ROUND(B200,0),'Noise Valuation'!$A$19:$B$64,2,FALSE)-VLOOKUP(ROUND(C200,0),'Noise Valuation'!$A$19:$B$64,2,FALSE))*E200,(VLOOKUP(ROUND(B200,0),'Noise Valuation'!$A$19:$B$64,2,FALSE)-0)*E200),"")</f>
        <v/>
      </c>
    </row>
    <row r="201" spans="1:6" x14ac:dyDescent="0.25">
      <c r="A201" s="9"/>
      <c r="B201" s="12"/>
      <c r="C201" s="12"/>
      <c r="D201" s="12"/>
      <c r="E201" s="8"/>
      <c r="F201" s="11" t="str">
        <f>IFERROR(IF(ROUND(C201,0)&gt;45,(VLOOKUP(ROUND(B201,0),'Noise Valuation'!$A$19:$B$64,2,FALSE)-VLOOKUP(ROUND(C201,0),'Noise Valuation'!$A$19:$B$64,2,FALSE))*E201,(VLOOKUP(ROUND(B201,0),'Noise Valuation'!$A$19:$B$64,2,FALSE)-0)*E201),"")</f>
        <v/>
      </c>
    </row>
    <row r="202" spans="1:6" x14ac:dyDescent="0.25">
      <c r="A202" s="9"/>
      <c r="B202" s="12"/>
      <c r="C202" s="12"/>
      <c r="D202" s="12"/>
      <c r="E202" s="8"/>
      <c r="F202" s="11" t="str">
        <f>IFERROR(IF(ROUND(C202,0)&gt;45,(VLOOKUP(ROUND(B202,0),'Noise Valuation'!$A$19:$B$64,2,FALSE)-VLOOKUP(ROUND(C202,0),'Noise Valuation'!$A$19:$B$64,2,FALSE))*E202,(VLOOKUP(ROUND(B202,0),'Noise Valuation'!$A$19:$B$64,2,FALSE)-0)*E202),"")</f>
        <v/>
      </c>
    </row>
    <row r="203" spans="1:6" x14ac:dyDescent="0.25">
      <c r="A203" s="9"/>
      <c r="B203" s="12"/>
      <c r="C203" s="12"/>
      <c r="D203" s="12"/>
      <c r="E203" s="8"/>
      <c r="F203" s="11" t="str">
        <f>IFERROR(IF(ROUND(C203,0)&gt;45,(VLOOKUP(ROUND(B203,0),'Noise Valuation'!$A$19:$B$64,2,FALSE)-VLOOKUP(ROUND(C203,0),'Noise Valuation'!$A$19:$B$64,2,FALSE))*E203,(VLOOKUP(ROUND(B203,0),'Noise Valuation'!$A$19:$B$64,2,FALSE)-0)*E203),"")</f>
        <v/>
      </c>
    </row>
    <row r="204" spans="1:6" x14ac:dyDescent="0.25">
      <c r="A204" s="9"/>
      <c r="B204" s="12"/>
      <c r="C204" s="12"/>
      <c r="D204" s="12"/>
      <c r="E204" s="8"/>
      <c r="F204" s="11" t="str">
        <f>IFERROR(IF(ROUND(C204,0)&gt;45,(VLOOKUP(ROUND(B204,0),'Noise Valuation'!$A$19:$B$64,2,FALSE)-VLOOKUP(ROUND(C204,0),'Noise Valuation'!$A$19:$B$64,2,FALSE))*E204,(VLOOKUP(ROUND(B204,0),'Noise Valuation'!$A$19:$B$64,2,FALSE)-0)*E204),"")</f>
        <v/>
      </c>
    </row>
    <row r="205" spans="1:6" x14ac:dyDescent="0.25">
      <c r="A205" s="9"/>
      <c r="B205" s="12"/>
      <c r="C205" s="12"/>
      <c r="D205" s="12"/>
      <c r="E205" s="8"/>
      <c r="F205" s="11" t="str">
        <f>IFERROR(IF(ROUND(C205,0)&gt;45,(VLOOKUP(ROUND(B205,0),'Noise Valuation'!$A$19:$B$64,2,FALSE)-VLOOKUP(ROUND(C205,0),'Noise Valuation'!$A$19:$B$64,2,FALSE))*E205,(VLOOKUP(ROUND(B205,0),'Noise Valuation'!$A$19:$B$64,2,FALSE)-0)*E205),"")</f>
        <v/>
      </c>
    </row>
    <row r="206" spans="1:6" x14ac:dyDescent="0.25">
      <c r="A206" s="9"/>
      <c r="B206" s="12"/>
      <c r="C206" s="12"/>
      <c r="D206" s="12"/>
      <c r="E206" s="8"/>
      <c r="F206" s="11" t="str">
        <f>IFERROR(IF(ROUND(C206,0)&gt;45,(VLOOKUP(ROUND(B206,0),'Noise Valuation'!$A$19:$B$64,2,FALSE)-VLOOKUP(ROUND(C206,0),'Noise Valuation'!$A$19:$B$64,2,FALSE))*E206,(VLOOKUP(ROUND(B206,0),'Noise Valuation'!$A$19:$B$64,2,FALSE)-0)*E206),"")</f>
        <v/>
      </c>
    </row>
    <row r="207" spans="1:6" x14ac:dyDescent="0.25">
      <c r="A207" s="9"/>
      <c r="B207" s="12"/>
      <c r="C207" s="12"/>
      <c r="D207" s="12"/>
      <c r="E207" s="8"/>
      <c r="F207" s="11" t="str">
        <f>IFERROR(IF(ROUND(C207,0)&gt;45,(VLOOKUP(ROUND(B207,0),'Noise Valuation'!$A$19:$B$64,2,FALSE)-VLOOKUP(ROUND(C207,0),'Noise Valuation'!$A$19:$B$64,2,FALSE))*E207,(VLOOKUP(ROUND(B207,0),'Noise Valuation'!$A$19:$B$64,2,FALSE)-0)*E207),"")</f>
        <v/>
      </c>
    </row>
    <row r="208" spans="1:6" x14ac:dyDescent="0.25">
      <c r="A208" s="9"/>
      <c r="B208" s="12"/>
      <c r="C208" s="12"/>
      <c r="D208" s="12"/>
      <c r="E208" s="8"/>
      <c r="F208" s="11" t="str">
        <f>IFERROR(IF(ROUND(C208,0)&gt;45,(VLOOKUP(ROUND(B208,0),'Noise Valuation'!$A$19:$B$64,2,FALSE)-VLOOKUP(ROUND(C208,0),'Noise Valuation'!$A$19:$B$64,2,FALSE))*E208,(VLOOKUP(ROUND(B208,0),'Noise Valuation'!$A$19:$B$64,2,FALSE)-0)*E208),"")</f>
        <v/>
      </c>
    </row>
    <row r="209" spans="1:6" x14ac:dyDescent="0.25">
      <c r="A209" s="9"/>
      <c r="B209" s="12"/>
      <c r="C209" s="12"/>
      <c r="D209" s="12"/>
      <c r="E209" s="8"/>
      <c r="F209" s="11" t="str">
        <f>IFERROR(IF(ROUND(C209,0)&gt;45,(VLOOKUP(ROUND(B209,0),'Noise Valuation'!$A$19:$B$64,2,FALSE)-VLOOKUP(ROUND(C209,0),'Noise Valuation'!$A$19:$B$64,2,FALSE))*E209,(VLOOKUP(ROUND(B209,0),'Noise Valuation'!$A$19:$B$64,2,FALSE)-0)*E209),"")</f>
        <v/>
      </c>
    </row>
    <row r="210" spans="1:6" x14ac:dyDescent="0.25">
      <c r="A210" s="9"/>
      <c r="B210" s="12"/>
      <c r="C210" s="12"/>
      <c r="D210" s="12"/>
      <c r="E210" s="8"/>
      <c r="F210" s="11" t="str">
        <f>IFERROR(IF(ROUND(C210,0)&gt;45,(VLOOKUP(ROUND(B210,0),'Noise Valuation'!$A$19:$B$64,2,FALSE)-VLOOKUP(ROUND(C210,0),'Noise Valuation'!$A$19:$B$64,2,FALSE))*E210,(VLOOKUP(ROUND(B210,0),'Noise Valuation'!$A$19:$B$64,2,FALSE)-0)*E210),"")</f>
        <v/>
      </c>
    </row>
    <row r="211" spans="1:6" x14ac:dyDescent="0.25">
      <c r="A211" s="9"/>
      <c r="B211" s="12"/>
      <c r="C211" s="12"/>
      <c r="D211" s="12"/>
      <c r="E211" s="8"/>
      <c r="F211" s="11" t="str">
        <f>IFERROR(IF(ROUND(C211,0)&gt;45,(VLOOKUP(ROUND(B211,0),'Noise Valuation'!$A$19:$B$64,2,FALSE)-VLOOKUP(ROUND(C211,0),'Noise Valuation'!$A$19:$B$64,2,FALSE))*E211,(VLOOKUP(ROUND(B211,0),'Noise Valuation'!$A$19:$B$64,2,FALSE)-0)*E211),"")</f>
        <v/>
      </c>
    </row>
    <row r="212" spans="1:6" x14ac:dyDescent="0.25">
      <c r="A212" s="9"/>
      <c r="B212" s="12"/>
      <c r="C212" s="12"/>
      <c r="D212" s="12"/>
      <c r="E212" s="8"/>
      <c r="F212" s="11" t="str">
        <f>IFERROR(IF(ROUND(C212,0)&gt;45,(VLOOKUP(ROUND(B212,0),'Noise Valuation'!$A$19:$B$64,2,FALSE)-VLOOKUP(ROUND(C212,0),'Noise Valuation'!$A$19:$B$64,2,FALSE))*E212,(VLOOKUP(ROUND(B212,0),'Noise Valuation'!$A$19:$B$64,2,FALSE)-0)*E212),"")</f>
        <v/>
      </c>
    </row>
    <row r="213" spans="1:6" x14ac:dyDescent="0.25">
      <c r="A213" s="9"/>
      <c r="B213" s="12"/>
      <c r="C213" s="12"/>
      <c r="D213" s="12"/>
      <c r="E213" s="8"/>
      <c r="F213" s="11" t="str">
        <f>IFERROR(IF(ROUND(C213,0)&gt;45,(VLOOKUP(ROUND(B213,0),'Noise Valuation'!$A$19:$B$64,2,FALSE)-VLOOKUP(ROUND(C213,0),'Noise Valuation'!$A$19:$B$64,2,FALSE))*E213,(VLOOKUP(ROUND(B213,0),'Noise Valuation'!$A$19:$B$64,2,FALSE)-0)*E213),"")</f>
        <v/>
      </c>
    </row>
    <row r="214" spans="1:6" x14ac:dyDescent="0.25">
      <c r="A214" s="9"/>
      <c r="B214" s="12"/>
      <c r="C214" s="12"/>
      <c r="D214" s="12"/>
      <c r="E214" s="8"/>
      <c r="F214" s="11" t="str">
        <f>IFERROR(IF(ROUND(C214,0)&gt;45,(VLOOKUP(ROUND(B214,0),'Noise Valuation'!$A$19:$B$64,2,FALSE)-VLOOKUP(ROUND(C214,0),'Noise Valuation'!$A$19:$B$64,2,FALSE))*E214,(VLOOKUP(ROUND(B214,0),'Noise Valuation'!$A$19:$B$64,2,FALSE)-0)*E214),"")</f>
        <v/>
      </c>
    </row>
    <row r="215" spans="1:6" x14ac:dyDescent="0.25">
      <c r="A215" s="9"/>
      <c r="B215" s="12"/>
      <c r="C215" s="12"/>
      <c r="D215" s="12"/>
      <c r="E215" s="8"/>
      <c r="F215" s="11" t="str">
        <f>IFERROR(IF(ROUND(C215,0)&gt;45,(VLOOKUP(ROUND(B215,0),'Noise Valuation'!$A$19:$B$64,2,FALSE)-VLOOKUP(ROUND(C215,0),'Noise Valuation'!$A$19:$B$64,2,FALSE))*E215,(VLOOKUP(ROUND(B215,0),'Noise Valuation'!$A$19:$B$64,2,FALSE)-0)*E215),"")</f>
        <v/>
      </c>
    </row>
    <row r="216" spans="1:6" x14ac:dyDescent="0.25">
      <c r="A216" s="9"/>
      <c r="B216" s="12"/>
      <c r="C216" s="12"/>
      <c r="D216" s="12"/>
      <c r="E216" s="8"/>
      <c r="F216" s="11" t="str">
        <f>IFERROR(IF(ROUND(C216,0)&gt;45,(VLOOKUP(ROUND(B216,0),'Noise Valuation'!$A$19:$B$64,2,FALSE)-VLOOKUP(ROUND(C216,0),'Noise Valuation'!$A$19:$B$64,2,FALSE))*E216,(VLOOKUP(ROUND(B216,0),'Noise Valuation'!$A$19:$B$64,2,FALSE)-0)*E216),"")</f>
        <v/>
      </c>
    </row>
    <row r="217" spans="1:6" x14ac:dyDescent="0.25">
      <c r="A217" s="9"/>
      <c r="B217" s="12"/>
      <c r="C217" s="12"/>
      <c r="D217" s="12"/>
      <c r="E217" s="8"/>
      <c r="F217" s="11" t="str">
        <f>IFERROR(IF(ROUND(C217,0)&gt;45,(VLOOKUP(ROUND(B217,0),'Noise Valuation'!$A$19:$B$64,2,FALSE)-VLOOKUP(ROUND(C217,0),'Noise Valuation'!$A$19:$B$64,2,FALSE))*E217,(VLOOKUP(ROUND(B217,0),'Noise Valuation'!$A$19:$B$64,2,FALSE)-0)*E217),"")</f>
        <v/>
      </c>
    </row>
    <row r="218" spans="1:6" x14ac:dyDescent="0.25">
      <c r="A218" s="9"/>
      <c r="B218" s="12"/>
      <c r="C218" s="12"/>
      <c r="D218" s="12"/>
      <c r="E218" s="8"/>
      <c r="F218" s="11" t="str">
        <f>IFERROR(IF(ROUND(C218,0)&gt;45,(VLOOKUP(ROUND(B218,0),'Noise Valuation'!$A$19:$B$64,2,FALSE)-VLOOKUP(ROUND(C218,0),'Noise Valuation'!$A$19:$B$64,2,FALSE))*E218,(VLOOKUP(ROUND(B218,0),'Noise Valuation'!$A$19:$B$64,2,FALSE)-0)*E218),"")</f>
        <v/>
      </c>
    </row>
    <row r="219" spans="1:6" x14ac:dyDescent="0.25">
      <c r="A219" s="9"/>
      <c r="B219" s="12"/>
      <c r="C219" s="12"/>
      <c r="D219" s="12"/>
      <c r="E219" s="8"/>
      <c r="F219" s="11" t="str">
        <f>IFERROR(IF(ROUND(C219,0)&gt;45,(VLOOKUP(ROUND(B219,0),'Noise Valuation'!$A$19:$B$64,2,FALSE)-VLOOKUP(ROUND(C219,0),'Noise Valuation'!$A$19:$B$64,2,FALSE))*E219,(VLOOKUP(ROUND(B219,0),'Noise Valuation'!$A$19:$B$64,2,FALSE)-0)*E219),"")</f>
        <v/>
      </c>
    </row>
    <row r="220" spans="1:6" x14ac:dyDescent="0.25">
      <c r="A220" s="9"/>
      <c r="B220" s="12"/>
      <c r="C220" s="12"/>
      <c r="D220" s="12"/>
      <c r="E220" s="8"/>
      <c r="F220" s="11" t="str">
        <f>IFERROR(IF(ROUND(C220,0)&gt;45,(VLOOKUP(ROUND(B220,0),'Noise Valuation'!$A$19:$B$64,2,FALSE)-VLOOKUP(ROUND(C220,0),'Noise Valuation'!$A$19:$B$64,2,FALSE))*E220,(VLOOKUP(ROUND(B220,0),'Noise Valuation'!$A$19:$B$64,2,FALSE)-0)*E220),"")</f>
        <v/>
      </c>
    </row>
    <row r="221" spans="1:6" x14ac:dyDescent="0.25">
      <c r="A221" s="9"/>
      <c r="B221" s="12"/>
      <c r="C221" s="12"/>
      <c r="D221" s="12"/>
      <c r="E221" s="8"/>
      <c r="F221" s="11" t="str">
        <f>IFERROR(IF(ROUND(C221,0)&gt;45,(VLOOKUP(ROUND(B221,0),'Noise Valuation'!$A$19:$B$64,2,FALSE)-VLOOKUP(ROUND(C221,0),'Noise Valuation'!$A$19:$B$64,2,FALSE))*E221,(VLOOKUP(ROUND(B221,0),'Noise Valuation'!$A$19:$B$64,2,FALSE)-0)*E221),"")</f>
        <v/>
      </c>
    </row>
    <row r="222" spans="1:6" x14ac:dyDescent="0.25">
      <c r="A222" s="9"/>
      <c r="B222" s="12"/>
      <c r="C222" s="12"/>
      <c r="D222" s="12"/>
      <c r="E222" s="8"/>
      <c r="F222" s="11" t="str">
        <f>IFERROR(IF(ROUND(C222,0)&gt;45,(VLOOKUP(ROUND(B222,0),'Noise Valuation'!$A$19:$B$64,2,FALSE)-VLOOKUP(ROUND(C222,0),'Noise Valuation'!$A$19:$B$64,2,FALSE))*E222,(VLOOKUP(ROUND(B222,0),'Noise Valuation'!$A$19:$B$64,2,FALSE)-0)*E222),"")</f>
        <v/>
      </c>
    </row>
    <row r="223" spans="1:6" x14ac:dyDescent="0.25">
      <c r="A223" s="9"/>
      <c r="B223" s="12"/>
      <c r="C223" s="12"/>
      <c r="D223" s="12"/>
      <c r="E223" s="8"/>
      <c r="F223" s="11" t="str">
        <f>IFERROR(IF(ROUND(C223,0)&gt;45,(VLOOKUP(ROUND(B223,0),'Noise Valuation'!$A$19:$B$64,2,FALSE)-VLOOKUP(ROUND(C223,0),'Noise Valuation'!$A$19:$B$64,2,FALSE))*E223,(VLOOKUP(ROUND(B223,0),'Noise Valuation'!$A$19:$B$64,2,FALSE)-0)*E223),"")</f>
        <v/>
      </c>
    </row>
    <row r="224" spans="1:6" x14ac:dyDescent="0.25">
      <c r="A224" s="9"/>
      <c r="B224" s="12"/>
      <c r="C224" s="12"/>
      <c r="D224" s="12"/>
      <c r="E224" s="8"/>
      <c r="F224" s="11" t="str">
        <f>IFERROR(IF(ROUND(C224,0)&gt;45,(VLOOKUP(ROUND(B224,0),'Noise Valuation'!$A$19:$B$64,2,FALSE)-VLOOKUP(ROUND(C224,0),'Noise Valuation'!$A$19:$B$64,2,FALSE))*E224,(VLOOKUP(ROUND(B224,0),'Noise Valuation'!$A$19:$B$64,2,FALSE)-0)*E224),"")</f>
        <v/>
      </c>
    </row>
    <row r="225" spans="1:6" x14ac:dyDescent="0.25">
      <c r="A225" s="9"/>
      <c r="B225" s="12"/>
      <c r="C225" s="12"/>
      <c r="D225" s="12"/>
      <c r="E225" s="8"/>
      <c r="F225" s="11" t="str">
        <f>IFERROR(IF(ROUND(C225,0)&gt;45,(VLOOKUP(ROUND(B225,0),'Noise Valuation'!$A$19:$B$64,2,FALSE)-VLOOKUP(ROUND(C225,0),'Noise Valuation'!$A$19:$B$64,2,FALSE))*E225,(VLOOKUP(ROUND(B225,0),'Noise Valuation'!$A$19:$B$64,2,FALSE)-0)*E225),"")</f>
        <v/>
      </c>
    </row>
    <row r="226" spans="1:6" x14ac:dyDescent="0.25">
      <c r="A226" s="9"/>
      <c r="B226" s="12"/>
      <c r="C226" s="12"/>
      <c r="D226" s="12"/>
      <c r="E226" s="8"/>
      <c r="F226" s="11" t="str">
        <f>IFERROR(IF(ROUND(C226,0)&gt;45,(VLOOKUP(ROUND(B226,0),'Noise Valuation'!$A$19:$B$64,2,FALSE)-VLOOKUP(ROUND(C226,0),'Noise Valuation'!$A$19:$B$64,2,FALSE))*E226,(VLOOKUP(ROUND(B226,0),'Noise Valuation'!$A$19:$B$64,2,FALSE)-0)*E226),"")</f>
        <v/>
      </c>
    </row>
    <row r="227" spans="1:6" x14ac:dyDescent="0.25">
      <c r="A227" s="9"/>
      <c r="B227" s="12"/>
      <c r="C227" s="12"/>
      <c r="D227" s="12"/>
      <c r="E227" s="12"/>
      <c r="F227" s="11" t="str">
        <f>IFERROR(IF(ROUND(C227,0)&gt;45,(VLOOKUP(ROUND(B227,0),'Noise Valuation'!$A$19:$B$64,2,FALSE)-VLOOKUP(ROUND(C227,0),'Noise Valuation'!$A$19:$B$64,2,FALSE))*E227,(VLOOKUP(ROUND(B227,0),'Noise Valuation'!$A$19:$B$64,2,FALSE)-0)*E227),"")</f>
        <v/>
      </c>
    </row>
    <row r="228" spans="1:6" x14ac:dyDescent="0.25">
      <c r="A228" s="9"/>
      <c r="B228" s="12"/>
      <c r="C228" s="12"/>
      <c r="D228" s="12"/>
      <c r="E228" s="12"/>
      <c r="F228" s="11" t="str">
        <f>IFERROR(IF(ROUND(C228,0)&gt;45,(VLOOKUP(ROUND(B228,0),'Noise Valuation'!$A$19:$B$64,2,FALSE)-VLOOKUP(ROUND(C228,0),'Noise Valuation'!$A$19:$B$64,2,FALSE))*E228,(VLOOKUP(ROUND(B228,0),'Noise Valuation'!$A$19:$B$64,2,FALSE)-0)*E228),"")</f>
        <v/>
      </c>
    </row>
    <row r="229" spans="1:6" x14ac:dyDescent="0.25">
      <c r="A229" s="9"/>
      <c r="B229" s="12"/>
      <c r="C229" s="12"/>
      <c r="D229" s="12"/>
      <c r="E229" s="12"/>
      <c r="F229" s="11" t="str">
        <f>IFERROR(IF(ROUND(C229,0)&gt;45,(VLOOKUP(ROUND(B229,0),'Noise Valuation'!$A$19:$B$64,2,FALSE)-VLOOKUP(ROUND(C229,0),'Noise Valuation'!$A$19:$B$64,2,FALSE))*E229,(VLOOKUP(ROUND(B229,0),'Noise Valuation'!$A$19:$B$64,2,FALSE)-0)*E229),"")</f>
        <v/>
      </c>
    </row>
    <row r="230" spans="1:6" x14ac:dyDescent="0.25">
      <c r="A230" s="9"/>
      <c r="B230" s="12"/>
      <c r="C230" s="12"/>
      <c r="D230" s="12"/>
      <c r="E230" s="12"/>
      <c r="F230" s="11" t="str">
        <f>IFERROR(IF(ROUND(C230,0)&gt;45,(VLOOKUP(ROUND(B230,0),'Noise Valuation'!$A$19:$B$64,2,FALSE)-VLOOKUP(ROUND(C230,0),'Noise Valuation'!$A$19:$B$64,2,FALSE))*E230,(VLOOKUP(ROUND(B230,0),'Noise Valuation'!$A$19:$B$64,2,FALSE)-0)*E230),"")</f>
        <v/>
      </c>
    </row>
    <row r="231" spans="1:6" x14ac:dyDescent="0.25">
      <c r="A231" s="9"/>
      <c r="B231" s="12"/>
      <c r="C231" s="12"/>
      <c r="D231" s="12"/>
      <c r="E231" s="12"/>
      <c r="F231" s="11" t="str">
        <f>IFERROR(IF(ROUND(C231,0)&gt;45,(VLOOKUP(ROUND(B231,0),'Noise Valuation'!$A$19:$B$64,2,FALSE)-VLOOKUP(ROUND(C231,0),'Noise Valuation'!$A$19:$B$64,2,FALSE))*E231,(VLOOKUP(ROUND(B231,0),'Noise Valuation'!$A$19:$B$64,2,FALSE)-0)*E231),"")</f>
        <v/>
      </c>
    </row>
    <row r="232" spans="1:6" x14ac:dyDescent="0.25">
      <c r="A232" s="9"/>
      <c r="B232" s="12"/>
      <c r="C232" s="12"/>
      <c r="D232" s="12"/>
      <c r="E232" s="12"/>
      <c r="F232" s="11" t="str">
        <f>IFERROR(IF(ROUND(C232,0)&gt;45,(VLOOKUP(ROUND(B232,0),'Noise Valuation'!$A$19:$B$64,2,FALSE)-VLOOKUP(ROUND(C232,0),'Noise Valuation'!$A$19:$B$64,2,FALSE))*E232,(VLOOKUP(ROUND(B232,0),'Noise Valuation'!$A$19:$B$64,2,FALSE)-0)*E232),"")</f>
        <v/>
      </c>
    </row>
    <row r="233" spans="1:6" x14ac:dyDescent="0.25">
      <c r="A233" s="9"/>
      <c r="B233" s="12"/>
      <c r="C233" s="12"/>
      <c r="D233" s="12"/>
      <c r="E233" s="12"/>
      <c r="F233" s="11" t="str">
        <f>IFERROR(IF(ROUND(C233,0)&gt;45,(VLOOKUP(ROUND(B233,0),'Noise Valuation'!$A$19:$B$64,2,FALSE)-VLOOKUP(ROUND(C233,0),'Noise Valuation'!$A$19:$B$64,2,FALSE))*E233,(VLOOKUP(ROUND(B233,0),'Noise Valuation'!$A$19:$B$64,2,FALSE)-0)*E233),"")</f>
        <v/>
      </c>
    </row>
    <row r="234" spans="1:6" x14ac:dyDescent="0.25">
      <c r="A234" s="9"/>
      <c r="B234" s="12"/>
      <c r="C234" s="12"/>
      <c r="D234" s="12"/>
      <c r="E234" s="12"/>
      <c r="F234" s="11" t="str">
        <f>IFERROR(IF(ROUND(C234,0)&gt;45,(VLOOKUP(ROUND(B234,0),'Noise Valuation'!$A$19:$B$64,2,FALSE)-VLOOKUP(ROUND(C234,0),'Noise Valuation'!$A$19:$B$64,2,FALSE))*E234,(VLOOKUP(ROUND(B234,0),'Noise Valuation'!$A$19:$B$64,2,FALSE)-0)*E234),"")</f>
        <v/>
      </c>
    </row>
    <row r="235" spans="1:6" x14ac:dyDescent="0.25">
      <c r="A235" s="9"/>
      <c r="B235" s="12"/>
      <c r="C235" s="12"/>
      <c r="D235" s="12"/>
      <c r="E235" s="12"/>
      <c r="F235" s="11" t="str">
        <f>IFERROR(IF(ROUND(C235,0)&gt;45,(VLOOKUP(ROUND(B235,0),'Noise Valuation'!$A$19:$B$64,2,FALSE)-VLOOKUP(ROUND(C235,0),'Noise Valuation'!$A$19:$B$64,2,FALSE))*E235,(VLOOKUP(ROUND(B235,0),'Noise Valuation'!$A$19:$B$64,2,FALSE)-0)*E235),"")</f>
        <v/>
      </c>
    </row>
    <row r="236" spans="1:6" x14ac:dyDescent="0.25">
      <c r="A236" s="9"/>
      <c r="B236" s="12"/>
      <c r="C236" s="12"/>
      <c r="D236" s="12"/>
      <c r="E236" s="12"/>
      <c r="F236" s="11" t="str">
        <f>IFERROR(IF(ROUND(C236,0)&gt;45,(VLOOKUP(ROUND(B236,0),'Noise Valuation'!$A$19:$B$64,2,FALSE)-VLOOKUP(ROUND(C236,0),'Noise Valuation'!$A$19:$B$64,2,FALSE))*E236,(VLOOKUP(ROUND(B236,0),'Noise Valuation'!$A$19:$B$64,2,FALSE)-0)*E236),"")</f>
        <v/>
      </c>
    </row>
    <row r="237" spans="1:6" x14ac:dyDescent="0.25">
      <c r="A237" s="9"/>
      <c r="B237" s="12"/>
      <c r="C237" s="12"/>
      <c r="D237" s="12"/>
      <c r="E237" s="12"/>
      <c r="F237" s="11" t="str">
        <f>IFERROR(IF(ROUND(C237,0)&gt;45,(VLOOKUP(ROUND(B237,0),'Noise Valuation'!$A$19:$B$64,2,FALSE)-VLOOKUP(ROUND(C237,0),'Noise Valuation'!$A$19:$B$64,2,FALSE))*E237,(VLOOKUP(ROUND(B237,0),'Noise Valuation'!$A$19:$B$64,2,FALSE)-0)*E237),"")</f>
        <v/>
      </c>
    </row>
    <row r="238" spans="1:6" x14ac:dyDescent="0.25">
      <c r="A238" s="9"/>
      <c r="B238" s="12"/>
      <c r="C238" s="12"/>
      <c r="D238" s="12"/>
      <c r="E238" s="12"/>
      <c r="F238" s="11" t="str">
        <f>IFERROR(IF(ROUND(C238,0)&gt;45,(VLOOKUP(ROUND(B238,0),'Noise Valuation'!$A$19:$B$64,2,FALSE)-VLOOKUP(ROUND(C238,0),'Noise Valuation'!$A$19:$B$64,2,FALSE))*E238,(VLOOKUP(ROUND(B238,0),'Noise Valuation'!$A$19:$B$64,2,FALSE)-0)*E238),"")</f>
        <v/>
      </c>
    </row>
    <row r="239" spans="1:6" x14ac:dyDescent="0.25">
      <c r="A239" s="9"/>
      <c r="B239" s="12"/>
      <c r="C239" s="12"/>
      <c r="D239" s="12"/>
      <c r="E239" s="12"/>
      <c r="F239" s="11" t="str">
        <f>IFERROR(IF(ROUND(C239,0)&gt;45,(VLOOKUP(ROUND(B239,0),'Noise Valuation'!$A$19:$B$64,2,FALSE)-VLOOKUP(ROUND(C239,0),'Noise Valuation'!$A$19:$B$64,2,FALSE))*E239,(VLOOKUP(ROUND(B239,0),'Noise Valuation'!$A$19:$B$64,2,FALSE)-0)*E239),"")</f>
        <v/>
      </c>
    </row>
    <row r="240" spans="1:6" x14ac:dyDescent="0.25">
      <c r="A240" s="9"/>
      <c r="B240" s="12"/>
      <c r="C240" s="12"/>
      <c r="D240" s="12"/>
      <c r="E240" s="12"/>
      <c r="F240" s="11" t="str">
        <f>IFERROR(IF(ROUND(C240,0)&gt;45,(VLOOKUP(ROUND(B240,0),'Noise Valuation'!$A$19:$B$64,2,FALSE)-VLOOKUP(ROUND(C240,0),'Noise Valuation'!$A$19:$B$64,2,FALSE))*E240,(VLOOKUP(ROUND(B240,0),'Noise Valuation'!$A$19:$B$64,2,FALSE)-0)*E240),"")</f>
        <v/>
      </c>
    </row>
    <row r="241" spans="1:6" x14ac:dyDescent="0.25">
      <c r="A241" s="9"/>
      <c r="B241" s="12"/>
      <c r="C241" s="12"/>
      <c r="D241" s="12"/>
      <c r="E241" s="12"/>
      <c r="F241" s="11" t="str">
        <f>IFERROR(IF(ROUND(C241,0)&gt;45,(VLOOKUP(ROUND(B241,0),'Noise Valuation'!$A$19:$B$64,2,FALSE)-VLOOKUP(ROUND(C241,0),'Noise Valuation'!$A$19:$B$64,2,FALSE))*E241,(VLOOKUP(ROUND(B241,0),'Noise Valuation'!$A$19:$B$64,2,FALSE)-0)*E241),"")</f>
        <v/>
      </c>
    </row>
    <row r="242" spans="1:6" x14ac:dyDescent="0.25">
      <c r="A242" s="9"/>
      <c r="B242" s="12"/>
      <c r="C242" s="12"/>
      <c r="D242" s="12"/>
      <c r="E242" s="12"/>
      <c r="F242" s="11" t="str">
        <f>IFERROR(IF(ROUND(C242,0)&gt;45,(VLOOKUP(ROUND(B242,0),'Noise Valuation'!$A$19:$B$64,2,FALSE)-VLOOKUP(ROUND(C242,0),'Noise Valuation'!$A$19:$B$64,2,FALSE))*E242,(VLOOKUP(ROUND(B242,0),'Noise Valuation'!$A$19:$B$64,2,FALSE)-0)*E242),"")</f>
        <v/>
      </c>
    </row>
    <row r="243" spans="1:6" x14ac:dyDescent="0.25">
      <c r="A243" s="9"/>
      <c r="B243" s="12"/>
      <c r="C243" s="12"/>
      <c r="D243" s="12"/>
      <c r="E243" s="12"/>
      <c r="F243" s="11" t="str">
        <f>IFERROR(IF(ROUND(C243,0)&gt;45,(VLOOKUP(ROUND(B243,0),'Noise Valuation'!$A$19:$B$64,2,FALSE)-VLOOKUP(ROUND(C243,0),'Noise Valuation'!$A$19:$B$64,2,FALSE))*E243,(VLOOKUP(ROUND(B243,0),'Noise Valuation'!$A$19:$B$64,2,FALSE)-0)*E243),"")</f>
        <v/>
      </c>
    </row>
    <row r="244" spans="1:6" x14ac:dyDescent="0.25">
      <c r="A244" s="9"/>
      <c r="B244" s="12"/>
      <c r="C244" s="12"/>
      <c r="D244" s="12"/>
      <c r="E244" s="12"/>
      <c r="F244" s="11" t="str">
        <f>IFERROR(IF(ROUND(C244,0)&gt;45,(VLOOKUP(ROUND(B244,0),'Noise Valuation'!$A$19:$B$64,2,FALSE)-VLOOKUP(ROUND(C244,0),'Noise Valuation'!$A$19:$B$64,2,FALSE))*E244,(VLOOKUP(ROUND(B244,0),'Noise Valuation'!$A$19:$B$64,2,FALSE)-0)*E244),"")</f>
        <v/>
      </c>
    </row>
    <row r="245" spans="1:6" x14ac:dyDescent="0.25">
      <c r="A245" s="9"/>
      <c r="B245" s="12"/>
      <c r="C245" s="12"/>
      <c r="D245" s="12"/>
      <c r="E245" s="12"/>
      <c r="F245" s="11" t="str">
        <f>IFERROR(IF(ROUND(C245,0)&gt;45,(VLOOKUP(ROUND(B245,0),'Noise Valuation'!$A$19:$B$64,2,FALSE)-VLOOKUP(ROUND(C245,0),'Noise Valuation'!$A$19:$B$64,2,FALSE))*E245,(VLOOKUP(ROUND(B245,0),'Noise Valuation'!$A$19:$B$64,2,FALSE)-0)*E245),"")</f>
        <v/>
      </c>
    </row>
    <row r="246" spans="1:6" x14ac:dyDescent="0.25">
      <c r="A246" s="9"/>
      <c r="B246" s="12"/>
      <c r="C246" s="12"/>
      <c r="D246" s="12"/>
      <c r="E246" s="12"/>
      <c r="F246" s="11" t="str">
        <f>IFERROR(IF(ROUND(C246,0)&gt;45,(VLOOKUP(ROUND(B246,0),'Noise Valuation'!$A$19:$B$64,2,FALSE)-VLOOKUP(ROUND(C246,0),'Noise Valuation'!$A$19:$B$64,2,FALSE))*E246,(VLOOKUP(ROUND(B246,0),'Noise Valuation'!$A$19:$B$64,2,FALSE)-0)*E246),"")</f>
        <v/>
      </c>
    </row>
    <row r="247" spans="1:6" x14ac:dyDescent="0.25">
      <c r="A247" s="9"/>
      <c r="B247" s="12"/>
      <c r="C247" s="12"/>
      <c r="D247" s="12"/>
      <c r="E247" s="12"/>
      <c r="F247" s="11" t="str">
        <f>IFERROR(IF(ROUND(C247,0)&gt;45,(VLOOKUP(ROUND(B247,0),'Noise Valuation'!$A$19:$B$64,2,FALSE)-VLOOKUP(ROUND(C247,0),'Noise Valuation'!$A$19:$B$64,2,FALSE))*E247,(VLOOKUP(ROUND(B247,0),'Noise Valuation'!$A$19:$B$64,2,FALSE)-0)*E247),"")</f>
        <v/>
      </c>
    </row>
    <row r="248" spans="1:6" x14ac:dyDescent="0.25">
      <c r="A248" s="9"/>
      <c r="B248" s="12"/>
      <c r="C248" s="12"/>
      <c r="D248" s="12"/>
      <c r="E248" s="12"/>
      <c r="F248" s="11" t="str">
        <f>IFERROR(IF(ROUND(C248,0)&gt;45,(VLOOKUP(ROUND(B248,0),'Noise Valuation'!$A$19:$B$64,2,FALSE)-VLOOKUP(ROUND(C248,0),'Noise Valuation'!$A$19:$B$64,2,FALSE))*E248,(VLOOKUP(ROUND(B248,0),'Noise Valuation'!$A$19:$B$64,2,FALSE)-0)*E248),"")</f>
        <v/>
      </c>
    </row>
    <row r="249" spans="1:6" x14ac:dyDescent="0.25">
      <c r="A249" s="9"/>
      <c r="B249" s="12"/>
      <c r="C249" s="12"/>
      <c r="D249" s="12"/>
      <c r="E249" s="12"/>
      <c r="F249" s="11" t="str">
        <f>IFERROR(IF(ROUND(C249,0)&gt;45,(VLOOKUP(ROUND(B249,0),'Noise Valuation'!$A$19:$B$64,2,FALSE)-VLOOKUP(ROUND(C249,0),'Noise Valuation'!$A$19:$B$64,2,FALSE))*E249,(VLOOKUP(ROUND(B249,0),'Noise Valuation'!$A$19:$B$64,2,FALSE)-0)*E249),"")</f>
        <v/>
      </c>
    </row>
    <row r="250" spans="1:6" x14ac:dyDescent="0.25">
      <c r="A250" s="9"/>
      <c r="B250" s="12"/>
      <c r="C250" s="12"/>
      <c r="D250" s="12"/>
      <c r="E250" s="12"/>
      <c r="F250" s="11" t="str">
        <f>IFERROR(IF(ROUND(C250,0)&gt;45,(VLOOKUP(ROUND(B250,0),'Noise Valuation'!$A$19:$B$64,2,FALSE)-VLOOKUP(ROUND(C250,0),'Noise Valuation'!$A$19:$B$64,2,FALSE))*E250,(VLOOKUP(ROUND(B250,0),'Noise Valuation'!$A$19:$B$64,2,FALSE)-0)*E250),"")</f>
        <v/>
      </c>
    </row>
    <row r="251" spans="1:6" x14ac:dyDescent="0.25">
      <c r="A251" s="9"/>
      <c r="B251" s="12"/>
      <c r="C251" s="12"/>
      <c r="D251" s="12"/>
      <c r="E251" s="12"/>
      <c r="F251" s="11" t="str">
        <f>IFERROR(IF(ROUND(C251,0)&gt;45,(VLOOKUP(ROUND(B251,0),'Noise Valuation'!$A$19:$B$64,2,FALSE)-VLOOKUP(ROUND(C251,0),'Noise Valuation'!$A$19:$B$64,2,FALSE))*E251,(VLOOKUP(ROUND(B251,0),'Noise Valuation'!$A$19:$B$64,2,FALSE)-0)*E251),"")</f>
        <v/>
      </c>
    </row>
    <row r="252" spans="1:6" x14ac:dyDescent="0.25">
      <c r="A252" s="9"/>
      <c r="B252" s="12"/>
      <c r="C252" s="12"/>
      <c r="D252" s="12"/>
      <c r="E252" s="12"/>
      <c r="F252" s="11" t="str">
        <f>IFERROR(IF(ROUND(C252,0)&gt;45,(VLOOKUP(ROUND(B252,0),'Noise Valuation'!$A$19:$B$64,2,FALSE)-VLOOKUP(ROUND(C252,0),'Noise Valuation'!$A$19:$B$64,2,FALSE))*E252,(VLOOKUP(ROUND(B252,0),'Noise Valuation'!$A$19:$B$64,2,FALSE)-0)*E252),"")</f>
        <v/>
      </c>
    </row>
    <row r="253" spans="1:6" x14ac:dyDescent="0.25">
      <c r="A253" s="9"/>
      <c r="B253" s="12"/>
      <c r="C253" s="12"/>
      <c r="D253" s="12"/>
      <c r="E253" s="12"/>
      <c r="F253" s="11" t="str">
        <f>IFERROR(IF(ROUND(C253,0)&gt;45,(VLOOKUP(ROUND(B253,0),'Noise Valuation'!$A$19:$B$64,2,FALSE)-VLOOKUP(ROUND(C253,0),'Noise Valuation'!$A$19:$B$64,2,FALSE))*E253,(VLOOKUP(ROUND(B253,0),'Noise Valuation'!$A$19:$B$64,2,FALSE)-0)*E253),"")</f>
        <v/>
      </c>
    </row>
    <row r="254" spans="1:6" x14ac:dyDescent="0.25">
      <c r="A254" s="9"/>
      <c r="B254" s="12"/>
      <c r="C254" s="12"/>
      <c r="D254" s="12"/>
      <c r="E254" s="12"/>
      <c r="F254" s="11" t="str">
        <f>IFERROR(IF(ROUND(C254,0)&gt;45,(VLOOKUP(ROUND(B254,0),'Noise Valuation'!$A$19:$B$64,2,FALSE)-VLOOKUP(ROUND(C254,0),'Noise Valuation'!$A$19:$B$64,2,FALSE))*E254,(VLOOKUP(ROUND(B254,0),'Noise Valuation'!$A$19:$B$64,2,FALSE)-0)*E254),"")</f>
        <v/>
      </c>
    </row>
    <row r="255" spans="1:6" x14ac:dyDescent="0.25">
      <c r="A255" s="9"/>
      <c r="B255" s="12"/>
      <c r="C255" s="12"/>
      <c r="D255" s="12"/>
      <c r="E255" s="12"/>
      <c r="F255" s="11" t="str">
        <f>IFERROR(IF(ROUND(C255,0)&gt;45,(VLOOKUP(ROUND(B255,0),'Noise Valuation'!$A$19:$B$64,2,FALSE)-VLOOKUP(ROUND(C255,0),'Noise Valuation'!$A$19:$B$64,2,FALSE))*E255,(VLOOKUP(ROUND(B255,0),'Noise Valuation'!$A$19:$B$64,2,FALSE)-0)*E255),"")</f>
        <v/>
      </c>
    </row>
    <row r="256" spans="1:6" x14ac:dyDescent="0.25">
      <c r="A256" s="9"/>
      <c r="B256" s="12"/>
      <c r="C256" s="12"/>
      <c r="D256" s="12"/>
      <c r="E256" s="12"/>
      <c r="F256" s="11" t="str">
        <f>IFERROR(IF(ROUND(C256,0)&gt;45,(VLOOKUP(ROUND(B256,0),'Noise Valuation'!$A$19:$B$64,2,FALSE)-VLOOKUP(ROUND(C256,0),'Noise Valuation'!$A$19:$B$64,2,FALSE))*E256,(VLOOKUP(ROUND(B256,0),'Noise Valuation'!$A$19:$B$64,2,FALSE)-0)*E256),"")</f>
        <v/>
      </c>
    </row>
    <row r="257" spans="1:6" x14ac:dyDescent="0.25">
      <c r="A257" s="9"/>
      <c r="B257" s="12"/>
      <c r="C257" s="12"/>
      <c r="D257" s="12"/>
      <c r="E257" s="12"/>
      <c r="F257" s="11" t="str">
        <f>IFERROR(IF(ROUND(C257,0)&gt;45,(VLOOKUP(ROUND(B257,0),'Noise Valuation'!$A$19:$B$64,2,FALSE)-VLOOKUP(ROUND(C257,0),'Noise Valuation'!$A$19:$B$64,2,FALSE))*E257,(VLOOKUP(ROUND(B257,0),'Noise Valuation'!$A$19:$B$64,2,FALSE)-0)*E257),"")</f>
        <v/>
      </c>
    </row>
    <row r="258" spans="1:6" x14ac:dyDescent="0.25">
      <c r="A258" s="9"/>
      <c r="B258" s="12"/>
      <c r="C258" s="12"/>
      <c r="D258" s="12"/>
      <c r="E258" s="12"/>
      <c r="F258" s="11" t="str">
        <f>IFERROR(IF(ROUND(C258,0)&gt;45,(VLOOKUP(ROUND(B258,0),'Noise Valuation'!$A$19:$B$64,2,FALSE)-VLOOKUP(ROUND(C258,0),'Noise Valuation'!$A$19:$B$64,2,FALSE))*E258,(VLOOKUP(ROUND(B258,0),'Noise Valuation'!$A$19:$B$64,2,FALSE)-0)*E258),"")</f>
        <v/>
      </c>
    </row>
    <row r="259" spans="1:6" x14ac:dyDescent="0.25">
      <c r="A259" s="9"/>
      <c r="B259" s="12"/>
      <c r="C259" s="12"/>
      <c r="D259" s="12"/>
      <c r="E259" s="12"/>
      <c r="F259" s="11" t="str">
        <f>IFERROR(IF(ROUND(C259,0)&gt;45,(VLOOKUP(ROUND(B259,0),'Noise Valuation'!$A$19:$B$64,2,FALSE)-VLOOKUP(ROUND(C259,0),'Noise Valuation'!$A$19:$B$64,2,FALSE))*E259,(VLOOKUP(ROUND(B259,0),'Noise Valuation'!$A$19:$B$64,2,FALSE)-0)*E259),"")</f>
        <v/>
      </c>
    </row>
    <row r="260" spans="1:6" x14ac:dyDescent="0.25">
      <c r="A260" s="9"/>
      <c r="B260" s="12"/>
      <c r="C260" s="12"/>
      <c r="D260" s="12"/>
      <c r="E260" s="12"/>
      <c r="F260" s="11" t="str">
        <f>IFERROR(IF(ROUND(C260,0)&gt;45,(VLOOKUP(ROUND(B260,0),'Noise Valuation'!$A$19:$B$64,2,FALSE)-VLOOKUP(ROUND(C260,0),'Noise Valuation'!$A$19:$B$64,2,FALSE))*E260,(VLOOKUP(ROUND(B260,0),'Noise Valuation'!$A$19:$B$64,2,FALSE)-0)*E260),"")</f>
        <v/>
      </c>
    </row>
    <row r="261" spans="1:6" x14ac:dyDescent="0.25">
      <c r="A261" s="9"/>
      <c r="B261" s="12"/>
      <c r="C261" s="12"/>
      <c r="D261" s="12"/>
      <c r="E261" s="12"/>
      <c r="F261" s="11" t="str">
        <f>IFERROR(IF(ROUND(C261,0)&gt;45,(VLOOKUP(ROUND(B261,0),'Noise Valuation'!$A$19:$B$64,2,FALSE)-VLOOKUP(ROUND(C261,0),'Noise Valuation'!$A$19:$B$64,2,FALSE))*E261,(VLOOKUP(ROUND(B261,0),'Noise Valuation'!$A$19:$B$64,2,FALSE)-0)*E261),"")</f>
        <v/>
      </c>
    </row>
    <row r="262" spans="1:6" x14ac:dyDescent="0.25">
      <c r="A262" s="4"/>
      <c r="B262" s="13"/>
      <c r="C262" s="13"/>
      <c r="D262" s="13"/>
      <c r="E262" s="13"/>
      <c r="F262" s="14" t="str">
        <f>IFERROR(IF(ROUND(C262,0)&gt;45,(VLOOKUP(ROUND(B262,0),'Noise Valuation'!$A$19:$B$64,2,FALSE)-VLOOKUP(ROUND(C262,0),'Noise Valuation'!$A$19:$B$64,2,FALSE))*E262,(VLOOKUP(ROUND(B262,0),'Noise Valuation'!$A$19:$B$64,2,FALSE)-0)*E262),"")</f>
        <v/>
      </c>
    </row>
    <row r="263" spans="1:6" x14ac:dyDescent="0.25">
      <c r="A263" s="4"/>
      <c r="B263" s="13"/>
      <c r="C263" s="13"/>
      <c r="D263" s="13"/>
      <c r="E263" s="13"/>
      <c r="F263" s="14" t="str">
        <f>IFERROR(IF(ROUND(C263,0)&gt;45,(VLOOKUP(ROUND(B263,0),'Noise Valuation'!$A$19:$B$64,2,FALSE)-VLOOKUP(ROUND(C263,0),'Noise Valuation'!$A$19:$B$64,2,FALSE))*E263,(VLOOKUP(ROUND(B263,0),'Noise Valuation'!$A$19:$B$64,2,FALSE)-0)*E263),"")</f>
        <v/>
      </c>
    </row>
    <row r="264" spans="1:6" x14ac:dyDescent="0.25">
      <c r="A264" s="4"/>
      <c r="B264" s="13"/>
      <c r="C264" s="13"/>
      <c r="D264" s="13"/>
      <c r="E264" s="13"/>
      <c r="F264" s="14" t="str">
        <f>IFERROR(IF(ROUND(C264,0)&gt;45,(VLOOKUP(ROUND(B264,0),'Noise Valuation'!$A$19:$B$64,2,FALSE)-VLOOKUP(ROUND(C264,0),'Noise Valuation'!$A$19:$B$64,2,FALSE))*E264,(VLOOKUP(ROUND(B264,0),'Noise Valuation'!$A$19:$B$64,2,FALSE)-0)*E264),"")</f>
        <v/>
      </c>
    </row>
    <row r="265" spans="1:6" x14ac:dyDescent="0.25">
      <c r="A265" s="4"/>
      <c r="B265" s="13"/>
      <c r="C265" s="13"/>
      <c r="D265" s="13"/>
      <c r="E265" s="13"/>
      <c r="F265" s="14" t="str">
        <f>IFERROR(IF(ROUND(C265,0)&gt;45,(VLOOKUP(ROUND(B265,0),'Noise Valuation'!$A$19:$B$64,2,FALSE)-VLOOKUP(ROUND(C265,0),'Noise Valuation'!$A$19:$B$64,2,FALSE))*E265,(VLOOKUP(ROUND(B265,0),'Noise Valuation'!$A$19:$B$64,2,FALSE)-0)*E265),"")</f>
        <v/>
      </c>
    </row>
    <row r="266" spans="1:6" x14ac:dyDescent="0.25">
      <c r="A266" s="4"/>
      <c r="B266" s="13"/>
      <c r="C266" s="13"/>
      <c r="D266" s="13"/>
      <c r="E266" s="13"/>
      <c r="F266" s="14" t="str">
        <f>IFERROR(IF(ROUND(C266,0)&gt;45,(VLOOKUP(ROUND(B266,0),'Noise Valuation'!$A$19:$B$64,2,FALSE)-VLOOKUP(ROUND(C266,0),'Noise Valuation'!$A$19:$B$64,2,FALSE))*E266,(VLOOKUP(ROUND(B266,0),'Noise Valuation'!$A$19:$B$64,2,FALSE)-0)*E266),"")</f>
        <v/>
      </c>
    </row>
    <row r="267" spans="1:6" x14ac:dyDescent="0.25">
      <c r="A267" s="4"/>
      <c r="B267" s="13"/>
      <c r="C267" s="13"/>
      <c r="D267" s="13"/>
      <c r="E267" s="13"/>
      <c r="F267" s="14" t="str">
        <f>IFERROR(IF(ROUND(C267,0)&gt;45,(VLOOKUP(ROUND(B267,0),'Noise Valuation'!$A$19:$B$64,2,FALSE)-VLOOKUP(ROUND(C267,0),'Noise Valuation'!$A$19:$B$64,2,FALSE))*E267,(VLOOKUP(ROUND(B267,0),'Noise Valuation'!$A$19:$B$64,2,FALSE)-0)*E267),"")</f>
        <v/>
      </c>
    </row>
    <row r="268" spans="1:6" x14ac:dyDescent="0.25">
      <c r="A268" s="4"/>
      <c r="B268" s="13"/>
      <c r="C268" s="13"/>
      <c r="D268" s="13"/>
      <c r="E268" s="13"/>
      <c r="F268" s="14" t="str">
        <f>IFERROR(IF(ROUND(C268,0)&gt;45,(VLOOKUP(ROUND(B268,0),'Noise Valuation'!$A$19:$B$64,2,FALSE)-VLOOKUP(ROUND(C268,0),'Noise Valuation'!$A$19:$B$64,2,FALSE))*E268,(VLOOKUP(ROUND(B268,0),'Noise Valuation'!$A$19:$B$64,2,FALSE)-0)*E268),"")</f>
        <v/>
      </c>
    </row>
    <row r="269" spans="1:6" x14ac:dyDescent="0.25">
      <c r="A269" s="4"/>
      <c r="B269" s="13"/>
      <c r="C269" s="13"/>
      <c r="D269" s="13"/>
      <c r="E269" s="13"/>
      <c r="F269" s="14" t="str">
        <f>IFERROR(IF(ROUND(C269,0)&gt;45,(VLOOKUP(ROUND(B269,0),'Noise Valuation'!$A$19:$B$64,2,FALSE)-VLOOKUP(ROUND(C269,0),'Noise Valuation'!$A$19:$B$64,2,FALSE))*E269,(VLOOKUP(ROUND(B269,0),'Noise Valuation'!$A$19:$B$64,2,FALSE)-0)*E269),"")</f>
        <v/>
      </c>
    </row>
    <row r="270" spans="1:6" x14ac:dyDescent="0.25">
      <c r="A270" s="4"/>
      <c r="B270" s="13"/>
      <c r="C270" s="13"/>
      <c r="D270" s="13"/>
      <c r="E270" s="13"/>
      <c r="F270" s="14" t="str">
        <f>IFERROR(IF(ROUND(C270,0)&gt;45,(VLOOKUP(ROUND(B270,0),'Noise Valuation'!$A$19:$B$64,2,FALSE)-VLOOKUP(ROUND(C270,0),'Noise Valuation'!$A$19:$B$64,2,FALSE))*E270,(VLOOKUP(ROUND(B270,0),'Noise Valuation'!$A$19:$B$64,2,FALSE)-0)*E270),"")</f>
        <v/>
      </c>
    </row>
    <row r="271" spans="1:6" x14ac:dyDescent="0.25">
      <c r="A271" s="4"/>
      <c r="B271" s="13"/>
      <c r="C271" s="13"/>
      <c r="D271" s="13"/>
      <c r="E271" s="13"/>
      <c r="F271" s="14" t="str">
        <f>IFERROR(IF(ROUND(C271,0)&gt;45,(VLOOKUP(ROUND(B271,0),'Noise Valuation'!$A$19:$B$64,2,FALSE)-VLOOKUP(ROUND(C271,0),'Noise Valuation'!$A$19:$B$64,2,FALSE))*E271,(VLOOKUP(ROUND(B271,0),'Noise Valuation'!$A$19:$B$64,2,FALSE)-0)*E271),"")</f>
        <v/>
      </c>
    </row>
    <row r="272" spans="1:6" x14ac:dyDescent="0.25">
      <c r="A272" s="4"/>
      <c r="B272" s="13"/>
      <c r="C272" s="13"/>
      <c r="D272" s="13"/>
      <c r="E272" s="13"/>
      <c r="F272" s="14" t="str">
        <f>IFERROR(IF(ROUND(C272,0)&gt;45,(VLOOKUP(ROUND(B272,0),'Noise Valuation'!$A$19:$B$64,2,FALSE)-VLOOKUP(ROUND(C272,0),'Noise Valuation'!$A$19:$B$64,2,FALSE))*E272,(VLOOKUP(ROUND(B272,0),'Noise Valuation'!$A$19:$B$64,2,FALSE)-0)*E272),"")</f>
        <v/>
      </c>
    </row>
    <row r="273" spans="1:6" x14ac:dyDescent="0.25">
      <c r="A273" s="4"/>
      <c r="B273" s="13"/>
      <c r="C273" s="13"/>
      <c r="D273" s="13"/>
      <c r="E273" s="13"/>
      <c r="F273" s="14" t="str">
        <f>IFERROR(IF(ROUND(C273,0)&gt;45,(VLOOKUP(ROUND(B273,0),'Noise Valuation'!$A$19:$B$64,2,FALSE)-VLOOKUP(ROUND(C273,0),'Noise Valuation'!$A$19:$B$64,2,FALSE))*E273,(VLOOKUP(ROUND(B273,0),'Noise Valuation'!$A$19:$B$64,2,FALSE)-0)*E273),"")</f>
        <v/>
      </c>
    </row>
    <row r="274" spans="1:6" x14ac:dyDescent="0.25">
      <c r="A274" s="4"/>
      <c r="B274" s="13"/>
      <c r="C274" s="13"/>
      <c r="D274" s="13"/>
      <c r="E274" s="13"/>
      <c r="F274" s="14" t="str">
        <f>IFERROR(IF(ROUND(C274,0)&gt;45,(VLOOKUP(ROUND(B274,0),'Noise Valuation'!$A$19:$B$64,2,FALSE)-VLOOKUP(ROUND(C274,0),'Noise Valuation'!$A$19:$B$64,2,FALSE))*E274,(VLOOKUP(ROUND(B274,0),'Noise Valuation'!$A$19:$B$64,2,FALSE)-0)*E274),"")</f>
        <v/>
      </c>
    </row>
    <row r="275" spans="1:6" x14ac:dyDescent="0.25">
      <c r="A275" s="4"/>
      <c r="B275" s="13"/>
      <c r="C275" s="13"/>
      <c r="D275" s="13"/>
      <c r="E275" s="13"/>
      <c r="F275" s="14" t="str">
        <f>IFERROR(IF(ROUND(C275,0)&gt;45,(VLOOKUP(ROUND(B275,0),'Noise Valuation'!$A$19:$B$64,2,FALSE)-VLOOKUP(ROUND(C275,0),'Noise Valuation'!$A$19:$B$64,2,FALSE))*E275,(VLOOKUP(ROUND(B275,0),'Noise Valuation'!$A$19:$B$64,2,FALSE)-0)*E275),"")</f>
        <v/>
      </c>
    </row>
    <row r="276" spans="1:6" x14ac:dyDescent="0.25">
      <c r="A276" s="4"/>
      <c r="B276" s="13"/>
      <c r="C276" s="13"/>
      <c r="D276" s="13"/>
      <c r="E276" s="13"/>
      <c r="F276" s="14" t="str">
        <f>IFERROR(IF(ROUND(C276,0)&gt;45,(VLOOKUP(ROUND(B276,0),'Noise Valuation'!$A$19:$B$64,2,FALSE)-VLOOKUP(ROUND(C276,0),'Noise Valuation'!$A$19:$B$64,2,FALSE))*E276,(VLOOKUP(ROUND(B276,0),'Noise Valuation'!$A$19:$B$64,2,FALSE)-0)*E276),"")</f>
        <v/>
      </c>
    </row>
    <row r="277" spans="1:6" x14ac:dyDescent="0.25">
      <c r="A277" s="4"/>
      <c r="B277" s="13"/>
      <c r="C277" s="13"/>
      <c r="D277" s="13"/>
      <c r="E277" s="13"/>
      <c r="F277" s="14" t="str">
        <f>IFERROR(IF(ROUND(C277,0)&gt;45,(VLOOKUP(ROUND(B277,0),'Noise Valuation'!$A$19:$B$64,2,FALSE)-VLOOKUP(ROUND(C277,0),'Noise Valuation'!$A$19:$B$64,2,FALSE))*E277,(VLOOKUP(ROUND(B277,0),'Noise Valuation'!$A$19:$B$64,2,FALSE)-0)*E277),"")</f>
        <v/>
      </c>
    </row>
    <row r="278" spans="1:6" x14ac:dyDescent="0.25">
      <c r="A278" s="4"/>
      <c r="B278" s="13"/>
      <c r="C278" s="13"/>
      <c r="D278" s="13"/>
      <c r="E278" s="13"/>
      <c r="F278" s="14" t="str">
        <f>IFERROR(IF(ROUND(C278,0)&gt;45,(VLOOKUP(ROUND(B278,0),'Noise Valuation'!$A$19:$B$64,2,FALSE)-VLOOKUP(ROUND(C278,0),'Noise Valuation'!$A$19:$B$64,2,FALSE))*E278,(VLOOKUP(ROUND(B278,0),'Noise Valuation'!$A$19:$B$64,2,FALSE)-0)*E278),"")</f>
        <v/>
      </c>
    </row>
    <row r="279" spans="1:6" x14ac:dyDescent="0.25">
      <c r="A279" s="4"/>
      <c r="B279" s="13"/>
      <c r="C279" s="13"/>
      <c r="D279" s="13"/>
      <c r="E279" s="13"/>
      <c r="F279" s="14" t="str">
        <f>IFERROR(IF(ROUND(C279,0)&gt;45,(VLOOKUP(ROUND(B279,0),'Noise Valuation'!$A$19:$B$64,2,FALSE)-VLOOKUP(ROUND(C279,0),'Noise Valuation'!$A$19:$B$64,2,FALSE))*E279,(VLOOKUP(ROUND(B279,0),'Noise Valuation'!$A$19:$B$64,2,FALSE)-0)*E279),"")</f>
        <v/>
      </c>
    </row>
    <row r="280" spans="1:6" x14ac:dyDescent="0.25">
      <c r="A280" s="4"/>
      <c r="B280" s="13"/>
      <c r="C280" s="13"/>
      <c r="D280" s="13"/>
      <c r="E280" s="13"/>
      <c r="F280" s="14" t="str">
        <f>IFERROR(IF(ROUND(C280,0)&gt;45,(VLOOKUP(ROUND(B280,0),'Noise Valuation'!$A$19:$B$64,2,FALSE)-VLOOKUP(ROUND(C280,0),'Noise Valuation'!$A$19:$B$64,2,FALSE))*E280,(VLOOKUP(ROUND(B280,0),'Noise Valuation'!$A$19:$B$64,2,FALSE)-0)*E280),"")</f>
        <v/>
      </c>
    </row>
    <row r="281" spans="1:6" x14ac:dyDescent="0.25">
      <c r="A281" s="4"/>
      <c r="B281" s="13"/>
      <c r="C281" s="13"/>
      <c r="D281" s="13"/>
      <c r="E281" s="13"/>
      <c r="F281" s="14" t="str">
        <f>IFERROR(IF(ROUND(C281,0)&gt;45,(VLOOKUP(ROUND(B281,0),'Noise Valuation'!$A$19:$B$64,2,FALSE)-VLOOKUP(ROUND(C281,0),'Noise Valuation'!$A$19:$B$64,2,FALSE))*E281,(VLOOKUP(ROUND(B281,0),'Noise Valuation'!$A$19:$B$64,2,FALSE)-0)*E281),"")</f>
        <v/>
      </c>
    </row>
    <row r="282" spans="1:6" x14ac:dyDescent="0.25">
      <c r="A282" s="4"/>
      <c r="B282" s="13"/>
      <c r="C282" s="13"/>
      <c r="D282" s="13"/>
      <c r="E282" s="13"/>
      <c r="F282" s="14" t="str">
        <f>IFERROR(IF(ROUND(C282,0)&gt;45,(VLOOKUP(ROUND(B282,0),'Noise Valuation'!$A$19:$B$64,2,FALSE)-VLOOKUP(ROUND(C282,0),'Noise Valuation'!$A$19:$B$64,2,FALSE))*E282,(VLOOKUP(ROUND(B282,0),'Noise Valuation'!$A$19:$B$64,2,FALSE)-0)*E282),"")</f>
        <v/>
      </c>
    </row>
    <row r="283" spans="1:6" x14ac:dyDescent="0.25">
      <c r="A283" s="4"/>
      <c r="B283" s="13"/>
      <c r="C283" s="13"/>
      <c r="D283" s="13"/>
      <c r="E283" s="13"/>
      <c r="F283" s="14" t="str">
        <f>IFERROR(IF(ROUND(C283,0)&gt;45,(VLOOKUP(ROUND(B283,0),'Noise Valuation'!$A$19:$B$64,2,FALSE)-VLOOKUP(ROUND(C283,0),'Noise Valuation'!$A$19:$B$64,2,FALSE))*E283,(VLOOKUP(ROUND(B283,0),'Noise Valuation'!$A$19:$B$64,2,FALSE)-0)*E283),"")</f>
        <v/>
      </c>
    </row>
    <row r="284" spans="1:6" x14ac:dyDescent="0.25">
      <c r="A284" s="4"/>
      <c r="B284" s="13"/>
      <c r="C284" s="13"/>
      <c r="D284" s="13"/>
      <c r="E284" s="13"/>
      <c r="F284" s="14" t="str">
        <f>IFERROR(IF(ROUND(C284,0)&gt;45,(VLOOKUP(ROUND(B284,0),'Noise Valuation'!$A$19:$B$64,2,FALSE)-VLOOKUP(ROUND(C284,0),'Noise Valuation'!$A$19:$B$64,2,FALSE))*E284,(VLOOKUP(ROUND(B284,0),'Noise Valuation'!$A$19:$B$64,2,FALSE)-0)*E284),"")</f>
        <v/>
      </c>
    </row>
    <row r="285" spans="1:6" x14ac:dyDescent="0.25">
      <c r="A285" s="4"/>
      <c r="B285" s="13"/>
      <c r="C285" s="13"/>
      <c r="D285" s="13"/>
      <c r="E285" s="13"/>
      <c r="F285" s="14" t="str">
        <f>IFERROR(IF(ROUND(C285,0)&gt;45,(VLOOKUP(ROUND(B285,0),'Noise Valuation'!$A$19:$B$64,2,FALSE)-VLOOKUP(ROUND(C285,0),'Noise Valuation'!$A$19:$B$64,2,FALSE))*E285,(VLOOKUP(ROUND(B285,0),'Noise Valuation'!$A$19:$B$64,2,FALSE)-0)*E285),"")</f>
        <v/>
      </c>
    </row>
    <row r="286" spans="1:6" x14ac:dyDescent="0.25">
      <c r="A286" s="4"/>
      <c r="B286" s="13"/>
      <c r="C286" s="13"/>
      <c r="D286" s="13"/>
      <c r="E286" s="13"/>
      <c r="F286" s="14" t="str">
        <f>IFERROR(IF(ROUND(C286,0)&gt;45,(VLOOKUP(ROUND(B286,0),'Noise Valuation'!$A$19:$B$64,2,FALSE)-VLOOKUP(ROUND(C286,0),'Noise Valuation'!$A$19:$B$64,2,FALSE))*E286,(VLOOKUP(ROUND(B286,0),'Noise Valuation'!$A$19:$B$64,2,FALSE)-0)*E286),"")</f>
        <v/>
      </c>
    </row>
    <row r="287" spans="1:6" x14ac:dyDescent="0.25">
      <c r="A287" s="4"/>
      <c r="B287" s="13"/>
      <c r="C287" s="13"/>
      <c r="D287" s="13"/>
      <c r="E287" s="13"/>
      <c r="F287" s="14" t="str">
        <f>IFERROR(IF(ROUND(C287,0)&gt;45,(VLOOKUP(ROUND(B287,0),'Noise Valuation'!$A$19:$B$64,2,FALSE)-VLOOKUP(ROUND(C287,0),'Noise Valuation'!$A$19:$B$64,2,FALSE))*E287,(VLOOKUP(ROUND(B287,0),'Noise Valuation'!$A$19:$B$64,2,FALSE)-0)*E287),"")</f>
        <v/>
      </c>
    </row>
    <row r="288" spans="1:6" x14ac:dyDescent="0.25">
      <c r="A288" s="4"/>
      <c r="B288" s="13"/>
      <c r="C288" s="13"/>
      <c r="D288" s="13"/>
      <c r="E288" s="13"/>
      <c r="F288" s="14" t="str">
        <f>IFERROR(IF(ROUND(C288,0)&gt;45,(VLOOKUP(ROUND(B288,0),'Noise Valuation'!$A$19:$B$64,2,FALSE)-VLOOKUP(ROUND(C288,0),'Noise Valuation'!$A$19:$B$64,2,FALSE))*E288,(VLOOKUP(ROUND(B288,0),'Noise Valuation'!$A$19:$B$64,2,FALSE)-0)*E288),"")</f>
        <v/>
      </c>
    </row>
    <row r="289" spans="1:6" x14ac:dyDescent="0.25">
      <c r="A289" s="4"/>
      <c r="B289" s="13"/>
      <c r="C289" s="13"/>
      <c r="D289" s="13"/>
      <c r="E289" s="13"/>
      <c r="F289" s="14" t="str">
        <f>IFERROR(IF(ROUND(C289,0)&gt;45,(VLOOKUP(ROUND(B289,0),'Noise Valuation'!$A$19:$B$64,2,FALSE)-VLOOKUP(ROUND(C289,0),'Noise Valuation'!$A$19:$B$64,2,FALSE))*E289,(VLOOKUP(ROUND(B289,0),'Noise Valuation'!$A$19:$B$64,2,FALSE)-0)*E289),"")</f>
        <v/>
      </c>
    </row>
    <row r="290" spans="1:6" x14ac:dyDescent="0.25">
      <c r="A290" s="4"/>
      <c r="B290" s="13"/>
      <c r="C290" s="13"/>
      <c r="D290" s="13"/>
      <c r="E290" s="13"/>
      <c r="F290" s="14" t="str">
        <f>IFERROR(IF(ROUND(C290,0)&gt;45,(VLOOKUP(ROUND(B290,0),'Noise Valuation'!$A$19:$B$64,2,FALSE)-VLOOKUP(ROUND(C290,0),'Noise Valuation'!$A$19:$B$64,2,FALSE))*E290,(VLOOKUP(ROUND(B290,0),'Noise Valuation'!$A$19:$B$64,2,FALSE)-0)*E290),"")</f>
        <v/>
      </c>
    </row>
    <row r="291" spans="1:6" x14ac:dyDescent="0.25">
      <c r="A291" s="4"/>
      <c r="B291" s="13"/>
      <c r="C291" s="13"/>
      <c r="D291" s="13"/>
      <c r="E291" s="13"/>
      <c r="F291" s="14" t="str">
        <f>IFERROR(IF(ROUND(C291,0)&gt;45,(VLOOKUP(ROUND(B291,0),'Noise Valuation'!$A$19:$B$64,2,FALSE)-VLOOKUP(ROUND(C291,0),'Noise Valuation'!$A$19:$B$64,2,FALSE))*E291,(VLOOKUP(ROUND(B291,0),'Noise Valuation'!$A$19:$B$64,2,FALSE)-0)*E291),"")</f>
        <v/>
      </c>
    </row>
    <row r="292" spans="1:6" x14ac:dyDescent="0.25">
      <c r="A292" s="4"/>
      <c r="B292" s="13"/>
      <c r="C292" s="13"/>
      <c r="D292" s="13"/>
      <c r="E292" s="13"/>
      <c r="F292" s="14" t="str">
        <f>IFERROR(IF(ROUND(C292,0)&gt;45,(VLOOKUP(ROUND(B292,0),'Noise Valuation'!$A$19:$B$64,2,FALSE)-VLOOKUP(ROUND(C292,0),'Noise Valuation'!$A$19:$B$64,2,FALSE))*E292,(VLOOKUP(ROUND(B292,0),'Noise Valuation'!$A$19:$B$64,2,FALSE)-0)*E292),"")</f>
        <v/>
      </c>
    </row>
    <row r="293" spans="1:6" x14ac:dyDescent="0.25">
      <c r="A293" s="4"/>
      <c r="B293" s="13"/>
      <c r="C293" s="13"/>
      <c r="D293" s="13"/>
      <c r="E293" s="13"/>
      <c r="F293" s="14" t="str">
        <f>IFERROR(IF(ROUND(C293,0)&gt;45,(VLOOKUP(ROUND(B293,0),'Noise Valuation'!$A$19:$B$64,2,FALSE)-VLOOKUP(ROUND(C293,0),'Noise Valuation'!$A$19:$B$64,2,FALSE))*E293,(VLOOKUP(ROUND(B293,0),'Noise Valuation'!$A$19:$B$64,2,FALSE)-0)*E293),"")</f>
        <v/>
      </c>
    </row>
    <row r="294" spans="1:6" x14ac:dyDescent="0.25">
      <c r="A294" s="4"/>
      <c r="B294" s="13"/>
      <c r="C294" s="13"/>
      <c r="D294" s="13"/>
      <c r="E294" s="13"/>
      <c r="F294" s="14" t="str">
        <f>IFERROR(IF(ROUND(C294,0)&gt;45,(VLOOKUP(ROUND(B294,0),'Noise Valuation'!$A$19:$B$64,2,FALSE)-VLOOKUP(ROUND(C294,0),'Noise Valuation'!$A$19:$B$64,2,FALSE))*E294,(VLOOKUP(ROUND(B294,0),'Noise Valuation'!$A$19:$B$64,2,FALSE)-0)*E294),"")</f>
        <v/>
      </c>
    </row>
    <row r="295" spans="1:6" x14ac:dyDescent="0.25">
      <c r="A295" s="4"/>
      <c r="B295" s="13"/>
      <c r="C295" s="13"/>
      <c r="D295" s="13"/>
      <c r="E295" s="13"/>
      <c r="F295" s="14" t="str">
        <f>IFERROR(IF(ROUND(C295,0)&gt;45,(VLOOKUP(ROUND(B295,0),'Noise Valuation'!$A$19:$B$64,2,FALSE)-VLOOKUP(ROUND(C295,0),'Noise Valuation'!$A$19:$B$64,2,FALSE))*E295,(VLOOKUP(ROUND(B295,0),'Noise Valuation'!$A$19:$B$64,2,FALSE)-0)*E295),"")</f>
        <v/>
      </c>
    </row>
    <row r="296" spans="1:6" x14ac:dyDescent="0.25">
      <c r="A296" s="4"/>
      <c r="B296" s="13"/>
      <c r="C296" s="13"/>
      <c r="D296" s="13"/>
      <c r="E296" s="13"/>
      <c r="F296" s="14" t="str">
        <f>IFERROR(IF(ROUND(C296,0)&gt;45,(VLOOKUP(ROUND(B296,0),'Noise Valuation'!$A$19:$B$64,2,FALSE)-VLOOKUP(ROUND(C296,0),'Noise Valuation'!$A$19:$B$64,2,FALSE))*E296,(VLOOKUP(ROUND(B296,0),'Noise Valuation'!$A$19:$B$64,2,FALSE)-0)*E296),"")</f>
        <v/>
      </c>
    </row>
    <row r="297" spans="1:6" x14ac:dyDescent="0.25">
      <c r="A297" s="4"/>
      <c r="B297" s="13"/>
      <c r="C297" s="13"/>
      <c r="D297" s="13"/>
      <c r="E297" s="13"/>
      <c r="F297" s="14" t="str">
        <f>IFERROR(IF(ROUND(C297,0)&gt;45,(VLOOKUP(ROUND(B297,0),'Noise Valuation'!$A$19:$B$64,2,FALSE)-VLOOKUP(ROUND(C297,0),'Noise Valuation'!$A$19:$B$64,2,FALSE))*E297,(VLOOKUP(ROUND(B297,0),'Noise Valuation'!$A$19:$B$64,2,FALSE)-0)*E297),"")</f>
        <v/>
      </c>
    </row>
    <row r="298" spans="1:6" x14ac:dyDescent="0.25">
      <c r="A298" s="4"/>
      <c r="B298" s="13"/>
      <c r="C298" s="13"/>
      <c r="D298" s="13"/>
      <c r="E298" s="13"/>
      <c r="F298" s="14" t="str">
        <f>IFERROR(IF(ROUND(C298,0)&gt;45,(VLOOKUP(ROUND(B298,0),'Noise Valuation'!$A$19:$B$64,2,FALSE)-VLOOKUP(ROUND(C298,0),'Noise Valuation'!$A$19:$B$64,2,FALSE))*E298,(VLOOKUP(ROUND(B298,0),'Noise Valuation'!$A$19:$B$64,2,FALSE)-0)*E298),"")</f>
        <v/>
      </c>
    </row>
    <row r="299" spans="1:6" x14ac:dyDescent="0.25">
      <c r="A299" s="4"/>
      <c r="B299" s="13"/>
      <c r="C299" s="13"/>
      <c r="D299" s="13"/>
      <c r="E299" s="13"/>
      <c r="F299" s="14" t="str">
        <f>IFERROR(IF(ROUND(C299,0)&gt;45,(VLOOKUP(ROUND(B299,0),'Noise Valuation'!$A$19:$B$64,2,FALSE)-VLOOKUP(ROUND(C299,0),'Noise Valuation'!$A$19:$B$64,2,FALSE))*E299,(VLOOKUP(ROUND(B299,0),'Noise Valuation'!$A$19:$B$64,2,FALSE)-0)*E299),"")</f>
        <v/>
      </c>
    </row>
    <row r="300" spans="1:6" x14ac:dyDescent="0.25">
      <c r="A300" s="4"/>
      <c r="B300" s="13"/>
      <c r="C300" s="13"/>
      <c r="D300" s="13"/>
      <c r="E300" s="13"/>
      <c r="F300" s="14" t="str">
        <f>IFERROR(IF(ROUND(C300,0)&gt;45,(VLOOKUP(ROUND(B300,0),'Noise Valuation'!$A$19:$B$64,2,FALSE)-VLOOKUP(ROUND(C300,0),'Noise Valuation'!$A$19:$B$64,2,FALSE))*E300,(VLOOKUP(ROUND(B300,0),'Noise Valuation'!$A$19:$B$64,2,FALSE)-0)*E300),"")</f>
        <v/>
      </c>
    </row>
    <row r="301" spans="1:6" x14ac:dyDescent="0.25">
      <c r="A301" s="4"/>
      <c r="B301" s="13"/>
      <c r="C301" s="13"/>
      <c r="D301" s="13"/>
      <c r="E301" s="13"/>
      <c r="F301" s="14" t="str">
        <f>IFERROR(IF(ROUND(C301,0)&gt;45,(VLOOKUP(ROUND(B301,0),'Noise Valuation'!$A$19:$B$64,2,FALSE)-VLOOKUP(ROUND(C301,0),'Noise Valuation'!$A$19:$B$64,2,FALSE))*E301,(VLOOKUP(ROUND(B301,0),'Noise Valuation'!$A$19:$B$64,2,FALSE)-0)*E301),"")</f>
        <v/>
      </c>
    </row>
    <row r="302" spans="1:6" x14ac:dyDescent="0.25">
      <c r="A302" s="4"/>
      <c r="B302" s="13"/>
      <c r="C302" s="13"/>
      <c r="D302" s="13"/>
      <c r="E302" s="13"/>
      <c r="F302" s="14" t="str">
        <f>IFERROR(IF(ROUND(C302,0)&gt;45,(VLOOKUP(ROUND(B302,0),'Noise Valuation'!$A$19:$B$64,2,FALSE)-VLOOKUP(ROUND(C302,0),'Noise Valuation'!$A$19:$B$64,2,FALSE))*E302,(VLOOKUP(ROUND(B302,0),'Noise Valuation'!$A$19:$B$64,2,FALSE)-0)*E302),"")</f>
        <v/>
      </c>
    </row>
    <row r="303" spans="1:6" x14ac:dyDescent="0.25">
      <c r="A303" s="4"/>
      <c r="B303" s="13"/>
      <c r="C303" s="13"/>
      <c r="D303" s="13"/>
      <c r="E303" s="13"/>
      <c r="F303" s="14" t="str">
        <f>IFERROR(IF(ROUND(C303,0)&gt;45,(VLOOKUP(ROUND(B303,0),'Noise Valuation'!$A$19:$B$64,2,FALSE)-VLOOKUP(ROUND(C303,0),'Noise Valuation'!$A$19:$B$64,2,FALSE))*E303,(VLOOKUP(ROUND(B303,0),'Noise Valuation'!$A$19:$B$64,2,FALSE)-0)*E303),"")</f>
        <v/>
      </c>
    </row>
    <row r="304" spans="1:6" x14ac:dyDescent="0.25">
      <c r="A304" s="4"/>
      <c r="B304" s="13"/>
      <c r="C304" s="13"/>
      <c r="D304" s="13"/>
      <c r="E304" s="13"/>
      <c r="F304" s="14" t="str">
        <f>IFERROR(IF(ROUND(C304,0)&gt;45,(VLOOKUP(ROUND(B304,0),'Noise Valuation'!$A$19:$B$64,2,FALSE)-VLOOKUP(ROUND(C304,0),'Noise Valuation'!$A$19:$B$64,2,FALSE))*E304,(VLOOKUP(ROUND(B304,0),'Noise Valuation'!$A$19:$B$64,2,FALSE)-0)*E304),"")</f>
        <v/>
      </c>
    </row>
    <row r="305" spans="1:6" x14ac:dyDescent="0.25">
      <c r="A305" s="4"/>
      <c r="B305" s="13"/>
      <c r="C305" s="13"/>
      <c r="D305" s="13"/>
      <c r="E305" s="13"/>
      <c r="F305" s="14" t="str">
        <f>IFERROR(IF(ROUND(C305,0)&gt;45,(VLOOKUP(ROUND(B305,0),'Noise Valuation'!$A$19:$B$64,2,FALSE)-VLOOKUP(ROUND(C305,0),'Noise Valuation'!$A$19:$B$64,2,FALSE))*E305,(VLOOKUP(ROUND(B305,0),'Noise Valuation'!$A$19:$B$64,2,FALSE)-0)*E305),"")</f>
        <v/>
      </c>
    </row>
    <row r="306" spans="1:6" x14ac:dyDescent="0.25">
      <c r="A306" s="4"/>
      <c r="B306" s="13"/>
      <c r="C306" s="13"/>
      <c r="D306" s="13"/>
      <c r="E306" s="13"/>
      <c r="F306" s="14" t="str">
        <f>IFERROR(IF(ROUND(C306,0)&gt;45,(VLOOKUP(ROUND(B306,0),'Noise Valuation'!$A$19:$B$64,2,FALSE)-VLOOKUP(ROUND(C306,0),'Noise Valuation'!$A$19:$B$64,2,FALSE))*E306,(VLOOKUP(ROUND(B306,0),'Noise Valuation'!$A$19:$B$64,2,FALSE)-0)*E306),"")</f>
        <v/>
      </c>
    </row>
    <row r="307" spans="1:6" x14ac:dyDescent="0.25">
      <c r="A307" s="4"/>
      <c r="B307" s="13"/>
      <c r="C307" s="13"/>
      <c r="D307" s="13"/>
      <c r="E307" s="13"/>
      <c r="F307" s="14" t="str">
        <f>IFERROR(IF(ROUND(C307,0)&gt;45,(VLOOKUP(ROUND(B307,0),'Noise Valuation'!$A$19:$B$64,2,FALSE)-VLOOKUP(ROUND(C307,0),'Noise Valuation'!$A$19:$B$64,2,FALSE))*E307,(VLOOKUP(ROUND(B307,0),'Noise Valuation'!$A$19:$B$64,2,FALSE)-0)*E307),"")</f>
        <v/>
      </c>
    </row>
    <row r="308" spans="1:6" x14ac:dyDescent="0.25">
      <c r="A308" s="4"/>
      <c r="B308" s="13"/>
      <c r="C308" s="13"/>
      <c r="D308" s="13"/>
      <c r="E308" s="13"/>
      <c r="F308" s="14" t="str">
        <f>IFERROR(IF(ROUND(C308,0)&gt;45,(VLOOKUP(ROUND(B308,0),'Noise Valuation'!$A$19:$B$64,2,FALSE)-VLOOKUP(ROUND(C308,0),'Noise Valuation'!$A$19:$B$64,2,FALSE))*E308,(VLOOKUP(ROUND(B308,0),'Noise Valuation'!$A$19:$B$64,2,FALSE)-0)*E308),"")</f>
        <v/>
      </c>
    </row>
    <row r="309" spans="1:6" x14ac:dyDescent="0.25">
      <c r="A309" s="4"/>
      <c r="B309" s="13"/>
      <c r="C309" s="13"/>
      <c r="D309" s="13"/>
      <c r="E309" s="13"/>
      <c r="F309" s="14" t="str">
        <f>IFERROR(IF(ROUND(C309,0)&gt;45,(VLOOKUP(ROUND(B309,0),'Noise Valuation'!$A$19:$B$64,2,FALSE)-VLOOKUP(ROUND(C309,0),'Noise Valuation'!$A$19:$B$64,2,FALSE))*E309,(VLOOKUP(ROUND(B309,0),'Noise Valuation'!$A$19:$B$64,2,FALSE)-0)*E309),"")</f>
        <v/>
      </c>
    </row>
    <row r="310" spans="1:6" x14ac:dyDescent="0.25">
      <c r="A310" s="4"/>
      <c r="B310" s="13"/>
      <c r="C310" s="13"/>
      <c r="D310" s="13"/>
      <c r="E310" s="13"/>
      <c r="F310" s="14" t="str">
        <f>IFERROR(IF(ROUND(C310,0)&gt;45,(VLOOKUP(ROUND(B310,0),'Noise Valuation'!$A$19:$B$64,2,FALSE)-VLOOKUP(ROUND(C310,0),'Noise Valuation'!$A$19:$B$64,2,FALSE))*E310,(VLOOKUP(ROUND(B310,0),'Noise Valuation'!$A$19:$B$64,2,FALSE)-0)*E310),"")</f>
        <v/>
      </c>
    </row>
    <row r="311" spans="1:6" x14ac:dyDescent="0.25">
      <c r="A311" s="4"/>
      <c r="B311" s="13"/>
      <c r="C311" s="13"/>
      <c r="D311" s="13"/>
      <c r="E311" s="13"/>
      <c r="F311" s="14" t="str">
        <f>IFERROR(IF(ROUND(C311,0)&gt;45,(VLOOKUP(ROUND(B311,0),'Noise Valuation'!$A$19:$B$64,2,FALSE)-VLOOKUP(ROUND(C311,0),'Noise Valuation'!$A$19:$B$64,2,FALSE))*E311,(VLOOKUP(ROUND(B311,0),'Noise Valuation'!$A$19:$B$64,2,FALSE)-0)*E311),"")</f>
        <v/>
      </c>
    </row>
    <row r="312" spans="1:6" x14ac:dyDescent="0.25">
      <c r="A312" s="4"/>
      <c r="B312" s="13"/>
      <c r="C312" s="13"/>
      <c r="D312" s="13"/>
      <c r="E312" s="13"/>
      <c r="F312" s="14" t="str">
        <f>IFERROR(IF(ROUND(C312,0)&gt;45,(VLOOKUP(ROUND(B312,0),'Noise Valuation'!$A$19:$B$64,2,FALSE)-VLOOKUP(ROUND(C312,0),'Noise Valuation'!$A$19:$B$64,2,FALSE))*E312,(VLOOKUP(ROUND(B312,0),'Noise Valuation'!$A$19:$B$64,2,FALSE)-0)*E312),"")</f>
        <v/>
      </c>
    </row>
    <row r="313" spans="1:6" x14ac:dyDescent="0.25">
      <c r="A313" s="4"/>
      <c r="B313" s="13"/>
      <c r="C313" s="13"/>
      <c r="D313" s="13"/>
      <c r="E313" s="13"/>
      <c r="F313" s="14" t="str">
        <f>IFERROR(IF(ROUND(C313,0)&gt;45,(VLOOKUP(ROUND(B313,0),'Noise Valuation'!$A$19:$B$64,2,FALSE)-VLOOKUP(ROUND(C313,0),'Noise Valuation'!$A$19:$B$64,2,FALSE))*E313,(VLOOKUP(ROUND(B313,0),'Noise Valuation'!$A$19:$B$64,2,FALSE)-0)*E313),"")</f>
        <v/>
      </c>
    </row>
    <row r="314" spans="1:6" x14ac:dyDescent="0.25">
      <c r="A314" s="4"/>
      <c r="B314" s="13"/>
      <c r="C314" s="13"/>
      <c r="D314" s="13"/>
      <c r="E314" s="13"/>
      <c r="F314" s="14" t="str">
        <f>IFERROR(IF(ROUND(C314,0)&gt;45,(VLOOKUP(ROUND(B314,0),'Noise Valuation'!$A$19:$B$64,2,FALSE)-VLOOKUP(ROUND(C314,0),'Noise Valuation'!$A$19:$B$64,2,FALSE))*E314,(VLOOKUP(ROUND(B314,0),'Noise Valuation'!$A$19:$B$64,2,FALSE)-0)*E314),"")</f>
        <v/>
      </c>
    </row>
    <row r="315" spans="1:6" x14ac:dyDescent="0.25">
      <c r="A315" s="4"/>
      <c r="B315" s="13"/>
      <c r="C315" s="13"/>
      <c r="D315" s="13"/>
      <c r="E315" s="13"/>
      <c r="F315" s="14" t="str">
        <f>IFERROR(IF(ROUND(C315,0)&gt;45,(VLOOKUP(ROUND(B315,0),'Noise Valuation'!$A$19:$B$64,2,FALSE)-VLOOKUP(ROUND(C315,0),'Noise Valuation'!$A$19:$B$64,2,FALSE))*E315,(VLOOKUP(ROUND(B315,0),'Noise Valuation'!$A$19:$B$64,2,FALSE)-0)*E315),"")</f>
        <v/>
      </c>
    </row>
    <row r="316" spans="1:6" x14ac:dyDescent="0.25">
      <c r="A316" s="4"/>
      <c r="B316" s="13"/>
      <c r="C316" s="13"/>
      <c r="D316" s="13"/>
      <c r="E316" s="13"/>
      <c r="F316" s="14" t="str">
        <f>IFERROR(IF(ROUND(C316,0)&gt;45,(VLOOKUP(ROUND(B316,0),'Noise Valuation'!$A$19:$B$64,2,FALSE)-VLOOKUP(ROUND(C316,0),'Noise Valuation'!$A$19:$B$64,2,FALSE))*E316,(VLOOKUP(ROUND(B316,0),'Noise Valuation'!$A$19:$B$64,2,FALSE)-0)*E316),"")</f>
        <v/>
      </c>
    </row>
    <row r="317" spans="1:6" x14ac:dyDescent="0.25">
      <c r="A317" s="4"/>
      <c r="B317" s="13"/>
      <c r="C317" s="13"/>
      <c r="D317" s="13"/>
      <c r="E317" s="13"/>
      <c r="F317" s="14" t="str">
        <f>IFERROR(IF(ROUND(C317,0)&gt;45,(VLOOKUP(ROUND(B317,0),'Noise Valuation'!$A$19:$B$64,2,FALSE)-VLOOKUP(ROUND(C317,0),'Noise Valuation'!$A$19:$B$64,2,FALSE))*E317,(VLOOKUP(ROUND(B317,0),'Noise Valuation'!$A$19:$B$64,2,FALSE)-0)*E317),"")</f>
        <v/>
      </c>
    </row>
    <row r="318" spans="1:6" x14ac:dyDescent="0.25">
      <c r="A318" s="4"/>
      <c r="B318" s="13"/>
      <c r="C318" s="13"/>
      <c r="D318" s="13"/>
      <c r="E318" s="13"/>
      <c r="F318" s="14" t="str">
        <f>IFERROR(IF(ROUND(C318,0)&gt;45,(VLOOKUP(ROUND(B318,0),'Noise Valuation'!$A$19:$B$64,2,FALSE)-VLOOKUP(ROUND(C318,0),'Noise Valuation'!$A$19:$B$64,2,FALSE))*E318,(VLOOKUP(ROUND(B318,0),'Noise Valuation'!$A$19:$B$64,2,FALSE)-0)*E318),"")</f>
        <v/>
      </c>
    </row>
    <row r="319" spans="1:6" x14ac:dyDescent="0.25">
      <c r="A319" s="4"/>
      <c r="B319" s="13"/>
      <c r="C319" s="13"/>
      <c r="D319" s="13"/>
      <c r="E319" s="13"/>
      <c r="F319" s="14" t="str">
        <f>IFERROR(IF(ROUND(C319,0)&gt;45,(VLOOKUP(ROUND(B319,0),'Noise Valuation'!$A$19:$B$64,2,FALSE)-VLOOKUP(ROUND(C319,0),'Noise Valuation'!$A$19:$B$64,2,FALSE))*E319,(VLOOKUP(ROUND(B319,0),'Noise Valuation'!$A$19:$B$64,2,FALSE)-0)*E319),"")</f>
        <v/>
      </c>
    </row>
    <row r="320" spans="1:6" x14ac:dyDescent="0.25">
      <c r="A320" s="4"/>
      <c r="B320" s="13"/>
      <c r="C320" s="13"/>
      <c r="D320" s="13"/>
      <c r="E320" s="13"/>
      <c r="F320" s="14" t="str">
        <f>IFERROR(IF(ROUND(C320,0)&gt;45,(VLOOKUP(ROUND(B320,0),'Noise Valuation'!$A$19:$B$64,2,FALSE)-VLOOKUP(ROUND(C320,0),'Noise Valuation'!$A$19:$B$64,2,FALSE))*E320,(VLOOKUP(ROUND(B320,0),'Noise Valuation'!$A$19:$B$64,2,FALSE)-0)*E320),"")</f>
        <v/>
      </c>
    </row>
    <row r="321" spans="1:6" x14ac:dyDescent="0.25">
      <c r="A321" s="4"/>
      <c r="B321" s="13"/>
      <c r="C321" s="13"/>
      <c r="D321" s="13"/>
      <c r="E321" s="13"/>
      <c r="F321" s="14" t="str">
        <f>IFERROR(IF(ROUND(C321,0)&gt;45,(VLOOKUP(ROUND(B321,0),'Noise Valuation'!$A$19:$B$64,2,FALSE)-VLOOKUP(ROUND(C321,0),'Noise Valuation'!$A$19:$B$64,2,FALSE))*E321,(VLOOKUP(ROUND(B321,0),'Noise Valuation'!$A$19:$B$64,2,FALSE)-0)*E321),"")</f>
        <v/>
      </c>
    </row>
    <row r="322" spans="1:6" x14ac:dyDescent="0.25">
      <c r="A322" s="4"/>
      <c r="B322" s="13"/>
      <c r="C322" s="13"/>
      <c r="D322" s="13"/>
      <c r="E322" s="13"/>
      <c r="F322" s="14" t="str">
        <f>IFERROR(IF(ROUND(C322,0)&gt;45,(VLOOKUP(ROUND(B322,0),'Noise Valuation'!$A$19:$B$64,2,FALSE)-VLOOKUP(ROUND(C322,0),'Noise Valuation'!$A$19:$B$64,2,FALSE))*E322,(VLOOKUP(ROUND(B322,0),'Noise Valuation'!$A$19:$B$64,2,FALSE)-0)*E322),"")</f>
        <v/>
      </c>
    </row>
    <row r="323" spans="1:6" x14ac:dyDescent="0.25">
      <c r="A323" s="4"/>
      <c r="B323" s="13"/>
      <c r="C323" s="13"/>
      <c r="D323" s="13"/>
      <c r="E323" s="13"/>
      <c r="F323" s="14" t="str">
        <f>IFERROR(IF(ROUND(C323,0)&gt;45,(VLOOKUP(ROUND(B323,0),'Noise Valuation'!$A$19:$B$64,2,FALSE)-VLOOKUP(ROUND(C323,0),'Noise Valuation'!$A$19:$B$64,2,FALSE))*E323,(VLOOKUP(ROUND(B323,0),'Noise Valuation'!$A$19:$B$64,2,FALSE)-0)*E323),"")</f>
        <v/>
      </c>
    </row>
    <row r="324" spans="1:6" x14ac:dyDescent="0.25">
      <c r="A324" s="4"/>
      <c r="B324" s="13"/>
      <c r="C324" s="13"/>
      <c r="D324" s="13"/>
      <c r="E324" s="13"/>
      <c r="F324" s="14" t="str">
        <f>IFERROR(IF(ROUND(C324,0)&gt;45,(VLOOKUP(ROUND(B324,0),'Noise Valuation'!$A$19:$B$64,2,FALSE)-VLOOKUP(ROUND(C324,0),'Noise Valuation'!$A$19:$B$64,2,FALSE))*E324,(VLOOKUP(ROUND(B324,0),'Noise Valuation'!$A$19:$B$64,2,FALSE)-0)*E324),"")</f>
        <v/>
      </c>
    </row>
    <row r="325" spans="1:6" x14ac:dyDescent="0.25">
      <c r="A325" s="4"/>
      <c r="B325" s="13"/>
      <c r="C325" s="13"/>
      <c r="D325" s="13"/>
      <c r="E325" s="13"/>
      <c r="F325" s="14" t="str">
        <f>IFERROR(IF(ROUND(C325,0)&gt;45,(VLOOKUP(ROUND(B325,0),'Noise Valuation'!$A$19:$B$64,2,FALSE)-VLOOKUP(ROUND(C325,0),'Noise Valuation'!$A$19:$B$64,2,FALSE))*E325,(VLOOKUP(ROUND(B325,0),'Noise Valuation'!$A$19:$B$64,2,FALSE)-0)*E325),"")</f>
        <v/>
      </c>
    </row>
    <row r="326" spans="1:6" x14ac:dyDescent="0.25">
      <c r="A326" s="4"/>
      <c r="B326" s="13"/>
      <c r="C326" s="13"/>
      <c r="D326" s="13"/>
      <c r="E326" s="13"/>
      <c r="F326" s="14" t="str">
        <f>IFERROR(IF(ROUND(C326,0)&gt;45,(VLOOKUP(ROUND(B326,0),'Noise Valuation'!$A$19:$B$64,2,FALSE)-VLOOKUP(ROUND(C326,0),'Noise Valuation'!$A$19:$B$64,2,FALSE))*E326,(VLOOKUP(ROUND(B326,0),'Noise Valuation'!$A$19:$B$64,2,FALSE)-0)*E326),"")</f>
        <v/>
      </c>
    </row>
    <row r="327" spans="1:6" x14ac:dyDescent="0.25">
      <c r="A327" s="4"/>
      <c r="B327" s="13"/>
      <c r="C327" s="13"/>
      <c r="D327" s="13"/>
      <c r="E327" s="13"/>
      <c r="F327" s="14" t="str">
        <f>IFERROR(IF(ROUND(C327,0)&gt;45,(VLOOKUP(ROUND(B327,0),'Noise Valuation'!$A$19:$B$64,2,FALSE)-VLOOKUP(ROUND(C327,0),'Noise Valuation'!$A$19:$B$64,2,FALSE))*E327,(VLOOKUP(ROUND(B327,0),'Noise Valuation'!$A$19:$B$64,2,FALSE)-0)*E327),"")</f>
        <v/>
      </c>
    </row>
    <row r="328" spans="1:6" x14ac:dyDescent="0.25">
      <c r="A328" s="4"/>
      <c r="B328" s="13"/>
      <c r="C328" s="13"/>
      <c r="D328" s="13"/>
      <c r="E328" s="13"/>
      <c r="F328" s="14" t="str">
        <f>IFERROR(IF(ROUND(C328,0)&gt;45,(VLOOKUP(ROUND(B328,0),'Noise Valuation'!$A$19:$B$64,2,FALSE)-VLOOKUP(ROUND(C328,0),'Noise Valuation'!$A$19:$B$64,2,FALSE))*E328,(VLOOKUP(ROUND(B328,0),'Noise Valuation'!$A$19:$B$64,2,FALSE)-0)*E328),"")</f>
        <v/>
      </c>
    </row>
    <row r="329" spans="1:6" x14ac:dyDescent="0.25">
      <c r="A329" s="4"/>
      <c r="B329" s="13"/>
      <c r="C329" s="13"/>
      <c r="D329" s="13"/>
      <c r="E329" s="13"/>
      <c r="F329" s="14" t="str">
        <f>IFERROR(IF(ROUND(C329,0)&gt;45,(VLOOKUP(ROUND(B329,0),'Noise Valuation'!$A$19:$B$64,2,FALSE)-VLOOKUP(ROUND(C329,0),'Noise Valuation'!$A$19:$B$64,2,FALSE))*E329,(VLOOKUP(ROUND(B329,0),'Noise Valuation'!$A$19:$B$64,2,FALSE)-0)*E329),"")</f>
        <v/>
      </c>
    </row>
    <row r="330" spans="1:6" x14ac:dyDescent="0.25">
      <c r="A330" s="4"/>
      <c r="B330" s="13"/>
      <c r="C330" s="13"/>
      <c r="D330" s="13"/>
      <c r="E330" s="13"/>
      <c r="F330" s="14" t="str">
        <f>IFERROR(IF(ROUND(C330,0)&gt;45,(VLOOKUP(ROUND(B330,0),'Noise Valuation'!$A$19:$B$64,2,FALSE)-VLOOKUP(ROUND(C330,0),'Noise Valuation'!$A$19:$B$64,2,FALSE))*E330,(VLOOKUP(ROUND(B330,0),'Noise Valuation'!$A$19:$B$64,2,FALSE)-0)*E330),"")</f>
        <v/>
      </c>
    </row>
    <row r="331" spans="1:6" x14ac:dyDescent="0.25">
      <c r="A331" s="4"/>
      <c r="B331" s="13"/>
      <c r="C331" s="13"/>
      <c r="D331" s="13"/>
      <c r="E331" s="13"/>
      <c r="F331" s="14" t="str">
        <f>IFERROR(IF(ROUND(C331,0)&gt;45,(VLOOKUP(ROUND(B331,0),'Noise Valuation'!$A$19:$B$64,2,FALSE)-VLOOKUP(ROUND(C331,0),'Noise Valuation'!$A$19:$B$64,2,FALSE))*E331,(VLOOKUP(ROUND(B331,0),'Noise Valuation'!$A$19:$B$64,2,FALSE)-0)*E331),"")</f>
        <v/>
      </c>
    </row>
    <row r="332" spans="1:6" x14ac:dyDescent="0.25">
      <c r="A332" s="4"/>
      <c r="B332" s="13"/>
      <c r="C332" s="13"/>
      <c r="D332" s="13"/>
      <c r="E332" s="13"/>
      <c r="F332" s="14" t="str">
        <f>IFERROR(IF(ROUND(C332,0)&gt;45,(VLOOKUP(ROUND(B332,0),'Noise Valuation'!$A$19:$B$64,2,FALSE)-VLOOKUP(ROUND(C332,0),'Noise Valuation'!$A$19:$B$64,2,FALSE))*E332,(VLOOKUP(ROUND(B332,0),'Noise Valuation'!$A$19:$B$64,2,FALSE)-0)*E332),"")</f>
        <v/>
      </c>
    </row>
    <row r="333" spans="1:6" x14ac:dyDescent="0.25">
      <c r="A333" s="4"/>
      <c r="B333" s="13"/>
      <c r="C333" s="13"/>
      <c r="D333" s="13"/>
      <c r="E333" s="13"/>
      <c r="F333" s="14" t="str">
        <f>IFERROR(IF(ROUND(C333,0)&gt;45,(VLOOKUP(ROUND(B333,0),'Noise Valuation'!$A$19:$B$64,2,FALSE)-VLOOKUP(ROUND(C333,0),'Noise Valuation'!$A$19:$B$64,2,FALSE))*E333,(VLOOKUP(ROUND(B333,0),'Noise Valuation'!$A$19:$B$64,2,FALSE)-0)*E333),"")</f>
        <v/>
      </c>
    </row>
    <row r="334" spans="1:6" x14ac:dyDescent="0.25">
      <c r="A334" s="4"/>
      <c r="B334" s="13"/>
      <c r="C334" s="13"/>
      <c r="D334" s="13"/>
      <c r="E334" s="13"/>
      <c r="F334" s="14" t="str">
        <f>IFERROR(IF(ROUND(C334,0)&gt;45,(VLOOKUP(ROUND(B334,0),'Noise Valuation'!$A$19:$B$64,2,FALSE)-VLOOKUP(ROUND(C334,0),'Noise Valuation'!$A$19:$B$64,2,FALSE))*E334,(VLOOKUP(ROUND(B334,0),'Noise Valuation'!$A$19:$B$64,2,FALSE)-0)*E334),"")</f>
        <v/>
      </c>
    </row>
    <row r="335" spans="1:6" x14ac:dyDescent="0.25">
      <c r="A335" s="4"/>
      <c r="B335" s="13"/>
      <c r="C335" s="13"/>
      <c r="D335" s="13"/>
      <c r="E335" s="13"/>
      <c r="F335" s="14" t="str">
        <f>IFERROR(IF(ROUND(C335,0)&gt;45,(VLOOKUP(ROUND(B335,0),'Noise Valuation'!$A$19:$B$64,2,FALSE)-VLOOKUP(ROUND(C335,0),'Noise Valuation'!$A$19:$B$64,2,FALSE))*E335,(VLOOKUP(ROUND(B335,0),'Noise Valuation'!$A$19:$B$64,2,FALSE)-0)*E335),"")</f>
        <v/>
      </c>
    </row>
    <row r="336" spans="1:6" x14ac:dyDescent="0.25">
      <c r="A336" s="4"/>
      <c r="B336" s="13"/>
      <c r="C336" s="13"/>
      <c r="D336" s="13"/>
      <c r="E336" s="13"/>
      <c r="F336" s="14" t="str">
        <f>IFERROR(IF(ROUND(C336,0)&gt;45,(VLOOKUP(ROUND(B336,0),'Noise Valuation'!$A$19:$B$64,2,FALSE)-VLOOKUP(ROUND(C336,0),'Noise Valuation'!$A$19:$B$64,2,FALSE))*E336,(VLOOKUP(ROUND(B336,0),'Noise Valuation'!$A$19:$B$64,2,FALSE)-0)*E336),"")</f>
        <v/>
      </c>
    </row>
    <row r="337" spans="1:6" x14ac:dyDescent="0.25">
      <c r="A337" s="4"/>
      <c r="B337" s="13"/>
      <c r="C337" s="13"/>
      <c r="D337" s="13"/>
      <c r="E337" s="13"/>
      <c r="F337" s="14" t="str">
        <f>IFERROR(IF(ROUND(C337,0)&gt;45,(VLOOKUP(ROUND(B337,0),'Noise Valuation'!$A$19:$B$64,2,FALSE)-VLOOKUP(ROUND(C337,0),'Noise Valuation'!$A$19:$B$64,2,FALSE))*E337,(VLOOKUP(ROUND(B337,0),'Noise Valuation'!$A$19:$B$64,2,FALSE)-0)*E337),"")</f>
        <v/>
      </c>
    </row>
    <row r="338" spans="1:6" x14ac:dyDescent="0.25">
      <c r="A338" s="4"/>
      <c r="B338" s="13"/>
      <c r="C338" s="13"/>
      <c r="D338" s="13"/>
      <c r="E338" s="13"/>
      <c r="F338" s="14" t="str">
        <f>IFERROR(IF(ROUND(C338,0)&gt;45,(VLOOKUP(ROUND(B338,0),'Noise Valuation'!$A$19:$B$64,2,FALSE)-VLOOKUP(ROUND(C338,0),'Noise Valuation'!$A$19:$B$64,2,FALSE))*E338,(VLOOKUP(ROUND(B338,0),'Noise Valuation'!$A$19:$B$64,2,FALSE)-0)*E338),"")</f>
        <v/>
      </c>
    </row>
    <row r="339" spans="1:6" x14ac:dyDescent="0.25">
      <c r="A339" s="4"/>
      <c r="B339" s="13"/>
      <c r="C339" s="13"/>
      <c r="D339" s="13"/>
      <c r="E339" s="13"/>
      <c r="F339" s="14" t="str">
        <f>IFERROR(IF(ROUND(C339,0)&gt;45,(VLOOKUP(ROUND(B339,0),'Noise Valuation'!$A$19:$B$64,2,FALSE)-VLOOKUP(ROUND(C339,0),'Noise Valuation'!$A$19:$B$64,2,FALSE))*E339,(VLOOKUP(ROUND(B339,0),'Noise Valuation'!$A$19:$B$64,2,FALSE)-0)*E339),"")</f>
        <v/>
      </c>
    </row>
    <row r="340" spans="1:6" x14ac:dyDescent="0.25">
      <c r="A340" s="4"/>
      <c r="B340" s="13"/>
      <c r="C340" s="13"/>
      <c r="D340" s="13"/>
      <c r="E340" s="13"/>
      <c r="F340" s="14" t="str">
        <f>IFERROR(IF(ROUND(C340,0)&gt;45,(VLOOKUP(ROUND(B340,0),'Noise Valuation'!$A$19:$B$64,2,FALSE)-VLOOKUP(ROUND(C340,0),'Noise Valuation'!$A$19:$B$64,2,FALSE))*E340,(VLOOKUP(ROUND(B340,0),'Noise Valuation'!$A$19:$B$64,2,FALSE)-0)*E340),"")</f>
        <v/>
      </c>
    </row>
    <row r="341" spans="1:6" x14ac:dyDescent="0.25">
      <c r="A341" s="4"/>
      <c r="B341" s="13"/>
      <c r="C341" s="13"/>
      <c r="D341" s="13"/>
      <c r="E341" s="13"/>
      <c r="F341" s="14" t="str">
        <f>IFERROR(IF(ROUND(C341,0)&gt;45,(VLOOKUP(ROUND(B341,0),'Noise Valuation'!$A$19:$B$64,2,FALSE)-VLOOKUP(ROUND(C341,0),'Noise Valuation'!$A$19:$B$64,2,FALSE))*E341,(VLOOKUP(ROUND(B341,0),'Noise Valuation'!$A$19:$B$64,2,FALSE)-0)*E341),"")</f>
        <v/>
      </c>
    </row>
    <row r="342" spans="1:6" x14ac:dyDescent="0.25">
      <c r="A342" s="4"/>
      <c r="B342" s="13"/>
      <c r="C342" s="13"/>
      <c r="D342" s="13"/>
      <c r="E342" s="13"/>
      <c r="F342" s="14" t="str">
        <f>IFERROR(IF(ROUND(C342,0)&gt;45,(VLOOKUP(ROUND(B342,0),'Noise Valuation'!$A$19:$B$64,2,FALSE)-VLOOKUP(ROUND(C342,0),'Noise Valuation'!$A$19:$B$64,2,FALSE))*E342,(VLOOKUP(ROUND(B342,0),'Noise Valuation'!$A$19:$B$64,2,FALSE)-0)*E342),"")</f>
        <v/>
      </c>
    </row>
    <row r="343" spans="1:6" x14ac:dyDescent="0.25">
      <c r="A343" s="4"/>
      <c r="B343" s="13"/>
      <c r="C343" s="13"/>
      <c r="D343" s="13"/>
      <c r="E343" s="13"/>
      <c r="F343" s="14" t="str">
        <f>IFERROR(IF(ROUND(C343,0)&gt;45,(VLOOKUP(ROUND(B343,0),'Noise Valuation'!$A$19:$B$64,2,FALSE)-VLOOKUP(ROUND(C343,0),'Noise Valuation'!$A$19:$B$64,2,FALSE))*E343,(VLOOKUP(ROUND(B343,0),'Noise Valuation'!$A$19:$B$64,2,FALSE)-0)*E343),"")</f>
        <v/>
      </c>
    </row>
    <row r="344" spans="1:6" x14ac:dyDescent="0.25">
      <c r="A344" s="4"/>
      <c r="B344" s="13"/>
      <c r="C344" s="13"/>
      <c r="D344" s="13"/>
      <c r="E344" s="13"/>
      <c r="F344" s="14" t="str">
        <f>IFERROR(IF(ROUND(C344,0)&gt;45,(VLOOKUP(ROUND(B344,0),'Noise Valuation'!$A$19:$B$64,2,FALSE)-VLOOKUP(ROUND(C344,0),'Noise Valuation'!$A$19:$B$64,2,FALSE))*E344,(VLOOKUP(ROUND(B344,0),'Noise Valuation'!$A$19:$B$64,2,FALSE)-0)*E344),"")</f>
        <v/>
      </c>
    </row>
    <row r="345" spans="1:6" x14ac:dyDescent="0.25">
      <c r="A345" s="4"/>
      <c r="B345" s="13"/>
      <c r="C345" s="13"/>
      <c r="D345" s="13"/>
      <c r="E345" s="13"/>
      <c r="F345" s="14" t="str">
        <f>IFERROR(IF(ROUND(C345,0)&gt;45,(VLOOKUP(ROUND(B345,0),'Noise Valuation'!$A$19:$B$64,2,FALSE)-VLOOKUP(ROUND(C345,0),'Noise Valuation'!$A$19:$B$64,2,FALSE))*E345,(VLOOKUP(ROUND(B345,0),'Noise Valuation'!$A$19:$B$64,2,FALSE)-0)*E345),"")</f>
        <v/>
      </c>
    </row>
    <row r="346" spans="1:6" x14ac:dyDescent="0.25">
      <c r="A346" s="4"/>
      <c r="B346" s="13"/>
      <c r="C346" s="13"/>
      <c r="D346" s="13"/>
      <c r="E346" s="13"/>
      <c r="F346" s="14" t="str">
        <f>IFERROR(IF(ROUND(C346,0)&gt;45,(VLOOKUP(ROUND(B346,0),'Noise Valuation'!$A$19:$B$64,2,FALSE)-VLOOKUP(ROUND(C346,0),'Noise Valuation'!$A$19:$B$64,2,FALSE))*E346,(VLOOKUP(ROUND(B346,0),'Noise Valuation'!$A$19:$B$64,2,FALSE)-0)*E346),"")</f>
        <v/>
      </c>
    </row>
    <row r="347" spans="1:6" x14ac:dyDescent="0.25">
      <c r="A347" s="4"/>
      <c r="B347" s="13"/>
      <c r="C347" s="13"/>
      <c r="D347" s="13"/>
      <c r="E347" s="13"/>
      <c r="F347" s="14" t="str">
        <f>IFERROR(IF(ROUND(C347,0)&gt;45,(VLOOKUP(ROUND(B347,0),'Noise Valuation'!$A$19:$B$64,2,FALSE)-VLOOKUP(ROUND(C347,0),'Noise Valuation'!$A$19:$B$64,2,FALSE))*E347,(VLOOKUP(ROUND(B347,0),'Noise Valuation'!$A$19:$B$64,2,FALSE)-0)*E347),"")</f>
        <v/>
      </c>
    </row>
    <row r="348" spans="1:6" x14ac:dyDescent="0.25">
      <c r="A348" s="4"/>
      <c r="B348" s="13"/>
      <c r="C348" s="13"/>
      <c r="D348" s="13"/>
      <c r="E348" s="13"/>
      <c r="F348" s="14" t="str">
        <f>IFERROR(IF(ROUND(C348,0)&gt;45,(VLOOKUP(ROUND(B348,0),'Noise Valuation'!$A$19:$B$64,2,FALSE)-VLOOKUP(ROUND(C348,0),'Noise Valuation'!$A$19:$B$64,2,FALSE))*E348,(VLOOKUP(ROUND(B348,0),'Noise Valuation'!$A$19:$B$64,2,FALSE)-0)*E348),"")</f>
        <v/>
      </c>
    </row>
    <row r="349" spans="1:6" x14ac:dyDescent="0.25">
      <c r="A349" s="4"/>
      <c r="B349" s="13"/>
      <c r="C349" s="13"/>
      <c r="D349" s="13"/>
      <c r="E349" s="13"/>
      <c r="F349" s="14" t="str">
        <f>IFERROR(IF(ROUND(C349,0)&gt;45,(VLOOKUP(ROUND(B349,0),'Noise Valuation'!$A$19:$B$64,2,FALSE)-VLOOKUP(ROUND(C349,0),'Noise Valuation'!$A$19:$B$64,2,FALSE))*E349,(VLOOKUP(ROUND(B349,0),'Noise Valuation'!$A$19:$B$64,2,FALSE)-0)*E349),"")</f>
        <v/>
      </c>
    </row>
    <row r="350" spans="1:6" x14ac:dyDescent="0.25">
      <c r="A350" s="4"/>
      <c r="B350" s="13"/>
      <c r="C350" s="13"/>
      <c r="D350" s="13"/>
      <c r="E350" s="13"/>
      <c r="F350" s="14" t="str">
        <f>IFERROR(IF(ROUND(C350,0)&gt;45,(VLOOKUP(ROUND(B350,0),'Noise Valuation'!$A$19:$B$64,2,FALSE)-VLOOKUP(ROUND(C350,0),'Noise Valuation'!$A$19:$B$64,2,FALSE))*E350,(VLOOKUP(ROUND(B350,0),'Noise Valuation'!$A$19:$B$64,2,FALSE)-0)*E350),"")</f>
        <v/>
      </c>
    </row>
    <row r="351" spans="1:6" x14ac:dyDescent="0.25">
      <c r="A351" s="4"/>
      <c r="B351" s="13"/>
      <c r="C351" s="13"/>
      <c r="D351" s="13"/>
      <c r="E351" s="13"/>
      <c r="F351" s="14" t="str">
        <f>IFERROR(IF(ROUND(C351,0)&gt;45,(VLOOKUP(ROUND(B351,0),'Noise Valuation'!$A$19:$B$64,2,FALSE)-VLOOKUP(ROUND(C351,0),'Noise Valuation'!$A$19:$B$64,2,FALSE))*E351,(VLOOKUP(ROUND(B351,0),'Noise Valuation'!$A$19:$B$64,2,FALSE)-0)*E351),"")</f>
        <v/>
      </c>
    </row>
    <row r="352" spans="1:6" x14ac:dyDescent="0.25">
      <c r="A352" s="4"/>
      <c r="B352" s="13"/>
      <c r="C352" s="13"/>
      <c r="D352" s="13"/>
      <c r="E352" s="13"/>
      <c r="F352" s="14" t="str">
        <f>IFERROR(IF(ROUND(C352,0)&gt;45,(VLOOKUP(ROUND(B352,0),'Noise Valuation'!$A$19:$B$64,2,FALSE)-VLOOKUP(ROUND(C352,0),'Noise Valuation'!$A$19:$B$64,2,FALSE))*E352,(VLOOKUP(ROUND(B352,0),'Noise Valuation'!$A$19:$B$64,2,FALSE)-0)*E352),"")</f>
        <v/>
      </c>
    </row>
    <row r="353" spans="1:6" x14ac:dyDescent="0.25">
      <c r="A353" s="4"/>
      <c r="B353" s="13"/>
      <c r="C353" s="13"/>
      <c r="D353" s="13"/>
      <c r="E353" s="13"/>
      <c r="F353" s="14" t="str">
        <f>IFERROR(IF(ROUND(C353,0)&gt;45,(VLOOKUP(ROUND(B353,0),'Noise Valuation'!$A$19:$B$64,2,FALSE)-VLOOKUP(ROUND(C353,0),'Noise Valuation'!$A$19:$B$64,2,FALSE))*E353,(VLOOKUP(ROUND(B353,0),'Noise Valuation'!$A$19:$B$64,2,FALSE)-0)*E353),"")</f>
        <v/>
      </c>
    </row>
    <row r="354" spans="1:6" x14ac:dyDescent="0.25">
      <c r="A354" s="4"/>
      <c r="B354" s="13"/>
      <c r="C354" s="13"/>
      <c r="D354" s="13"/>
      <c r="E354" s="13"/>
      <c r="F354" s="14" t="str">
        <f>IFERROR(IF(ROUND(C354,0)&gt;45,(VLOOKUP(ROUND(B354,0),'Noise Valuation'!$A$19:$B$64,2,FALSE)-VLOOKUP(ROUND(C354,0),'Noise Valuation'!$A$19:$B$64,2,FALSE))*E354,(VLOOKUP(ROUND(B354,0),'Noise Valuation'!$A$19:$B$64,2,FALSE)-0)*E354),"")</f>
        <v/>
      </c>
    </row>
    <row r="355" spans="1:6" x14ac:dyDescent="0.25">
      <c r="A355" s="4"/>
      <c r="B355" s="13"/>
      <c r="C355" s="13"/>
      <c r="D355" s="13"/>
      <c r="E355" s="13"/>
      <c r="F355" s="14" t="str">
        <f>IFERROR(IF(ROUND(C355,0)&gt;45,(VLOOKUP(ROUND(B355,0),'Noise Valuation'!$A$19:$B$64,2,FALSE)-VLOOKUP(ROUND(C355,0),'Noise Valuation'!$A$19:$B$64,2,FALSE))*E355,(VLOOKUP(ROUND(B355,0),'Noise Valuation'!$A$19:$B$64,2,FALSE)-0)*E355),"")</f>
        <v/>
      </c>
    </row>
    <row r="356" spans="1:6" x14ac:dyDescent="0.25">
      <c r="A356" s="4"/>
      <c r="B356" s="13"/>
      <c r="C356" s="13"/>
      <c r="D356" s="13"/>
      <c r="E356" s="13"/>
      <c r="F356" s="14" t="str">
        <f>IFERROR(IF(ROUND(C356,0)&gt;45,(VLOOKUP(ROUND(B356,0),'Noise Valuation'!$A$19:$B$64,2,FALSE)-VLOOKUP(ROUND(C356,0),'Noise Valuation'!$A$19:$B$64,2,FALSE))*E356,(VLOOKUP(ROUND(B356,0),'Noise Valuation'!$A$19:$B$64,2,FALSE)-0)*E356),"")</f>
        <v/>
      </c>
    </row>
    <row r="357" spans="1:6" x14ac:dyDescent="0.25">
      <c r="A357" s="4"/>
      <c r="B357" s="13"/>
      <c r="C357" s="13"/>
      <c r="D357" s="13"/>
      <c r="E357" s="13"/>
      <c r="F357" s="14" t="str">
        <f>IFERROR(IF(ROUND(C357,0)&gt;45,(VLOOKUP(ROUND(B357,0),'Noise Valuation'!$A$19:$B$64,2,FALSE)-VLOOKUP(ROUND(C357,0),'Noise Valuation'!$A$19:$B$64,2,FALSE))*E357,(VLOOKUP(ROUND(B357,0),'Noise Valuation'!$A$19:$B$64,2,FALSE)-0)*E357),"")</f>
        <v/>
      </c>
    </row>
    <row r="358" spans="1:6" x14ac:dyDescent="0.25">
      <c r="A358" s="4"/>
      <c r="B358" s="13"/>
      <c r="C358" s="13"/>
      <c r="D358" s="13"/>
      <c r="E358" s="13"/>
      <c r="F358" s="14" t="str">
        <f>IFERROR(IF(ROUND(C358,0)&gt;45,(VLOOKUP(ROUND(B358,0),'Noise Valuation'!$A$19:$B$64,2,FALSE)-VLOOKUP(ROUND(C358,0),'Noise Valuation'!$A$19:$B$64,2,FALSE))*E358,(VLOOKUP(ROUND(B358,0),'Noise Valuation'!$A$19:$B$64,2,FALSE)-0)*E358),"")</f>
        <v/>
      </c>
    </row>
    <row r="359" spans="1:6" x14ac:dyDescent="0.25">
      <c r="A359" s="4"/>
      <c r="B359" s="13"/>
      <c r="C359" s="13"/>
      <c r="D359" s="13"/>
      <c r="E359" s="13"/>
      <c r="F359" s="14" t="str">
        <f>IFERROR(IF(ROUND(C359,0)&gt;45,(VLOOKUP(ROUND(B359,0),'Noise Valuation'!$A$19:$B$64,2,FALSE)-VLOOKUP(ROUND(C359,0),'Noise Valuation'!$A$19:$B$64,2,FALSE))*E359,(VLOOKUP(ROUND(B359,0),'Noise Valuation'!$A$19:$B$64,2,FALSE)-0)*E359),"")</f>
        <v/>
      </c>
    </row>
    <row r="360" spans="1:6" x14ac:dyDescent="0.25">
      <c r="A360" s="4"/>
      <c r="B360" s="13"/>
      <c r="C360" s="13"/>
      <c r="D360" s="13"/>
      <c r="E360" s="13"/>
      <c r="F360" s="14" t="str">
        <f>IFERROR(IF(ROUND(C360,0)&gt;45,(VLOOKUP(ROUND(B360,0),'Noise Valuation'!$A$19:$B$64,2,FALSE)-VLOOKUP(ROUND(C360,0),'Noise Valuation'!$A$19:$B$64,2,FALSE))*E360,(VLOOKUP(ROUND(B360,0),'Noise Valuation'!$A$19:$B$64,2,FALSE)-0)*E360),"")</f>
        <v/>
      </c>
    </row>
    <row r="361" spans="1:6" x14ac:dyDescent="0.25">
      <c r="A361" s="4"/>
      <c r="B361" s="13"/>
      <c r="C361" s="13"/>
      <c r="D361" s="13"/>
      <c r="E361" s="13"/>
      <c r="F361" s="14" t="str">
        <f>IFERROR(IF(ROUND(C361,0)&gt;45,(VLOOKUP(ROUND(B361,0),'Noise Valuation'!$A$19:$B$64,2,FALSE)-VLOOKUP(ROUND(C361,0),'Noise Valuation'!$A$19:$B$64,2,FALSE))*E361,(VLOOKUP(ROUND(B361,0),'Noise Valuation'!$A$19:$B$64,2,FALSE)-0)*E361),"")</f>
        <v/>
      </c>
    </row>
    <row r="362" spans="1:6" x14ac:dyDescent="0.25">
      <c r="A362" s="4"/>
      <c r="B362" s="13"/>
      <c r="C362" s="13"/>
      <c r="D362" s="13"/>
      <c r="E362" s="13"/>
      <c r="F362" s="14" t="str">
        <f>IFERROR(IF(ROUND(C362,0)&gt;45,(VLOOKUP(ROUND(B362,0),'Noise Valuation'!$A$19:$B$64,2,FALSE)-VLOOKUP(ROUND(C362,0),'Noise Valuation'!$A$19:$B$64,2,FALSE))*E362,(VLOOKUP(ROUND(B362,0),'Noise Valuation'!$A$19:$B$64,2,FALSE)-0)*E362),"")</f>
        <v/>
      </c>
    </row>
    <row r="363" spans="1:6" x14ac:dyDescent="0.25">
      <c r="A363" s="4"/>
      <c r="B363" s="13"/>
      <c r="C363" s="13"/>
      <c r="D363" s="13"/>
      <c r="E363" s="13"/>
      <c r="F363" s="14" t="str">
        <f>IFERROR(IF(ROUND(C363,0)&gt;45,(VLOOKUP(ROUND(B363,0),'Noise Valuation'!$A$19:$B$64,2,FALSE)-VLOOKUP(ROUND(C363,0),'Noise Valuation'!$A$19:$B$64,2,FALSE))*E363,(VLOOKUP(ROUND(B363,0),'Noise Valuation'!$A$19:$B$64,2,FALSE)-0)*E363),"")</f>
        <v/>
      </c>
    </row>
    <row r="364" spans="1:6" x14ac:dyDescent="0.25">
      <c r="A364" s="4"/>
      <c r="B364" s="13"/>
      <c r="C364" s="13"/>
      <c r="D364" s="13"/>
      <c r="E364" s="13"/>
      <c r="F364" s="14" t="str">
        <f>IFERROR(IF(ROUND(C364,0)&gt;45,(VLOOKUP(ROUND(B364,0),'Noise Valuation'!$A$19:$B$64,2,FALSE)-VLOOKUP(ROUND(C364,0),'Noise Valuation'!$A$19:$B$64,2,FALSE))*E364,(VLOOKUP(ROUND(B364,0),'Noise Valuation'!$A$19:$B$64,2,FALSE)-0)*E364),"")</f>
        <v/>
      </c>
    </row>
    <row r="365" spans="1:6" x14ac:dyDescent="0.25">
      <c r="A365" s="4"/>
      <c r="B365" s="13"/>
      <c r="C365" s="13"/>
      <c r="D365" s="13"/>
      <c r="E365" s="13"/>
      <c r="F365" s="14" t="str">
        <f>IFERROR(IF(ROUND(C365,0)&gt;45,(VLOOKUP(ROUND(B365,0),'Noise Valuation'!$A$19:$B$64,2,FALSE)-VLOOKUP(ROUND(C365,0),'Noise Valuation'!$A$19:$B$64,2,FALSE))*E365,(VLOOKUP(ROUND(B365,0),'Noise Valuation'!$A$19:$B$64,2,FALSE)-0)*E365),"")</f>
        <v/>
      </c>
    </row>
    <row r="366" spans="1:6" x14ac:dyDescent="0.25">
      <c r="A366" s="4"/>
      <c r="B366" s="13"/>
      <c r="C366" s="13"/>
      <c r="D366" s="13"/>
      <c r="E366" s="13"/>
      <c r="F366" s="14" t="str">
        <f>IFERROR(IF(ROUND(C366,0)&gt;45,(VLOOKUP(ROUND(B366,0),'Noise Valuation'!$A$19:$B$64,2,FALSE)-VLOOKUP(ROUND(C366,0),'Noise Valuation'!$A$19:$B$64,2,FALSE))*E366,(VLOOKUP(ROUND(B366,0),'Noise Valuation'!$A$19:$B$64,2,FALSE)-0)*E366),"")</f>
        <v/>
      </c>
    </row>
    <row r="367" spans="1:6" x14ac:dyDescent="0.25">
      <c r="A367" s="4"/>
      <c r="B367" s="4"/>
      <c r="C367" s="4"/>
      <c r="D367" s="4"/>
      <c r="E367" s="4"/>
      <c r="F367" s="7" t="str">
        <f>IFERROR(IF(ROUND(C367,0)&gt;45,(VLOOKUP(ROUND(B367,0),'Noise Valuation'!$A$19:$B$64,2,FALSE)-VLOOKUP(ROUND(C367,0),'Noise Valuation'!$A$19:$B$64,2,FALSE))*E367,(VLOOKUP(ROUND(B367,0),'Noise Valuation'!$A$19:$B$64,2,FALSE)-0)*E367),"")</f>
        <v/>
      </c>
    </row>
    <row r="368" spans="1:6" x14ac:dyDescent="0.25">
      <c r="A368" s="4"/>
      <c r="B368" s="4"/>
      <c r="C368" s="4"/>
      <c r="D368" s="4"/>
      <c r="E368" s="4"/>
      <c r="F368" s="7" t="str">
        <f>IFERROR(IF(ROUND(C368,0)&gt;45,(VLOOKUP(ROUND(B368,0),'Noise Valuation'!$A$19:$B$64,2,FALSE)-VLOOKUP(ROUND(C368,0),'Noise Valuation'!$A$19:$B$64,2,FALSE))*E368,(VLOOKUP(ROUND(B368,0),'Noise Valuation'!$A$19:$B$64,2,FALSE)-0)*E368),"")</f>
        <v/>
      </c>
    </row>
    <row r="369" spans="1:6" x14ac:dyDescent="0.25">
      <c r="A369" s="4"/>
      <c r="B369" s="4"/>
      <c r="C369" s="4"/>
      <c r="D369" s="4"/>
      <c r="E369" s="4"/>
      <c r="F369" s="7" t="str">
        <f>IFERROR(IF(ROUND(C369,0)&gt;45,(VLOOKUP(ROUND(B369,0),'Noise Valuation'!$A$19:$B$64,2,FALSE)-VLOOKUP(ROUND(C369,0),'Noise Valuation'!$A$19:$B$64,2,FALSE))*E369,(VLOOKUP(ROUND(B369,0),'Noise Valuation'!$A$19:$B$64,2,FALSE)-0)*E369),"")</f>
        <v/>
      </c>
    </row>
    <row r="370" spans="1:6" x14ac:dyDescent="0.25">
      <c r="A370" s="4"/>
      <c r="B370" s="4"/>
      <c r="C370" s="4"/>
      <c r="D370" s="4"/>
      <c r="E370" s="4"/>
      <c r="F370" s="7" t="str">
        <f>IFERROR(IF(ROUND(C370,0)&gt;45,(VLOOKUP(ROUND(B370,0),'Noise Valuation'!$A$19:$B$64,2,FALSE)-VLOOKUP(ROUND(C370,0),'Noise Valuation'!$A$19:$B$64,2,FALSE))*E370,(VLOOKUP(ROUND(B370,0),'Noise Valuation'!$A$19:$B$64,2,FALSE)-0)*E370),"")</f>
        <v/>
      </c>
    </row>
    <row r="371" spans="1:6" x14ac:dyDescent="0.25">
      <c r="A371" s="4"/>
      <c r="B371" s="4"/>
      <c r="C371" s="4"/>
      <c r="D371" s="4"/>
      <c r="E371" s="4"/>
      <c r="F371" s="7" t="str">
        <f>IFERROR(IF(ROUND(C371,0)&gt;45,(VLOOKUP(ROUND(B371,0),'Noise Valuation'!$A$19:$B$64,2,FALSE)-VLOOKUP(ROUND(C371,0),'Noise Valuation'!$A$19:$B$64,2,FALSE))*E371,(VLOOKUP(ROUND(B371,0),'Noise Valuation'!$A$19:$B$64,2,FALSE)-0)*E371),"")</f>
        <v/>
      </c>
    </row>
    <row r="372" spans="1:6" x14ac:dyDescent="0.25">
      <c r="A372" s="4"/>
      <c r="B372" s="4"/>
      <c r="C372" s="4"/>
      <c r="D372" s="4"/>
      <c r="E372" s="4"/>
      <c r="F372" s="7" t="str">
        <f>IFERROR(IF(ROUND(C372,0)&gt;45,(VLOOKUP(ROUND(B372,0),'Noise Valuation'!$A$19:$B$64,2,FALSE)-VLOOKUP(ROUND(C372,0),'Noise Valuation'!$A$19:$B$64,2,FALSE))*E372,(VLOOKUP(ROUND(B372,0),'Noise Valuation'!$A$19:$B$64,2,FALSE)-0)*E372),"")</f>
        <v/>
      </c>
    </row>
    <row r="373" spans="1:6" x14ac:dyDescent="0.25">
      <c r="A373" s="4"/>
      <c r="B373" s="4"/>
      <c r="C373" s="4"/>
      <c r="D373" s="4"/>
      <c r="E373" s="4"/>
      <c r="F373" s="7" t="str">
        <f>IFERROR(IF(ROUND(C373,0)&gt;45,(VLOOKUP(ROUND(B373,0),'Noise Valuation'!$A$19:$B$64,2,FALSE)-VLOOKUP(ROUND(C373,0),'Noise Valuation'!$A$19:$B$64,2,FALSE))*E373,(VLOOKUP(ROUND(B373,0),'Noise Valuation'!$A$19:$B$64,2,FALSE)-0)*E373),"")</f>
        <v/>
      </c>
    </row>
    <row r="374" spans="1:6" x14ac:dyDescent="0.25">
      <c r="A374" s="4"/>
      <c r="B374" s="4"/>
      <c r="C374" s="4"/>
      <c r="D374" s="4"/>
      <c r="E374" s="4"/>
      <c r="F374" s="7" t="str">
        <f>IFERROR(IF(ROUND(C374,0)&gt;45,(VLOOKUP(ROUND(B374,0),'Noise Valuation'!$A$19:$B$64,2,FALSE)-VLOOKUP(ROUND(C374,0),'Noise Valuation'!$A$19:$B$64,2,FALSE))*E374,(VLOOKUP(ROUND(B374,0),'Noise Valuation'!$A$19:$B$64,2,FALSE)-0)*E374),"")</f>
        <v/>
      </c>
    </row>
    <row r="375" spans="1:6" x14ac:dyDescent="0.25">
      <c r="A375" s="4"/>
      <c r="B375" s="4"/>
      <c r="C375" s="4"/>
      <c r="D375" s="4"/>
      <c r="E375" s="4"/>
      <c r="F375" s="7" t="str">
        <f>IFERROR(IF(ROUND(C375,0)&gt;45,(VLOOKUP(ROUND(B375,0),'Noise Valuation'!$A$19:$B$64,2,FALSE)-VLOOKUP(ROUND(C375,0),'Noise Valuation'!$A$19:$B$64,2,FALSE))*E375,(VLOOKUP(ROUND(B375,0),'Noise Valuation'!$A$19:$B$64,2,FALSE)-0)*E375),"")</f>
        <v/>
      </c>
    </row>
    <row r="376" spans="1:6" x14ac:dyDescent="0.25">
      <c r="A376" s="4"/>
      <c r="B376" s="4"/>
      <c r="C376" s="4"/>
      <c r="D376" s="4"/>
      <c r="E376" s="4"/>
      <c r="F376" s="7" t="str">
        <f>IFERROR(IF(ROUND(C376,0)&gt;45,(VLOOKUP(ROUND(B376,0),'Noise Valuation'!$A$19:$B$64,2,FALSE)-VLOOKUP(ROUND(C376,0),'Noise Valuation'!$A$19:$B$64,2,FALSE))*E376,(VLOOKUP(ROUND(B376,0),'Noise Valuation'!$A$19:$B$64,2,FALSE)-0)*E376),"")</f>
        <v/>
      </c>
    </row>
    <row r="377" spans="1:6" x14ac:dyDescent="0.25">
      <c r="A377" s="4"/>
      <c r="B377" s="4"/>
      <c r="C377" s="4"/>
      <c r="D377" s="4"/>
      <c r="E377" s="4"/>
      <c r="F377" s="7" t="str">
        <f>IFERROR(IF(ROUND(C377,0)&gt;45,(VLOOKUP(ROUND(B377,0),'Noise Valuation'!$A$19:$B$64,2,FALSE)-VLOOKUP(ROUND(C377,0),'Noise Valuation'!$A$19:$B$64,2,FALSE))*E377,(VLOOKUP(ROUND(B377,0),'Noise Valuation'!$A$19:$B$64,2,FALSE)-0)*E377),"")</f>
        <v/>
      </c>
    </row>
    <row r="378" spans="1:6" x14ac:dyDescent="0.25">
      <c r="A378" s="4"/>
      <c r="B378" s="4"/>
      <c r="C378" s="4"/>
      <c r="D378" s="4"/>
      <c r="E378" s="4"/>
      <c r="F378" s="7" t="str">
        <f>IFERROR(IF(ROUND(C378,0)&gt;45,(VLOOKUP(ROUND(B378,0),'Noise Valuation'!$A$19:$B$64,2,FALSE)-VLOOKUP(ROUND(C378,0),'Noise Valuation'!$A$19:$B$64,2,FALSE))*E378,(VLOOKUP(ROUND(B378,0),'Noise Valuation'!$A$19:$B$64,2,FALSE)-0)*E378),"")</f>
        <v/>
      </c>
    </row>
    <row r="379" spans="1:6" x14ac:dyDescent="0.25">
      <c r="A379" s="4"/>
      <c r="B379" s="4"/>
      <c r="C379" s="4"/>
      <c r="D379" s="4"/>
      <c r="E379" s="4"/>
      <c r="F379" s="7" t="str">
        <f>IFERROR(IF(ROUND(C379,0)&gt;45,(VLOOKUP(ROUND(B379,0),'Noise Valuation'!$A$19:$B$64,2,FALSE)-VLOOKUP(ROUND(C379,0),'Noise Valuation'!$A$19:$B$64,2,FALSE))*E379,(VLOOKUP(ROUND(B379,0),'Noise Valuation'!$A$19:$B$64,2,FALSE)-0)*E379),"")</f>
        <v/>
      </c>
    </row>
    <row r="380" spans="1:6" x14ac:dyDescent="0.25">
      <c r="A380" s="4"/>
      <c r="B380" s="4"/>
      <c r="C380" s="4"/>
      <c r="D380" s="4"/>
      <c r="E380" s="4"/>
      <c r="F380" s="7" t="str">
        <f>IFERROR(IF(ROUND(C380,0)&gt;45,(VLOOKUP(ROUND(B380,0),'Noise Valuation'!$A$19:$B$64,2,FALSE)-VLOOKUP(ROUND(C380,0),'Noise Valuation'!$A$19:$B$64,2,FALSE))*E380,(VLOOKUP(ROUND(B380,0),'Noise Valuation'!$A$19:$B$64,2,FALSE)-0)*E380),"")</f>
        <v/>
      </c>
    </row>
    <row r="381" spans="1:6" x14ac:dyDescent="0.25">
      <c r="A381" s="4"/>
      <c r="B381" s="4"/>
      <c r="C381" s="4"/>
      <c r="D381" s="4"/>
      <c r="E381" s="4"/>
      <c r="F381" s="7" t="str">
        <f>IFERROR(IF(ROUND(C381,0)&gt;45,(VLOOKUP(ROUND(B381,0),'Noise Valuation'!$A$19:$B$64,2,FALSE)-VLOOKUP(ROUND(C381,0),'Noise Valuation'!$A$19:$B$64,2,FALSE))*E381,(VLOOKUP(ROUND(B381,0),'Noise Valuation'!$A$19:$B$64,2,FALSE)-0)*E381),"")</f>
        <v/>
      </c>
    </row>
    <row r="382" spans="1:6" x14ac:dyDescent="0.25">
      <c r="A382" s="4"/>
      <c r="B382" s="4"/>
      <c r="C382" s="4"/>
      <c r="D382" s="4"/>
      <c r="E382" s="4"/>
      <c r="F382" s="7" t="str">
        <f>IFERROR(IF(ROUND(C382,0)&gt;45,(VLOOKUP(ROUND(B382,0),'Noise Valuation'!$A$19:$B$64,2,FALSE)-VLOOKUP(ROUND(C382,0),'Noise Valuation'!$A$19:$B$64,2,FALSE))*E382,(VLOOKUP(ROUND(B382,0),'Noise Valuation'!$A$19:$B$64,2,FALSE)-0)*E382),"")</f>
        <v/>
      </c>
    </row>
    <row r="383" spans="1:6" x14ac:dyDescent="0.25">
      <c r="A383" s="4"/>
      <c r="B383" s="4"/>
      <c r="C383" s="4"/>
      <c r="D383" s="4"/>
      <c r="E383" s="4"/>
      <c r="F383" s="7" t="str">
        <f>IFERROR(IF(ROUND(C383,0)&gt;45,(VLOOKUP(ROUND(B383,0),'Noise Valuation'!$A$19:$B$64,2,FALSE)-VLOOKUP(ROUND(C383,0),'Noise Valuation'!$A$19:$B$64,2,FALSE))*E383,(VLOOKUP(ROUND(B383,0),'Noise Valuation'!$A$19:$B$64,2,FALSE)-0)*E383),"")</f>
        <v/>
      </c>
    </row>
    <row r="384" spans="1:6" x14ac:dyDescent="0.25">
      <c r="A384" s="4"/>
      <c r="B384" s="4"/>
      <c r="C384" s="4"/>
      <c r="D384" s="4"/>
      <c r="E384" s="4"/>
      <c r="F384" s="7" t="str">
        <f>IFERROR(IF(ROUND(C384,0)&gt;45,(VLOOKUP(ROUND(B384,0),'Noise Valuation'!$A$19:$B$64,2,FALSE)-VLOOKUP(ROUND(C384,0),'Noise Valuation'!$A$19:$B$64,2,FALSE))*E384,(VLOOKUP(ROUND(B384,0),'Noise Valuation'!$A$19:$B$64,2,FALSE)-0)*E384),"")</f>
        <v/>
      </c>
    </row>
    <row r="385" spans="1:6" x14ac:dyDescent="0.25">
      <c r="A385" s="4"/>
      <c r="B385" s="4"/>
      <c r="C385" s="4"/>
      <c r="D385" s="4"/>
      <c r="E385" s="4"/>
      <c r="F385" s="7" t="str">
        <f>IFERROR(IF(ROUND(C385,0)&gt;45,(VLOOKUP(ROUND(B385,0),'Noise Valuation'!$A$19:$B$64,2,FALSE)-VLOOKUP(ROUND(C385,0),'Noise Valuation'!$A$19:$B$64,2,FALSE))*E385,(VLOOKUP(ROUND(B385,0),'Noise Valuation'!$A$19:$B$64,2,FALSE)-0)*E385),"")</f>
        <v/>
      </c>
    </row>
    <row r="386" spans="1:6" x14ac:dyDescent="0.25">
      <c r="A386" s="4"/>
      <c r="B386" s="4"/>
      <c r="C386" s="4"/>
      <c r="D386" s="4"/>
      <c r="E386" s="4"/>
      <c r="F386" s="7" t="str">
        <f>IFERROR(IF(ROUND(C386,0)&gt;45,(VLOOKUP(ROUND(B386,0),'Noise Valuation'!$A$19:$B$64,2,FALSE)-VLOOKUP(ROUND(C386,0),'Noise Valuation'!$A$19:$B$64,2,FALSE))*E386,(VLOOKUP(ROUND(B386,0),'Noise Valuation'!$A$19:$B$64,2,FALSE)-0)*E386),"")</f>
        <v/>
      </c>
    </row>
    <row r="387" spans="1:6" x14ac:dyDescent="0.25">
      <c r="A387" s="4"/>
      <c r="B387" s="4"/>
      <c r="C387" s="4"/>
      <c r="D387" s="4"/>
      <c r="E387" s="4"/>
      <c r="F387" s="7" t="str">
        <f>IFERROR(IF(ROUND(C387,0)&gt;45,(VLOOKUP(ROUND(B387,0),'Noise Valuation'!$A$19:$B$64,2,FALSE)-VLOOKUP(ROUND(C387,0),'Noise Valuation'!$A$19:$B$64,2,FALSE))*E387,(VLOOKUP(ROUND(B387,0),'Noise Valuation'!$A$19:$B$64,2,FALSE)-0)*E387),"")</f>
        <v/>
      </c>
    </row>
    <row r="388" spans="1:6" x14ac:dyDescent="0.25">
      <c r="A388" s="4"/>
      <c r="B388" s="4"/>
      <c r="C388" s="4"/>
      <c r="D388" s="4"/>
      <c r="E388" s="4"/>
      <c r="F388" s="7" t="str">
        <f>IFERROR(IF(ROUND(C388,0)&gt;45,(VLOOKUP(ROUND(B388,0),'Noise Valuation'!$A$19:$B$64,2,FALSE)-VLOOKUP(ROUND(C388,0),'Noise Valuation'!$A$19:$B$64,2,FALSE))*E388,(VLOOKUP(ROUND(B388,0),'Noise Valuation'!$A$19:$B$64,2,FALSE)-0)*E388),"")</f>
        <v/>
      </c>
    </row>
    <row r="389" spans="1:6" x14ac:dyDescent="0.25">
      <c r="A389" s="4"/>
      <c r="B389" s="4"/>
      <c r="C389" s="4"/>
      <c r="D389" s="4"/>
      <c r="E389" s="4"/>
      <c r="F389" s="7" t="str">
        <f>IFERROR(IF(ROUND(C389,0)&gt;45,(VLOOKUP(ROUND(B389,0),'Noise Valuation'!$A$19:$B$64,2,FALSE)-VLOOKUP(ROUND(C389,0),'Noise Valuation'!$A$19:$B$64,2,FALSE))*E389,(VLOOKUP(ROUND(B389,0),'Noise Valuation'!$A$19:$B$64,2,FALSE)-0)*E389),"")</f>
        <v/>
      </c>
    </row>
    <row r="390" spans="1:6" x14ac:dyDescent="0.25">
      <c r="A390" s="4"/>
      <c r="B390" s="4"/>
      <c r="C390" s="4"/>
      <c r="D390" s="4"/>
      <c r="E390" s="4"/>
      <c r="F390" s="7" t="str">
        <f>IFERROR(IF(ROUND(C390,0)&gt;45,(VLOOKUP(ROUND(B390,0),'Noise Valuation'!$A$19:$B$64,2,FALSE)-VLOOKUP(ROUND(C390,0),'Noise Valuation'!$A$19:$B$64,2,FALSE))*E390,(VLOOKUP(ROUND(B390,0),'Noise Valuation'!$A$19:$B$64,2,FALSE)-0)*E390),"")</f>
        <v/>
      </c>
    </row>
    <row r="391" spans="1:6" x14ac:dyDescent="0.25">
      <c r="A391" s="4"/>
      <c r="B391" s="4"/>
      <c r="C391" s="4"/>
      <c r="D391" s="4"/>
      <c r="E391" s="4"/>
      <c r="F391" s="7" t="str">
        <f>IFERROR(IF(ROUND(C391,0)&gt;45,(VLOOKUP(ROUND(B391,0),'Noise Valuation'!$A$19:$B$64,2,FALSE)-VLOOKUP(ROUND(C391,0),'Noise Valuation'!$A$19:$B$64,2,FALSE))*E391,(VLOOKUP(ROUND(B391,0),'Noise Valuation'!$A$19:$B$64,2,FALSE)-0)*E391),"")</f>
        <v/>
      </c>
    </row>
    <row r="392" spans="1:6" x14ac:dyDescent="0.25">
      <c r="A392" s="4"/>
      <c r="B392" s="4"/>
      <c r="C392" s="4"/>
      <c r="D392" s="4"/>
      <c r="E392" s="4"/>
      <c r="F392" s="7" t="str">
        <f>IFERROR(IF(ROUND(C392,0)&gt;45,(VLOOKUP(ROUND(B392,0),'Noise Valuation'!$A$19:$B$64,2,FALSE)-VLOOKUP(ROUND(C392,0),'Noise Valuation'!$A$19:$B$64,2,FALSE))*E392,(VLOOKUP(ROUND(B392,0),'Noise Valuation'!$A$19:$B$64,2,FALSE)-0)*E392),"")</f>
        <v/>
      </c>
    </row>
    <row r="393" spans="1:6" x14ac:dyDescent="0.25">
      <c r="A393" s="4"/>
      <c r="B393" s="4"/>
      <c r="C393" s="4"/>
      <c r="D393" s="4"/>
      <c r="E393" s="4"/>
      <c r="F393" s="7" t="str">
        <f>IFERROR(IF(ROUND(C393,0)&gt;45,(VLOOKUP(ROUND(B393,0),'Noise Valuation'!$A$19:$B$64,2,FALSE)-VLOOKUP(ROUND(C393,0),'Noise Valuation'!$A$19:$B$64,2,FALSE))*E393,(VLOOKUP(ROUND(B393,0),'Noise Valuation'!$A$19:$B$64,2,FALSE)-0)*E393),"")</f>
        <v/>
      </c>
    </row>
    <row r="394" spans="1:6" x14ac:dyDescent="0.25">
      <c r="A394" s="4"/>
      <c r="B394" s="4"/>
      <c r="C394" s="4"/>
      <c r="D394" s="4"/>
      <c r="E394" s="4"/>
      <c r="F394" s="7" t="str">
        <f>IFERROR(IF(ROUND(C394,0)&gt;45,(VLOOKUP(ROUND(B394,0),'Noise Valuation'!$A$19:$B$64,2,FALSE)-VLOOKUP(ROUND(C394,0),'Noise Valuation'!$A$19:$B$64,2,FALSE))*E394,(VLOOKUP(ROUND(B394,0),'Noise Valuation'!$A$19:$B$64,2,FALSE)-0)*E394),"")</f>
        <v/>
      </c>
    </row>
    <row r="395" spans="1:6" x14ac:dyDescent="0.25">
      <c r="A395" s="4"/>
      <c r="B395" s="4"/>
      <c r="C395" s="4"/>
      <c r="D395" s="4"/>
      <c r="E395" s="4"/>
      <c r="F395" s="7" t="str">
        <f>IFERROR(IF(ROUND(C395,0)&gt;45,(VLOOKUP(ROUND(B395,0),'Noise Valuation'!$A$19:$B$64,2,FALSE)-VLOOKUP(ROUND(C395,0),'Noise Valuation'!$A$19:$B$64,2,FALSE))*E395,(VLOOKUP(ROUND(B395,0),'Noise Valuation'!$A$19:$B$64,2,FALSE)-0)*E395),"")</f>
        <v/>
      </c>
    </row>
    <row r="396" spans="1:6" x14ac:dyDescent="0.25">
      <c r="A396" s="4"/>
      <c r="B396" s="4"/>
      <c r="C396" s="4"/>
      <c r="D396" s="4"/>
      <c r="E396" s="4"/>
      <c r="F396" s="7" t="str">
        <f>IFERROR(IF(ROUND(C396,0)&gt;45,(VLOOKUP(ROUND(B396,0),'Noise Valuation'!$A$19:$B$64,2,FALSE)-VLOOKUP(ROUND(C396,0),'Noise Valuation'!$A$19:$B$64,2,FALSE))*E396,(VLOOKUP(ROUND(B396,0),'Noise Valuation'!$A$19:$B$64,2,FALSE)-0)*E396),"")</f>
        <v/>
      </c>
    </row>
    <row r="397" spans="1:6" x14ac:dyDescent="0.25">
      <c r="A397" s="4"/>
      <c r="B397" s="4"/>
      <c r="C397" s="4"/>
      <c r="D397" s="4"/>
      <c r="E397" s="4"/>
      <c r="F397" s="7" t="str">
        <f>IFERROR(IF(ROUND(C397,0)&gt;45,(VLOOKUP(ROUND(B397,0),'Noise Valuation'!$A$19:$B$64,2,FALSE)-VLOOKUP(ROUND(C397,0),'Noise Valuation'!$A$19:$B$64,2,FALSE))*E397,(VLOOKUP(ROUND(B397,0),'Noise Valuation'!$A$19:$B$64,2,FALSE)-0)*E397),"")</f>
        <v/>
      </c>
    </row>
    <row r="398" spans="1:6" x14ac:dyDescent="0.25">
      <c r="A398" s="4"/>
      <c r="B398" s="4"/>
      <c r="C398" s="4"/>
      <c r="D398" s="4"/>
      <c r="E398" s="4"/>
      <c r="F398" s="7" t="str">
        <f>IFERROR(IF(ROUND(C398,0)&gt;45,(VLOOKUP(ROUND(B398,0),'Noise Valuation'!$A$19:$B$64,2,FALSE)-VLOOKUP(ROUND(C398,0),'Noise Valuation'!$A$19:$B$64,2,FALSE))*E398,(VLOOKUP(ROUND(B398,0),'Noise Valuation'!$A$19:$B$64,2,FALSE)-0)*E398),"")</f>
        <v/>
      </c>
    </row>
    <row r="399" spans="1:6" x14ac:dyDescent="0.25">
      <c r="A399" s="4"/>
      <c r="B399" s="4"/>
      <c r="C399" s="4"/>
      <c r="D399" s="4"/>
      <c r="E399" s="4"/>
      <c r="F399" s="7" t="str">
        <f>IFERROR(IF(ROUND(C399,0)&gt;45,(VLOOKUP(ROUND(B399,0),'Noise Valuation'!$A$19:$B$64,2,FALSE)-VLOOKUP(ROUND(C399,0),'Noise Valuation'!$A$19:$B$64,2,FALSE))*E399,(VLOOKUP(ROUND(B399,0),'Noise Valuation'!$A$19:$B$64,2,FALSE)-0)*E399),"")</f>
        <v/>
      </c>
    </row>
    <row r="400" spans="1:6" x14ac:dyDescent="0.25">
      <c r="A400" s="4"/>
      <c r="B400" s="4"/>
      <c r="C400" s="4"/>
      <c r="D400" s="4"/>
      <c r="E400" s="4"/>
      <c r="F400" s="7" t="str">
        <f>IFERROR(IF(ROUND(C400,0)&gt;45,(VLOOKUP(ROUND(B400,0),'Noise Valuation'!$A$19:$B$64,2,FALSE)-VLOOKUP(ROUND(C400,0),'Noise Valuation'!$A$19:$B$64,2,FALSE))*E400,(VLOOKUP(ROUND(B400,0),'Noise Valuation'!$A$19:$B$64,2,FALSE)-0)*E400),"")</f>
        <v/>
      </c>
    </row>
    <row r="401" spans="1:6" x14ac:dyDescent="0.25">
      <c r="A401" s="4"/>
      <c r="B401" s="4"/>
      <c r="C401" s="4"/>
      <c r="D401" s="4"/>
      <c r="E401" s="4"/>
      <c r="F401" s="7" t="str">
        <f>IFERROR(IF(ROUND(C401,0)&gt;45,(VLOOKUP(ROUND(B401,0),'Noise Valuation'!$A$19:$B$64,2,FALSE)-VLOOKUP(ROUND(C401,0),'Noise Valuation'!$A$19:$B$64,2,FALSE))*E401,(VLOOKUP(ROUND(B401,0),'Noise Valuation'!$A$19:$B$64,2,FALSE)-0)*E401),"")</f>
        <v/>
      </c>
    </row>
    <row r="402" spans="1:6" x14ac:dyDescent="0.25">
      <c r="A402" s="4"/>
      <c r="B402" s="4"/>
      <c r="C402" s="4"/>
      <c r="D402" s="4"/>
      <c r="E402" s="4"/>
      <c r="F402" s="7" t="str">
        <f>IFERROR(IF(ROUND(C402,0)&gt;45,(VLOOKUP(ROUND(B402,0),'Noise Valuation'!$A$19:$B$64,2,FALSE)-VLOOKUP(ROUND(C402,0),'Noise Valuation'!$A$19:$B$64,2,FALSE))*E402,(VLOOKUP(ROUND(B402,0),'Noise Valuation'!$A$19:$B$64,2,FALSE)-0)*E402),"")</f>
        <v/>
      </c>
    </row>
    <row r="403" spans="1:6" x14ac:dyDescent="0.25">
      <c r="A403" s="4"/>
      <c r="B403" s="4"/>
      <c r="C403" s="4"/>
      <c r="D403" s="4"/>
      <c r="E403" s="4"/>
      <c r="F403" s="7" t="str">
        <f>IFERROR(IF(ROUND(C403,0)&gt;45,(VLOOKUP(ROUND(B403,0),'Noise Valuation'!$A$19:$B$64,2,FALSE)-VLOOKUP(ROUND(C403,0),'Noise Valuation'!$A$19:$B$64,2,FALSE))*E403,(VLOOKUP(ROUND(B403,0),'Noise Valuation'!$A$19:$B$64,2,FALSE)-0)*E403),"")</f>
        <v/>
      </c>
    </row>
    <row r="404" spans="1:6" x14ac:dyDescent="0.25">
      <c r="A404" s="4"/>
      <c r="B404" s="4"/>
      <c r="C404" s="4"/>
      <c r="D404" s="4"/>
      <c r="E404" s="4"/>
      <c r="F404" s="7" t="str">
        <f>IFERROR(IF(ROUND(C404,0)&gt;45,(VLOOKUP(ROUND(B404,0),'Noise Valuation'!$A$19:$B$64,2,FALSE)-VLOOKUP(ROUND(C404,0),'Noise Valuation'!$A$19:$B$64,2,FALSE))*E404,(VLOOKUP(ROUND(B404,0),'Noise Valuation'!$A$19:$B$64,2,FALSE)-0)*E404),"")</f>
        <v/>
      </c>
    </row>
    <row r="405" spans="1:6" x14ac:dyDescent="0.25">
      <c r="A405" s="4"/>
      <c r="B405" s="4"/>
      <c r="C405" s="4"/>
      <c r="D405" s="4"/>
      <c r="E405" s="4"/>
      <c r="F405" s="7" t="str">
        <f>IFERROR(IF(ROUND(C405,0)&gt;45,(VLOOKUP(ROUND(B405,0),'Noise Valuation'!$A$19:$B$64,2,FALSE)-VLOOKUP(ROUND(C405,0),'Noise Valuation'!$A$19:$B$64,2,FALSE))*E405,(VLOOKUP(ROUND(B405,0),'Noise Valuation'!$A$19:$B$64,2,FALSE)-0)*E405),"")</f>
        <v/>
      </c>
    </row>
    <row r="406" spans="1:6" x14ac:dyDescent="0.25">
      <c r="A406" s="4"/>
      <c r="B406" s="4"/>
      <c r="C406" s="4"/>
      <c r="D406" s="4"/>
      <c r="E406" s="4"/>
      <c r="F406" s="7" t="str">
        <f>IFERROR(IF(ROUND(C406,0)&gt;45,(VLOOKUP(ROUND(B406,0),'Noise Valuation'!$A$19:$B$64,2,FALSE)-VLOOKUP(ROUND(C406,0),'Noise Valuation'!$A$19:$B$64,2,FALSE))*E406,(VLOOKUP(ROUND(B406,0),'Noise Valuation'!$A$19:$B$64,2,FALSE)-0)*E406),"")</f>
        <v/>
      </c>
    </row>
    <row r="407" spans="1:6" x14ac:dyDescent="0.25">
      <c r="A407" s="4"/>
      <c r="B407" s="4"/>
      <c r="C407" s="4"/>
      <c r="D407" s="4"/>
      <c r="E407" s="4"/>
      <c r="F407" s="7" t="str">
        <f>IFERROR(IF(ROUND(C407,0)&gt;45,(VLOOKUP(ROUND(B407,0),'Noise Valuation'!$A$19:$B$64,2,FALSE)-VLOOKUP(ROUND(C407,0),'Noise Valuation'!$A$19:$B$64,2,FALSE))*E407,(VLOOKUP(ROUND(B407,0),'Noise Valuation'!$A$19:$B$64,2,FALSE)-0)*E407),"")</f>
        <v/>
      </c>
    </row>
    <row r="408" spans="1:6" x14ac:dyDescent="0.25">
      <c r="A408" s="4"/>
      <c r="B408" s="4"/>
      <c r="C408" s="4"/>
      <c r="D408" s="4"/>
      <c r="E408" s="4"/>
      <c r="F408" s="7" t="str">
        <f>IFERROR(IF(ROUND(C408,0)&gt;45,(VLOOKUP(ROUND(B408,0),'Noise Valuation'!$A$19:$B$64,2,FALSE)-VLOOKUP(ROUND(C408,0),'Noise Valuation'!$A$19:$B$64,2,FALSE))*E408,(VLOOKUP(ROUND(B408,0),'Noise Valuation'!$A$19:$B$64,2,FALSE)-0)*E408),"")</f>
        <v/>
      </c>
    </row>
    <row r="409" spans="1:6" x14ac:dyDescent="0.25">
      <c r="A409" s="4"/>
      <c r="B409" s="4"/>
      <c r="C409" s="4"/>
      <c r="D409" s="4"/>
      <c r="E409" s="4"/>
      <c r="F409" s="7" t="str">
        <f>IFERROR(IF(ROUND(C409,0)&gt;45,(VLOOKUP(ROUND(B409,0),'Noise Valuation'!$A$19:$B$64,2,FALSE)-VLOOKUP(ROUND(C409,0),'Noise Valuation'!$A$19:$B$64,2,FALSE))*E409,(VLOOKUP(ROUND(B409,0),'Noise Valuation'!$A$19:$B$64,2,FALSE)-0)*E409),"")</f>
        <v/>
      </c>
    </row>
    <row r="410" spans="1:6" x14ac:dyDescent="0.25">
      <c r="A410" s="4"/>
      <c r="B410" s="4"/>
      <c r="C410" s="4"/>
      <c r="D410" s="4"/>
      <c r="E410" s="4"/>
      <c r="F410" s="7" t="str">
        <f>IFERROR(IF(ROUND(C410,0)&gt;45,(VLOOKUP(ROUND(B410,0),'Noise Valuation'!$A$19:$B$64,2,FALSE)-VLOOKUP(ROUND(C410,0),'Noise Valuation'!$A$19:$B$64,2,FALSE))*E410,(VLOOKUP(ROUND(B410,0),'Noise Valuation'!$A$19:$B$64,2,FALSE)-0)*E410),"")</f>
        <v/>
      </c>
    </row>
    <row r="411" spans="1:6" x14ac:dyDescent="0.25">
      <c r="A411" s="4"/>
      <c r="B411" s="4"/>
      <c r="C411" s="4"/>
      <c r="D411" s="4"/>
      <c r="E411" s="4"/>
      <c r="F411" s="7" t="str">
        <f>IFERROR(IF(ROUND(C411,0)&gt;45,(VLOOKUP(ROUND(B411,0),'Noise Valuation'!$A$19:$B$64,2,FALSE)-VLOOKUP(ROUND(C411,0),'Noise Valuation'!$A$19:$B$64,2,FALSE))*E411,(VLOOKUP(ROUND(B411,0),'Noise Valuation'!$A$19:$B$64,2,FALSE)-0)*E411),"")</f>
        <v/>
      </c>
    </row>
    <row r="412" spans="1:6" x14ac:dyDescent="0.25">
      <c r="A412" s="4"/>
      <c r="B412" s="4"/>
      <c r="C412" s="4"/>
      <c r="D412" s="4"/>
      <c r="E412" s="4"/>
      <c r="F412" s="7" t="str">
        <f>IFERROR(IF(ROUND(C412,0)&gt;45,(VLOOKUP(ROUND(B412,0),'Noise Valuation'!$A$19:$B$64,2,FALSE)-VLOOKUP(ROUND(C412,0),'Noise Valuation'!$A$19:$B$64,2,FALSE))*E412,(VLOOKUP(ROUND(B412,0),'Noise Valuation'!$A$19:$B$64,2,FALSE)-0)*E412),"")</f>
        <v/>
      </c>
    </row>
    <row r="413" spans="1:6" x14ac:dyDescent="0.25">
      <c r="A413" s="4"/>
      <c r="B413" s="4"/>
      <c r="C413" s="4"/>
      <c r="D413" s="4"/>
      <c r="E413" s="4"/>
      <c r="F413" s="7" t="str">
        <f>IFERROR(IF(ROUND(C413,0)&gt;45,(VLOOKUP(ROUND(B413,0),'Noise Valuation'!$A$19:$B$64,2,FALSE)-VLOOKUP(ROUND(C413,0),'Noise Valuation'!$A$19:$B$64,2,FALSE))*E413,(VLOOKUP(ROUND(B413,0),'Noise Valuation'!$A$19:$B$64,2,FALSE)-0)*E413),"")</f>
        <v/>
      </c>
    </row>
    <row r="414" spans="1:6" x14ac:dyDescent="0.25">
      <c r="A414" s="4"/>
      <c r="B414" s="4"/>
      <c r="C414" s="4"/>
      <c r="D414" s="4"/>
      <c r="E414" s="4"/>
      <c r="F414" s="7" t="str">
        <f>IFERROR(IF(ROUND(C414,0)&gt;45,(VLOOKUP(ROUND(B414,0),'Noise Valuation'!$A$19:$B$64,2,FALSE)-VLOOKUP(ROUND(C414,0),'Noise Valuation'!$A$19:$B$64,2,FALSE))*E414,(VLOOKUP(ROUND(B414,0),'Noise Valuation'!$A$19:$B$64,2,FALSE)-0)*E414),"")</f>
        <v/>
      </c>
    </row>
    <row r="415" spans="1:6" x14ac:dyDescent="0.25">
      <c r="A415" s="4"/>
      <c r="B415" s="4"/>
      <c r="C415" s="4"/>
      <c r="D415" s="4"/>
      <c r="E415" s="4"/>
      <c r="F415" s="7" t="str">
        <f>IFERROR(IF(ROUND(C415,0)&gt;45,(VLOOKUP(ROUND(B415,0),'Noise Valuation'!$A$19:$B$64,2,FALSE)-VLOOKUP(ROUND(C415,0),'Noise Valuation'!$A$19:$B$64,2,FALSE))*E415,(VLOOKUP(ROUND(B415,0),'Noise Valuation'!$A$19:$B$64,2,FALSE)-0)*E415),"")</f>
        <v/>
      </c>
    </row>
    <row r="416" spans="1:6" x14ac:dyDescent="0.25">
      <c r="A416" s="4"/>
      <c r="B416" s="4"/>
      <c r="C416" s="4"/>
      <c r="D416" s="4"/>
      <c r="E416" s="4"/>
      <c r="F416" s="7" t="str">
        <f>IFERROR(IF(ROUND(C416,0)&gt;45,(VLOOKUP(ROUND(B416,0),'Noise Valuation'!$A$19:$B$64,2,FALSE)-VLOOKUP(ROUND(C416,0),'Noise Valuation'!$A$19:$B$64,2,FALSE))*E416,(VLOOKUP(ROUND(B416,0),'Noise Valuation'!$A$19:$B$64,2,FALSE)-0)*E416),"")</f>
        <v/>
      </c>
    </row>
    <row r="417" spans="1:6" x14ac:dyDescent="0.25">
      <c r="A417" s="4"/>
      <c r="B417" s="4"/>
      <c r="C417" s="4"/>
      <c r="D417" s="4"/>
      <c r="E417" s="4"/>
      <c r="F417" s="7" t="str">
        <f>IFERROR(IF(ROUND(C417,0)&gt;45,(VLOOKUP(ROUND(B417,0),'Noise Valuation'!$A$19:$B$64,2,FALSE)-VLOOKUP(ROUND(C417,0),'Noise Valuation'!$A$19:$B$64,2,FALSE))*E417,(VLOOKUP(ROUND(B417,0),'Noise Valuation'!$A$19:$B$64,2,FALSE)-0)*E417),"")</f>
        <v/>
      </c>
    </row>
    <row r="418" spans="1:6" x14ac:dyDescent="0.25">
      <c r="A418" s="4"/>
      <c r="B418" s="4"/>
      <c r="C418" s="4"/>
      <c r="D418" s="4"/>
      <c r="E418" s="4"/>
      <c r="F418" s="7" t="str">
        <f>IFERROR(IF(ROUND(C418,0)&gt;45,(VLOOKUP(ROUND(B418,0),'Noise Valuation'!$A$19:$B$64,2,FALSE)-VLOOKUP(ROUND(C418,0),'Noise Valuation'!$A$19:$B$64,2,FALSE))*E418,(VLOOKUP(ROUND(B418,0),'Noise Valuation'!$A$19:$B$64,2,FALSE)-0)*E418),"")</f>
        <v/>
      </c>
    </row>
    <row r="419" spans="1:6" x14ac:dyDescent="0.25">
      <c r="A419" s="4"/>
      <c r="B419" s="4"/>
      <c r="C419" s="4"/>
      <c r="D419" s="4"/>
      <c r="E419" s="4"/>
      <c r="F419" s="7" t="str">
        <f>IFERROR(IF(ROUND(C419,0)&gt;45,(VLOOKUP(ROUND(B419,0),'Noise Valuation'!$A$19:$B$64,2,FALSE)-VLOOKUP(ROUND(C419,0),'Noise Valuation'!$A$19:$B$64,2,FALSE))*E419,(VLOOKUP(ROUND(B419,0),'Noise Valuation'!$A$19:$B$64,2,FALSE)-0)*E419),"")</f>
        <v/>
      </c>
    </row>
    <row r="420" spans="1:6" x14ac:dyDescent="0.25">
      <c r="A420" s="4"/>
      <c r="B420" s="4"/>
      <c r="C420" s="4"/>
      <c r="D420" s="4"/>
      <c r="E420" s="4"/>
      <c r="F420" s="7" t="str">
        <f>IFERROR(IF(ROUND(C420,0)&gt;45,(VLOOKUP(ROUND(B420,0),'Noise Valuation'!$A$19:$B$64,2,FALSE)-VLOOKUP(ROUND(C420,0),'Noise Valuation'!$A$19:$B$64,2,FALSE))*E420,(VLOOKUP(ROUND(B420,0),'Noise Valuation'!$A$19:$B$64,2,FALSE)-0)*E420),"")</f>
        <v/>
      </c>
    </row>
    <row r="421" spans="1:6" x14ac:dyDescent="0.25">
      <c r="A421" s="4"/>
      <c r="B421" s="4"/>
      <c r="C421" s="4"/>
      <c r="D421" s="4"/>
      <c r="E421" s="4"/>
      <c r="F421" s="7" t="str">
        <f>IFERROR(IF(ROUND(C421,0)&gt;45,(VLOOKUP(ROUND(B421,0),'Noise Valuation'!$A$19:$B$64,2,FALSE)-VLOOKUP(ROUND(C421,0),'Noise Valuation'!$A$19:$B$64,2,FALSE))*E421,(VLOOKUP(ROUND(B421,0),'Noise Valuation'!$A$19:$B$64,2,FALSE)-0)*E421),"")</f>
        <v/>
      </c>
    </row>
    <row r="422" spans="1:6" x14ac:dyDescent="0.25">
      <c r="A422" s="4"/>
      <c r="B422" s="4"/>
      <c r="C422" s="4"/>
      <c r="D422" s="4"/>
      <c r="E422" s="4"/>
      <c r="F422" s="7" t="str">
        <f>IFERROR(IF(ROUND(C422,0)&gt;45,(VLOOKUP(ROUND(B422,0),'Noise Valuation'!$A$19:$B$64,2,FALSE)-VLOOKUP(ROUND(C422,0),'Noise Valuation'!$A$19:$B$64,2,FALSE))*E422,(VLOOKUP(ROUND(B422,0),'Noise Valuation'!$A$19:$B$64,2,FALSE)-0)*E422),"")</f>
        <v/>
      </c>
    </row>
    <row r="423" spans="1:6" x14ac:dyDescent="0.25">
      <c r="A423" s="4"/>
      <c r="B423" s="4"/>
      <c r="C423" s="4"/>
      <c r="D423" s="4"/>
      <c r="E423" s="4"/>
      <c r="F423" s="7" t="str">
        <f>IFERROR(IF(ROUND(C423,0)&gt;45,(VLOOKUP(ROUND(B423,0),'Noise Valuation'!$A$19:$B$64,2,FALSE)-VLOOKUP(ROUND(C423,0),'Noise Valuation'!$A$19:$B$64,2,FALSE))*E423,(VLOOKUP(ROUND(B423,0),'Noise Valuation'!$A$19:$B$64,2,FALSE)-0)*E423),"")</f>
        <v/>
      </c>
    </row>
    <row r="424" spans="1:6" x14ac:dyDescent="0.25">
      <c r="A424" s="4"/>
      <c r="B424" s="4"/>
      <c r="C424" s="4"/>
      <c r="D424" s="4"/>
      <c r="E424" s="4"/>
      <c r="F424" s="7" t="str">
        <f>IFERROR(IF(ROUND(C424,0)&gt;45,(VLOOKUP(ROUND(B424,0),'Noise Valuation'!$A$19:$B$64,2,FALSE)-VLOOKUP(ROUND(C424,0),'Noise Valuation'!$A$19:$B$64,2,FALSE))*E424,(VLOOKUP(ROUND(B424,0),'Noise Valuation'!$A$19:$B$64,2,FALSE)-0)*E424),"")</f>
        <v/>
      </c>
    </row>
    <row r="425" spans="1:6" x14ac:dyDescent="0.25">
      <c r="A425" s="4"/>
      <c r="B425" s="4"/>
      <c r="C425" s="4"/>
      <c r="D425" s="4"/>
      <c r="E425" s="4"/>
      <c r="F425" s="7" t="str">
        <f>IFERROR(IF(ROUND(C425,0)&gt;45,(VLOOKUP(ROUND(B425,0),'Noise Valuation'!$A$19:$B$64,2,FALSE)-VLOOKUP(ROUND(C425,0),'Noise Valuation'!$A$19:$B$64,2,FALSE))*E425,(VLOOKUP(ROUND(B425,0),'Noise Valuation'!$A$19:$B$64,2,FALSE)-0)*E425),"")</f>
        <v/>
      </c>
    </row>
    <row r="426" spans="1:6" x14ac:dyDescent="0.25">
      <c r="A426" s="4"/>
      <c r="B426" s="4"/>
      <c r="C426" s="4"/>
      <c r="D426" s="4"/>
      <c r="E426" s="4"/>
      <c r="F426" s="7" t="str">
        <f>IFERROR(IF(ROUND(C426,0)&gt;45,(VLOOKUP(ROUND(B426,0),'Noise Valuation'!$A$19:$B$64,2,FALSE)-VLOOKUP(ROUND(C426,0),'Noise Valuation'!$A$19:$B$64,2,FALSE))*E426,(VLOOKUP(ROUND(B426,0),'Noise Valuation'!$A$19:$B$64,2,FALSE)-0)*E426),"")</f>
        <v/>
      </c>
    </row>
    <row r="427" spans="1:6" x14ac:dyDescent="0.25">
      <c r="A427" s="4"/>
      <c r="B427" s="4"/>
      <c r="C427" s="4"/>
      <c r="D427" s="4"/>
      <c r="E427" s="4"/>
      <c r="F427" s="7" t="str">
        <f>IFERROR(IF(ROUND(C427,0)&gt;45,(VLOOKUP(ROUND(B427,0),'Noise Valuation'!$A$19:$B$64,2,FALSE)-VLOOKUP(ROUND(C427,0),'Noise Valuation'!$A$19:$B$64,2,FALSE))*E427,(VLOOKUP(ROUND(B427,0),'Noise Valuation'!$A$19:$B$64,2,FALSE)-0)*E427),"")</f>
        <v/>
      </c>
    </row>
    <row r="428" spans="1:6" x14ac:dyDescent="0.25">
      <c r="A428" s="4"/>
      <c r="B428" s="4"/>
      <c r="C428" s="4"/>
      <c r="D428" s="4"/>
      <c r="E428" s="4"/>
      <c r="F428" s="7" t="str">
        <f>IFERROR(IF(ROUND(C428,0)&gt;45,(VLOOKUP(ROUND(B428,0),'Noise Valuation'!$A$19:$B$64,2,FALSE)-VLOOKUP(ROUND(C428,0),'Noise Valuation'!$A$19:$B$64,2,FALSE))*E428,(VLOOKUP(ROUND(B428,0),'Noise Valuation'!$A$19:$B$64,2,FALSE)-0)*E428),"")</f>
        <v/>
      </c>
    </row>
    <row r="429" spans="1:6" x14ac:dyDescent="0.25">
      <c r="A429" s="4"/>
      <c r="B429" s="4"/>
      <c r="C429" s="4"/>
      <c r="D429" s="4"/>
      <c r="E429" s="4"/>
      <c r="F429" s="7" t="str">
        <f>IFERROR(IF(ROUND(C429,0)&gt;45,(VLOOKUP(ROUND(B429,0),'Noise Valuation'!$A$19:$B$64,2,FALSE)-VLOOKUP(ROUND(C429,0),'Noise Valuation'!$A$19:$B$64,2,FALSE))*E429,(VLOOKUP(ROUND(B429,0),'Noise Valuation'!$A$19:$B$64,2,FALSE)-0)*E429),"")</f>
        <v/>
      </c>
    </row>
    <row r="430" spans="1:6" x14ac:dyDescent="0.25">
      <c r="A430" s="4"/>
      <c r="B430" s="4"/>
      <c r="C430" s="4"/>
      <c r="D430" s="4"/>
      <c r="E430" s="4"/>
      <c r="F430" s="7" t="str">
        <f>IFERROR(IF(ROUND(C430,0)&gt;45,(VLOOKUP(ROUND(B430,0),'Noise Valuation'!$A$19:$B$64,2,FALSE)-VLOOKUP(ROUND(C430,0),'Noise Valuation'!$A$19:$B$64,2,FALSE))*E430,(VLOOKUP(ROUND(B430,0),'Noise Valuation'!$A$19:$B$64,2,FALSE)-0)*E430),"")</f>
        <v/>
      </c>
    </row>
    <row r="431" spans="1:6" x14ac:dyDescent="0.25">
      <c r="A431" s="4"/>
      <c r="B431" s="4"/>
      <c r="C431" s="4"/>
      <c r="D431" s="4"/>
      <c r="E431" s="4"/>
      <c r="F431" s="7" t="str">
        <f>IFERROR(IF(ROUND(C431,0)&gt;45,(VLOOKUP(ROUND(B431,0),'Noise Valuation'!$A$19:$B$64,2,FALSE)-VLOOKUP(ROUND(C431,0),'Noise Valuation'!$A$19:$B$64,2,FALSE))*E431,(VLOOKUP(ROUND(B431,0),'Noise Valuation'!$A$19:$B$64,2,FALSE)-0)*E431),"")</f>
        <v/>
      </c>
    </row>
    <row r="432" spans="1:6" x14ac:dyDescent="0.25">
      <c r="A432" s="4"/>
      <c r="B432" s="4"/>
      <c r="C432" s="4"/>
      <c r="D432" s="4"/>
      <c r="E432" s="4"/>
      <c r="F432" s="7" t="str">
        <f>IFERROR(IF(ROUND(C432,0)&gt;45,(VLOOKUP(ROUND(B432,0),'Noise Valuation'!$A$19:$B$64,2,FALSE)-VLOOKUP(ROUND(C432,0),'Noise Valuation'!$A$19:$B$64,2,FALSE))*E432,(VLOOKUP(ROUND(B432,0),'Noise Valuation'!$A$19:$B$64,2,FALSE)-0)*E432),"")</f>
        <v/>
      </c>
    </row>
    <row r="433" spans="1:6" x14ac:dyDescent="0.25">
      <c r="A433" s="4"/>
      <c r="B433" s="4"/>
      <c r="C433" s="4"/>
      <c r="D433" s="4"/>
      <c r="E433" s="4"/>
      <c r="F433" s="7" t="str">
        <f>IFERROR(IF(ROUND(C433,0)&gt;45,(VLOOKUP(ROUND(B433,0),'Noise Valuation'!$A$19:$B$64,2,FALSE)-VLOOKUP(ROUND(C433,0),'Noise Valuation'!$A$19:$B$64,2,FALSE))*E433,(VLOOKUP(ROUND(B433,0),'Noise Valuation'!$A$19:$B$64,2,FALSE)-0)*E433),"")</f>
        <v/>
      </c>
    </row>
    <row r="434" spans="1:6" x14ac:dyDescent="0.25">
      <c r="A434" s="4"/>
      <c r="B434" s="4"/>
      <c r="C434" s="4"/>
      <c r="D434" s="4"/>
      <c r="E434" s="4"/>
      <c r="F434" s="7" t="str">
        <f>IFERROR(IF(ROUND(C434,0)&gt;45,(VLOOKUP(ROUND(B434,0),'Noise Valuation'!$A$19:$B$64,2,FALSE)-VLOOKUP(ROUND(C434,0),'Noise Valuation'!$A$19:$B$64,2,FALSE))*E434,(VLOOKUP(ROUND(B434,0),'Noise Valuation'!$A$19:$B$64,2,FALSE)-0)*E434),"")</f>
        <v/>
      </c>
    </row>
    <row r="435" spans="1:6" x14ac:dyDescent="0.25">
      <c r="A435" s="4"/>
      <c r="B435" s="4"/>
      <c r="C435" s="4"/>
      <c r="D435" s="4"/>
      <c r="E435" s="4"/>
      <c r="F435" s="7" t="str">
        <f>IFERROR(IF(ROUND(C435,0)&gt;45,(VLOOKUP(ROUND(B435,0),'Noise Valuation'!$A$19:$B$64,2,FALSE)-VLOOKUP(ROUND(C435,0),'Noise Valuation'!$A$19:$B$64,2,FALSE))*E435,(VLOOKUP(ROUND(B435,0),'Noise Valuation'!$A$19:$B$64,2,FALSE)-0)*E435),"")</f>
        <v/>
      </c>
    </row>
    <row r="436" spans="1:6" x14ac:dyDescent="0.25">
      <c r="A436" s="4"/>
      <c r="B436" s="4"/>
      <c r="C436" s="4"/>
      <c r="D436" s="4"/>
      <c r="E436" s="4"/>
      <c r="F436" s="7" t="str">
        <f>IFERROR(IF(ROUND(C436,0)&gt;45,(VLOOKUP(ROUND(B436,0),'Noise Valuation'!$A$19:$B$64,2,FALSE)-VLOOKUP(ROUND(C436,0),'Noise Valuation'!$A$19:$B$64,2,FALSE))*E436,(VLOOKUP(ROUND(B436,0),'Noise Valuation'!$A$19:$B$64,2,FALSE)-0)*E436),"")</f>
        <v/>
      </c>
    </row>
    <row r="437" spans="1:6" x14ac:dyDescent="0.25">
      <c r="A437" s="4"/>
      <c r="B437" s="4"/>
      <c r="C437" s="4"/>
      <c r="D437" s="4"/>
      <c r="E437" s="4"/>
      <c r="F437" s="7" t="str">
        <f>IFERROR(IF(ROUND(C437,0)&gt;45,(VLOOKUP(ROUND(B437,0),'Noise Valuation'!$A$19:$B$64,2,FALSE)-VLOOKUP(ROUND(C437,0),'Noise Valuation'!$A$19:$B$64,2,FALSE))*E437,(VLOOKUP(ROUND(B437,0),'Noise Valuation'!$A$19:$B$64,2,FALSE)-0)*E437),"")</f>
        <v/>
      </c>
    </row>
    <row r="438" spans="1:6" x14ac:dyDescent="0.25">
      <c r="A438" s="4"/>
      <c r="B438" s="4"/>
      <c r="C438" s="4"/>
      <c r="D438" s="4"/>
      <c r="E438" s="4"/>
      <c r="F438" s="7" t="str">
        <f>IFERROR(IF(ROUND(C438,0)&gt;45,(VLOOKUP(ROUND(B438,0),'Noise Valuation'!$A$19:$B$64,2,FALSE)-VLOOKUP(ROUND(C438,0),'Noise Valuation'!$A$19:$B$64,2,FALSE))*E438,(VLOOKUP(ROUND(B438,0),'Noise Valuation'!$A$19:$B$64,2,FALSE)-0)*E438),"")</f>
        <v/>
      </c>
    </row>
    <row r="439" spans="1:6" x14ac:dyDescent="0.25">
      <c r="A439" s="4"/>
      <c r="B439" s="4"/>
      <c r="C439" s="4"/>
      <c r="D439" s="4"/>
      <c r="E439" s="4"/>
      <c r="F439" s="7" t="str">
        <f>IFERROR(IF(ROUND(C439,0)&gt;45,(VLOOKUP(ROUND(B439,0),'Noise Valuation'!$A$19:$B$64,2,FALSE)-VLOOKUP(ROUND(C439,0),'Noise Valuation'!$A$19:$B$64,2,FALSE))*E439,(VLOOKUP(ROUND(B439,0),'Noise Valuation'!$A$19:$B$64,2,FALSE)-0)*E439),"")</f>
        <v/>
      </c>
    </row>
    <row r="440" spans="1:6" x14ac:dyDescent="0.25">
      <c r="A440" s="4"/>
      <c r="B440" s="4"/>
      <c r="C440" s="4"/>
      <c r="D440" s="4"/>
      <c r="E440" s="4"/>
      <c r="F440" s="7" t="str">
        <f>IFERROR(IF(ROUND(C440,0)&gt;45,(VLOOKUP(ROUND(B440,0),'Noise Valuation'!$A$19:$B$64,2,FALSE)-VLOOKUP(ROUND(C440,0),'Noise Valuation'!$A$19:$B$64,2,FALSE))*E440,(VLOOKUP(ROUND(B440,0),'Noise Valuation'!$A$19:$B$64,2,FALSE)-0)*E440),"")</f>
        <v/>
      </c>
    </row>
    <row r="441" spans="1:6" x14ac:dyDescent="0.25">
      <c r="A441" s="4"/>
      <c r="B441" s="4"/>
      <c r="C441" s="4"/>
      <c r="D441" s="4"/>
      <c r="E441" s="4"/>
      <c r="F441" s="7" t="str">
        <f>IFERROR(IF(ROUND(C441,0)&gt;45,(VLOOKUP(ROUND(B441,0),'Noise Valuation'!$A$19:$B$64,2,FALSE)-VLOOKUP(ROUND(C441,0),'Noise Valuation'!$A$19:$B$64,2,FALSE))*E441,(VLOOKUP(ROUND(B441,0),'Noise Valuation'!$A$19:$B$64,2,FALSE)-0)*E441),"")</f>
        <v/>
      </c>
    </row>
    <row r="442" spans="1:6" x14ac:dyDescent="0.25">
      <c r="A442" s="4"/>
      <c r="B442" s="4"/>
      <c r="C442" s="4"/>
      <c r="D442" s="4"/>
      <c r="E442" s="4"/>
      <c r="F442" s="7" t="str">
        <f>IFERROR(IF(ROUND(C442,0)&gt;45,(VLOOKUP(ROUND(B442,0),'Noise Valuation'!$A$19:$B$64,2,FALSE)-VLOOKUP(ROUND(C442,0),'Noise Valuation'!$A$19:$B$64,2,FALSE))*E442,(VLOOKUP(ROUND(B442,0),'Noise Valuation'!$A$19:$B$64,2,FALSE)-0)*E442),"")</f>
        <v/>
      </c>
    </row>
    <row r="443" spans="1:6" x14ac:dyDescent="0.25">
      <c r="A443" s="4"/>
      <c r="B443" s="4"/>
      <c r="C443" s="4"/>
      <c r="D443" s="4"/>
      <c r="E443" s="4"/>
      <c r="F443" s="7" t="str">
        <f>IFERROR(IF(ROUND(C443,0)&gt;45,(VLOOKUP(ROUND(B443,0),'Noise Valuation'!$A$19:$B$64,2,FALSE)-VLOOKUP(ROUND(C443,0),'Noise Valuation'!$A$19:$B$64,2,FALSE))*E443,(VLOOKUP(ROUND(B443,0),'Noise Valuation'!$A$19:$B$64,2,FALSE)-0)*E443),"")</f>
        <v/>
      </c>
    </row>
    <row r="444" spans="1:6" x14ac:dyDescent="0.25">
      <c r="A444" s="4"/>
      <c r="B444" s="4"/>
      <c r="C444" s="4"/>
      <c r="D444" s="4"/>
      <c r="E444" s="4"/>
      <c r="F444" s="7" t="str">
        <f>IFERROR(IF(ROUND(C444,0)&gt;45,(VLOOKUP(ROUND(B444,0),'Noise Valuation'!$A$19:$B$64,2,FALSE)-VLOOKUP(ROUND(C444,0),'Noise Valuation'!$A$19:$B$64,2,FALSE))*E444,(VLOOKUP(ROUND(B444,0),'Noise Valuation'!$A$19:$B$64,2,FALSE)-0)*E444),"")</f>
        <v/>
      </c>
    </row>
    <row r="445" spans="1:6" x14ac:dyDescent="0.25">
      <c r="A445" s="4"/>
      <c r="B445" s="4"/>
      <c r="C445" s="4"/>
      <c r="D445" s="4"/>
      <c r="E445" s="4"/>
      <c r="F445" s="7" t="str">
        <f>IFERROR(IF(ROUND(C445,0)&gt;45,(VLOOKUP(ROUND(B445,0),'Noise Valuation'!$A$19:$B$64,2,FALSE)-VLOOKUP(ROUND(C445,0),'Noise Valuation'!$A$19:$B$64,2,FALSE))*E445,(VLOOKUP(ROUND(B445,0),'Noise Valuation'!$A$19:$B$64,2,FALSE)-0)*E445),"")</f>
        <v/>
      </c>
    </row>
    <row r="446" spans="1:6" x14ac:dyDescent="0.25">
      <c r="A446" s="4"/>
      <c r="B446" s="4"/>
      <c r="C446" s="4"/>
      <c r="D446" s="4"/>
      <c r="E446" s="4"/>
      <c r="F446" s="7" t="str">
        <f>IFERROR(IF(ROUND(C446,0)&gt;45,(VLOOKUP(ROUND(B446,0),'Noise Valuation'!$A$19:$B$64,2,FALSE)-VLOOKUP(ROUND(C446,0),'Noise Valuation'!$A$19:$B$64,2,FALSE))*E446,(VLOOKUP(ROUND(B446,0),'Noise Valuation'!$A$19:$B$64,2,FALSE)-0)*E446),"")</f>
        <v/>
      </c>
    </row>
    <row r="447" spans="1:6" x14ac:dyDescent="0.25">
      <c r="A447" s="4"/>
      <c r="B447" s="4"/>
      <c r="C447" s="4"/>
      <c r="D447" s="4"/>
      <c r="E447" s="4"/>
      <c r="F447" s="7" t="str">
        <f>IFERROR(IF(ROUND(C447,0)&gt;45,(VLOOKUP(ROUND(B447,0),'Noise Valuation'!$A$19:$B$64,2,FALSE)-VLOOKUP(ROUND(C447,0),'Noise Valuation'!$A$19:$B$64,2,FALSE))*E447,(VLOOKUP(ROUND(B447,0),'Noise Valuation'!$A$19:$B$64,2,FALSE)-0)*E447),"")</f>
        <v/>
      </c>
    </row>
    <row r="448" spans="1:6" x14ac:dyDescent="0.25">
      <c r="A448" s="4"/>
      <c r="B448" s="4"/>
      <c r="C448" s="4"/>
      <c r="D448" s="4"/>
      <c r="E448" s="4"/>
      <c r="F448" s="7" t="str">
        <f>IFERROR(IF(ROUND(C448,0)&gt;45,(VLOOKUP(ROUND(B448,0),'Noise Valuation'!$A$19:$B$64,2,FALSE)-VLOOKUP(ROUND(C448,0),'Noise Valuation'!$A$19:$B$64,2,FALSE))*E448,(VLOOKUP(ROUND(B448,0),'Noise Valuation'!$A$19:$B$64,2,FALSE)-0)*E448),"")</f>
        <v/>
      </c>
    </row>
    <row r="449" spans="1:6" x14ac:dyDescent="0.25">
      <c r="A449" s="4"/>
      <c r="B449" s="4"/>
      <c r="C449" s="4"/>
      <c r="D449" s="4"/>
      <c r="E449" s="4"/>
      <c r="F449" s="7" t="str">
        <f>IFERROR(IF(ROUND(C449,0)&gt;45,(VLOOKUP(ROUND(B449,0),'Noise Valuation'!$A$19:$B$64,2,FALSE)-VLOOKUP(ROUND(C449,0),'Noise Valuation'!$A$19:$B$64,2,FALSE))*E449,(VLOOKUP(ROUND(B449,0),'Noise Valuation'!$A$19:$B$64,2,FALSE)-0)*E449),"")</f>
        <v/>
      </c>
    </row>
    <row r="450" spans="1:6" x14ac:dyDescent="0.25">
      <c r="A450" s="4"/>
      <c r="B450" s="4"/>
      <c r="C450" s="4"/>
      <c r="D450" s="4"/>
      <c r="E450" s="4"/>
      <c r="F450" s="7" t="str">
        <f>IFERROR(IF(ROUND(C450,0)&gt;45,(VLOOKUP(ROUND(B450,0),'Noise Valuation'!$A$19:$B$64,2,FALSE)-VLOOKUP(ROUND(C450,0),'Noise Valuation'!$A$19:$B$64,2,FALSE))*E450,(VLOOKUP(ROUND(B450,0),'Noise Valuation'!$A$19:$B$64,2,FALSE)-0)*E450),"")</f>
        <v/>
      </c>
    </row>
    <row r="451" spans="1:6" x14ac:dyDescent="0.25">
      <c r="A451" s="4"/>
      <c r="B451" s="4"/>
      <c r="C451" s="4"/>
      <c r="D451" s="4"/>
      <c r="E451" s="4"/>
      <c r="F451" s="7" t="str">
        <f>IFERROR(IF(ROUND(C451,0)&gt;45,(VLOOKUP(ROUND(B451,0),'Noise Valuation'!$A$19:$B$64,2,FALSE)-VLOOKUP(ROUND(C451,0),'Noise Valuation'!$A$19:$B$64,2,FALSE))*E451,(VLOOKUP(ROUND(B451,0),'Noise Valuation'!$A$19:$B$64,2,FALSE)-0)*E451),"")</f>
        <v/>
      </c>
    </row>
    <row r="452" spans="1:6" x14ac:dyDescent="0.25">
      <c r="A452" s="4"/>
      <c r="B452" s="4"/>
      <c r="C452" s="4"/>
      <c r="D452" s="4"/>
      <c r="E452" s="4"/>
      <c r="F452" s="7" t="str">
        <f>IFERROR(IF(ROUND(C452,0)&gt;45,(VLOOKUP(ROUND(B452,0),'Noise Valuation'!$A$19:$B$64,2,FALSE)-VLOOKUP(ROUND(C452,0),'Noise Valuation'!$A$19:$B$64,2,FALSE))*E452,(VLOOKUP(ROUND(B452,0),'Noise Valuation'!$A$19:$B$64,2,FALSE)-0)*E452),"")</f>
        <v/>
      </c>
    </row>
    <row r="453" spans="1:6" x14ac:dyDescent="0.25">
      <c r="A453" s="4"/>
      <c r="B453" s="4"/>
      <c r="C453" s="4"/>
      <c r="D453" s="4"/>
      <c r="E453" s="4"/>
      <c r="F453" s="7" t="str">
        <f>IFERROR(IF(ROUND(C453,0)&gt;45,(VLOOKUP(ROUND(B453,0),'Noise Valuation'!$A$19:$B$64,2,FALSE)-VLOOKUP(ROUND(C453,0),'Noise Valuation'!$A$19:$B$64,2,FALSE))*E453,(VLOOKUP(ROUND(B453,0),'Noise Valuation'!$A$19:$B$64,2,FALSE)-0)*E453),"")</f>
        <v/>
      </c>
    </row>
    <row r="454" spans="1:6" x14ac:dyDescent="0.25">
      <c r="A454" s="4"/>
      <c r="B454" s="4"/>
      <c r="C454" s="4"/>
      <c r="D454" s="4"/>
      <c r="E454" s="4"/>
      <c r="F454" s="7" t="str">
        <f>IFERROR(IF(ROUND(C454,0)&gt;45,(VLOOKUP(ROUND(B454,0),'Noise Valuation'!$A$19:$B$64,2,FALSE)-VLOOKUP(ROUND(C454,0),'Noise Valuation'!$A$19:$B$64,2,FALSE))*E454,(VLOOKUP(ROUND(B454,0),'Noise Valuation'!$A$19:$B$64,2,FALSE)-0)*E454),"")</f>
        <v/>
      </c>
    </row>
    <row r="455" spans="1:6" x14ac:dyDescent="0.25">
      <c r="A455" s="4"/>
      <c r="B455" s="4"/>
      <c r="C455" s="4"/>
      <c r="D455" s="4"/>
      <c r="E455" s="4"/>
      <c r="F455" s="7" t="str">
        <f>IFERROR(IF(ROUND(C455,0)&gt;45,(VLOOKUP(ROUND(B455,0),'Noise Valuation'!$A$19:$B$64,2,FALSE)-VLOOKUP(ROUND(C455,0),'Noise Valuation'!$A$19:$B$64,2,FALSE))*E455,(VLOOKUP(ROUND(B455,0),'Noise Valuation'!$A$19:$B$64,2,FALSE)-0)*E455),"")</f>
        <v/>
      </c>
    </row>
    <row r="456" spans="1:6" x14ac:dyDescent="0.25">
      <c r="A456" s="4"/>
      <c r="B456" s="4"/>
      <c r="C456" s="4"/>
      <c r="D456" s="4"/>
      <c r="E456" s="4"/>
      <c r="F456" s="7" t="str">
        <f>IFERROR(IF(ROUND(C456,0)&gt;45,(VLOOKUP(ROUND(B456,0),'Noise Valuation'!$A$19:$B$64,2,FALSE)-VLOOKUP(ROUND(C456,0),'Noise Valuation'!$A$19:$B$64,2,FALSE))*E456,(VLOOKUP(ROUND(B456,0),'Noise Valuation'!$A$19:$B$64,2,FALSE)-0)*E456),"")</f>
        <v/>
      </c>
    </row>
    <row r="457" spans="1:6" x14ac:dyDescent="0.25">
      <c r="A457" s="4"/>
      <c r="B457" s="4"/>
      <c r="C457" s="4"/>
      <c r="D457" s="4"/>
      <c r="E457" s="4"/>
      <c r="F457" s="7" t="str">
        <f>IFERROR(IF(ROUND(C457,0)&gt;45,(VLOOKUP(ROUND(B457,0),'Noise Valuation'!$A$19:$B$64,2,FALSE)-VLOOKUP(ROUND(C457,0),'Noise Valuation'!$A$19:$B$64,2,FALSE))*E457,(VLOOKUP(ROUND(B457,0),'Noise Valuation'!$A$19:$B$64,2,FALSE)-0)*E457),"")</f>
        <v/>
      </c>
    </row>
    <row r="458" spans="1:6" x14ac:dyDescent="0.25">
      <c r="A458" s="4"/>
      <c r="B458" s="4"/>
      <c r="C458" s="4"/>
      <c r="D458" s="4"/>
      <c r="E458" s="4"/>
      <c r="F458" s="7" t="str">
        <f>IFERROR(IF(ROUND(C458,0)&gt;45,(VLOOKUP(ROUND(B458,0),'Noise Valuation'!$A$19:$B$64,2,FALSE)-VLOOKUP(ROUND(C458,0),'Noise Valuation'!$A$19:$B$64,2,FALSE))*E458,(VLOOKUP(ROUND(B458,0),'Noise Valuation'!$A$19:$B$64,2,FALSE)-0)*E458),"")</f>
        <v/>
      </c>
    </row>
    <row r="459" spans="1:6" x14ac:dyDescent="0.25">
      <c r="A459" s="4"/>
      <c r="B459" s="4"/>
      <c r="C459" s="4"/>
      <c r="D459" s="4"/>
      <c r="E459" s="4"/>
      <c r="F459" s="7" t="str">
        <f>IFERROR(IF(ROUND(C459,0)&gt;45,(VLOOKUP(ROUND(B459,0),'Noise Valuation'!$A$19:$B$64,2,FALSE)-VLOOKUP(ROUND(C459,0),'Noise Valuation'!$A$19:$B$64,2,FALSE))*E459,(VLOOKUP(ROUND(B459,0),'Noise Valuation'!$A$19:$B$64,2,FALSE)-0)*E459),"")</f>
        <v/>
      </c>
    </row>
    <row r="460" spans="1:6" x14ac:dyDescent="0.25">
      <c r="A460" s="4"/>
      <c r="B460" s="4"/>
      <c r="C460" s="4"/>
      <c r="D460" s="4"/>
      <c r="E460" s="4"/>
      <c r="F460" s="7" t="str">
        <f>IFERROR(IF(ROUND(C460,0)&gt;45,(VLOOKUP(ROUND(B460,0),'Noise Valuation'!$A$19:$B$64,2,FALSE)-VLOOKUP(ROUND(C460,0),'Noise Valuation'!$A$19:$B$64,2,FALSE))*E460,(VLOOKUP(ROUND(B460,0),'Noise Valuation'!$A$19:$B$64,2,FALSE)-0)*E460),"")</f>
        <v/>
      </c>
    </row>
    <row r="461" spans="1:6" x14ac:dyDescent="0.25">
      <c r="A461" s="4"/>
      <c r="B461" s="4"/>
      <c r="C461" s="4"/>
      <c r="D461" s="4"/>
      <c r="E461" s="4"/>
      <c r="F461" s="7" t="str">
        <f>IFERROR(IF(ROUND(C461,0)&gt;45,(VLOOKUP(ROUND(B461,0),'Noise Valuation'!$A$19:$B$64,2,FALSE)-VLOOKUP(ROUND(C461,0),'Noise Valuation'!$A$19:$B$64,2,FALSE))*E461,(VLOOKUP(ROUND(B461,0),'Noise Valuation'!$A$19:$B$64,2,FALSE)-0)*E461),"")</f>
        <v/>
      </c>
    </row>
    <row r="462" spans="1:6" x14ac:dyDescent="0.25">
      <c r="A462" s="4"/>
      <c r="B462" s="4"/>
      <c r="C462" s="4"/>
      <c r="D462" s="4"/>
      <c r="E462" s="4"/>
      <c r="F462" s="7" t="str">
        <f>IFERROR(IF(ROUND(C462,0)&gt;45,(VLOOKUP(ROUND(B462,0),'Noise Valuation'!$A$19:$B$64,2,FALSE)-VLOOKUP(ROUND(C462,0),'Noise Valuation'!$A$19:$B$64,2,FALSE))*E462,(VLOOKUP(ROUND(B462,0),'Noise Valuation'!$A$19:$B$64,2,FALSE)-0)*E462),"")</f>
        <v/>
      </c>
    </row>
    <row r="463" spans="1:6" x14ac:dyDescent="0.25">
      <c r="A463" s="4"/>
      <c r="B463" s="4"/>
      <c r="C463" s="4"/>
      <c r="D463" s="4"/>
      <c r="E463" s="4"/>
      <c r="F463" s="7" t="str">
        <f>IFERROR(IF(ROUND(C463,0)&gt;45,(VLOOKUP(ROUND(B463,0),'Noise Valuation'!$A$19:$B$64,2,FALSE)-VLOOKUP(ROUND(C463,0),'Noise Valuation'!$A$19:$B$64,2,FALSE))*E463,(VLOOKUP(ROUND(B463,0),'Noise Valuation'!$A$19:$B$64,2,FALSE)-0)*E463),"")</f>
        <v/>
      </c>
    </row>
    <row r="464" spans="1:6" x14ac:dyDescent="0.25">
      <c r="A464" s="4"/>
      <c r="B464" s="4"/>
      <c r="C464" s="4"/>
      <c r="D464" s="4"/>
      <c r="E464" s="4"/>
      <c r="F464" s="7" t="str">
        <f>IFERROR(IF(ROUND(C464,0)&gt;45,(VLOOKUP(ROUND(B464,0),'Noise Valuation'!$A$19:$B$64,2,FALSE)-VLOOKUP(ROUND(C464,0),'Noise Valuation'!$A$19:$B$64,2,FALSE))*E464,(VLOOKUP(ROUND(B464,0),'Noise Valuation'!$A$19:$B$64,2,FALSE)-0)*E464),"")</f>
        <v/>
      </c>
    </row>
    <row r="465" spans="1:6" x14ac:dyDescent="0.25">
      <c r="A465" s="4"/>
      <c r="B465" s="4"/>
      <c r="C465" s="4"/>
      <c r="D465" s="4"/>
      <c r="E465" s="4"/>
      <c r="F465" s="7" t="str">
        <f>IFERROR(IF(ROUND(C465,0)&gt;45,(VLOOKUP(ROUND(B465,0),'Noise Valuation'!$A$19:$B$64,2,FALSE)-VLOOKUP(ROUND(C465,0),'Noise Valuation'!$A$19:$B$64,2,FALSE))*E465,(VLOOKUP(ROUND(B465,0),'Noise Valuation'!$A$19:$B$64,2,FALSE)-0)*E465),"")</f>
        <v/>
      </c>
    </row>
    <row r="466" spans="1:6" x14ac:dyDescent="0.25">
      <c r="A466" s="4"/>
      <c r="B466" s="4"/>
      <c r="C466" s="4"/>
      <c r="D466" s="4"/>
      <c r="E466" s="4"/>
      <c r="F466" s="7" t="str">
        <f>IFERROR(IF(ROUND(C466,0)&gt;45,(VLOOKUP(ROUND(B466,0),'Noise Valuation'!$A$19:$B$64,2,FALSE)-VLOOKUP(ROUND(C466,0),'Noise Valuation'!$A$19:$B$64,2,FALSE))*E466,(VLOOKUP(ROUND(B466,0),'Noise Valuation'!$A$19:$B$64,2,FALSE)-0)*E466),"")</f>
        <v/>
      </c>
    </row>
    <row r="467" spans="1:6" x14ac:dyDescent="0.25">
      <c r="A467" s="4"/>
      <c r="B467" s="4"/>
      <c r="C467" s="4"/>
      <c r="D467" s="4"/>
      <c r="E467" s="4"/>
      <c r="F467" s="7" t="str">
        <f>IFERROR(IF(ROUND(C467,0)&gt;45,(VLOOKUP(ROUND(B467,0),'Noise Valuation'!$A$19:$B$64,2,FALSE)-VLOOKUP(ROUND(C467,0),'Noise Valuation'!$A$19:$B$64,2,FALSE))*E467,(VLOOKUP(ROUND(B467,0),'Noise Valuation'!$A$19:$B$64,2,FALSE)-0)*E467),"")</f>
        <v/>
      </c>
    </row>
    <row r="468" spans="1:6" x14ac:dyDescent="0.25">
      <c r="A468" s="4"/>
      <c r="B468" s="4"/>
      <c r="C468" s="4"/>
      <c r="D468" s="4"/>
      <c r="E468" s="4"/>
      <c r="F468" s="7" t="str">
        <f>IFERROR(IF(ROUND(C468,0)&gt;45,(VLOOKUP(ROUND(B468,0),'Noise Valuation'!$A$19:$B$64,2,FALSE)-VLOOKUP(ROUND(C468,0),'Noise Valuation'!$A$19:$B$64,2,FALSE))*E468,(VLOOKUP(ROUND(B468,0),'Noise Valuation'!$A$19:$B$64,2,FALSE)-0)*E468),"")</f>
        <v/>
      </c>
    </row>
    <row r="469" spans="1:6" x14ac:dyDescent="0.25">
      <c r="A469" s="4"/>
      <c r="B469" s="4"/>
      <c r="C469" s="4"/>
      <c r="D469" s="4"/>
      <c r="E469" s="4"/>
      <c r="F469" s="7" t="str">
        <f>IFERROR(IF(ROUND(C469,0)&gt;45,(VLOOKUP(ROUND(B469,0),'Noise Valuation'!$A$19:$B$64,2,FALSE)-VLOOKUP(ROUND(C469,0),'Noise Valuation'!$A$19:$B$64,2,FALSE))*E469,(VLOOKUP(ROUND(B469,0),'Noise Valuation'!$A$19:$B$64,2,FALSE)-0)*E469),"")</f>
        <v/>
      </c>
    </row>
    <row r="470" spans="1:6" x14ac:dyDescent="0.25">
      <c r="A470" s="4"/>
      <c r="B470" s="4"/>
      <c r="C470" s="4"/>
      <c r="D470" s="4"/>
      <c r="E470" s="4"/>
      <c r="F470" s="7" t="str">
        <f>IFERROR(IF(ROUND(C470,0)&gt;45,(VLOOKUP(ROUND(B470,0),'Noise Valuation'!$A$19:$B$64,2,FALSE)-VLOOKUP(ROUND(C470,0),'Noise Valuation'!$A$19:$B$64,2,FALSE))*E470,(VLOOKUP(ROUND(B470,0),'Noise Valuation'!$A$19:$B$64,2,FALSE)-0)*E470),"")</f>
        <v/>
      </c>
    </row>
    <row r="471" spans="1:6" x14ac:dyDescent="0.25">
      <c r="A471" s="4"/>
      <c r="B471" s="4"/>
      <c r="C471" s="4"/>
      <c r="D471" s="4"/>
      <c r="E471" s="4"/>
      <c r="F471" s="7" t="str">
        <f>IFERROR(IF(ROUND(C471,0)&gt;45,(VLOOKUP(ROUND(B471,0),'Noise Valuation'!$A$19:$B$64,2,FALSE)-VLOOKUP(ROUND(C471,0),'Noise Valuation'!$A$19:$B$64,2,FALSE))*E471,(VLOOKUP(ROUND(B471,0),'Noise Valuation'!$A$19:$B$64,2,FALSE)-0)*E471),"")</f>
        <v/>
      </c>
    </row>
    <row r="472" spans="1:6" x14ac:dyDescent="0.25">
      <c r="A472" s="4"/>
      <c r="B472" s="4"/>
      <c r="C472" s="4"/>
      <c r="D472" s="4"/>
      <c r="E472" s="4"/>
      <c r="F472" s="7" t="str">
        <f>IFERROR(IF(ROUND(C472,0)&gt;45,(VLOOKUP(ROUND(B472,0),'Noise Valuation'!$A$19:$B$64,2,FALSE)-VLOOKUP(ROUND(C472,0),'Noise Valuation'!$A$19:$B$64,2,FALSE))*E472,(VLOOKUP(ROUND(B472,0),'Noise Valuation'!$A$19:$B$64,2,FALSE)-0)*E472),"")</f>
        <v/>
      </c>
    </row>
    <row r="473" spans="1:6" x14ac:dyDescent="0.25">
      <c r="A473" s="4"/>
      <c r="B473" s="4"/>
      <c r="C473" s="4"/>
      <c r="D473" s="4"/>
      <c r="E473" s="4"/>
      <c r="F473" s="7" t="str">
        <f>IFERROR(IF(ROUND(C473,0)&gt;45,(VLOOKUP(ROUND(B473,0),'Noise Valuation'!$A$19:$B$64,2,FALSE)-VLOOKUP(ROUND(C473,0),'Noise Valuation'!$A$19:$B$64,2,FALSE))*E473,(VLOOKUP(ROUND(B473,0),'Noise Valuation'!$A$19:$B$64,2,FALSE)-0)*E473),"")</f>
        <v/>
      </c>
    </row>
    <row r="474" spans="1:6" x14ac:dyDescent="0.25">
      <c r="A474" s="4"/>
      <c r="B474" s="4"/>
      <c r="C474" s="4"/>
      <c r="D474" s="4"/>
      <c r="E474" s="4"/>
      <c r="F474" s="7" t="str">
        <f>IFERROR(IF(ROUND(C474,0)&gt;45,(VLOOKUP(ROUND(B474,0),'Noise Valuation'!$A$19:$B$64,2,FALSE)-VLOOKUP(ROUND(C474,0),'Noise Valuation'!$A$19:$B$64,2,FALSE))*E474,(VLOOKUP(ROUND(B474,0),'Noise Valuation'!$A$19:$B$64,2,FALSE)-0)*E474),"")</f>
        <v/>
      </c>
    </row>
    <row r="475" spans="1:6" x14ac:dyDescent="0.25">
      <c r="A475" s="4"/>
      <c r="B475" s="4"/>
      <c r="C475" s="4"/>
      <c r="D475" s="4"/>
      <c r="E475" s="4"/>
      <c r="F475" s="7" t="str">
        <f>IFERROR(IF(ROUND(C475,0)&gt;45,(VLOOKUP(ROUND(B475,0),'Noise Valuation'!$A$19:$B$64,2,FALSE)-VLOOKUP(ROUND(C475,0),'Noise Valuation'!$A$19:$B$64,2,FALSE))*E475,(VLOOKUP(ROUND(B475,0),'Noise Valuation'!$A$19:$B$64,2,FALSE)-0)*E475),"")</f>
        <v/>
      </c>
    </row>
    <row r="476" spans="1:6" x14ac:dyDescent="0.25">
      <c r="A476" s="4"/>
      <c r="B476" s="4"/>
      <c r="C476" s="4"/>
      <c r="D476" s="4"/>
      <c r="E476" s="4"/>
      <c r="F476" s="7" t="str">
        <f>IFERROR(IF(ROUND(C476,0)&gt;45,(VLOOKUP(ROUND(B476,0),'Noise Valuation'!$A$19:$B$64,2,FALSE)-VLOOKUP(ROUND(C476,0),'Noise Valuation'!$A$19:$B$64,2,FALSE))*E476,(VLOOKUP(ROUND(B476,0),'Noise Valuation'!$A$19:$B$64,2,FALSE)-0)*E476),"")</f>
        <v/>
      </c>
    </row>
    <row r="477" spans="1:6" x14ac:dyDescent="0.25">
      <c r="A477" s="4"/>
      <c r="B477" s="4"/>
      <c r="C477" s="4"/>
      <c r="D477" s="4"/>
      <c r="E477" s="4"/>
      <c r="F477" s="7" t="str">
        <f>IFERROR(IF(ROUND(C477,0)&gt;45,(VLOOKUP(ROUND(B477,0),'Noise Valuation'!$A$19:$B$64,2,FALSE)-VLOOKUP(ROUND(C477,0),'Noise Valuation'!$A$19:$B$64,2,FALSE))*E477,(VLOOKUP(ROUND(B477,0),'Noise Valuation'!$A$19:$B$64,2,FALSE)-0)*E477),"")</f>
        <v/>
      </c>
    </row>
    <row r="478" spans="1:6" x14ac:dyDescent="0.25">
      <c r="A478" s="4"/>
      <c r="B478" s="4"/>
      <c r="C478" s="4"/>
      <c r="D478" s="4"/>
      <c r="E478" s="4"/>
      <c r="F478" s="7" t="str">
        <f>IFERROR(IF(ROUND(C478,0)&gt;45,(VLOOKUP(ROUND(B478,0),'Noise Valuation'!$A$19:$B$64,2,FALSE)-VLOOKUP(ROUND(C478,0),'Noise Valuation'!$A$19:$B$64,2,FALSE))*E478,(VLOOKUP(ROUND(B478,0),'Noise Valuation'!$A$19:$B$64,2,FALSE)-0)*E478),"")</f>
        <v/>
      </c>
    </row>
    <row r="479" spans="1:6" x14ac:dyDescent="0.25">
      <c r="A479" s="4"/>
      <c r="B479" s="4"/>
      <c r="C479" s="4"/>
      <c r="D479" s="4"/>
      <c r="E479" s="4"/>
      <c r="F479" s="7" t="str">
        <f>IFERROR(IF(ROUND(C479,0)&gt;45,(VLOOKUP(ROUND(B479,0),'Noise Valuation'!$A$19:$B$64,2,FALSE)-VLOOKUP(ROUND(C479,0),'Noise Valuation'!$A$19:$B$64,2,FALSE))*E479,(VLOOKUP(ROUND(B479,0),'Noise Valuation'!$A$19:$B$64,2,FALSE)-0)*E479),"")</f>
        <v/>
      </c>
    </row>
    <row r="480" spans="1:6" x14ac:dyDescent="0.25">
      <c r="A480" s="4"/>
      <c r="B480" s="4"/>
      <c r="C480" s="4"/>
      <c r="D480" s="4"/>
      <c r="E480" s="4"/>
      <c r="F480" s="7" t="str">
        <f>IFERROR(IF(ROUND(C480,0)&gt;45,(VLOOKUP(ROUND(B480,0),'Noise Valuation'!$A$19:$B$64,2,FALSE)-VLOOKUP(ROUND(C480,0),'Noise Valuation'!$A$19:$B$64,2,FALSE))*E480,(VLOOKUP(ROUND(B480,0),'Noise Valuation'!$A$19:$B$64,2,FALSE)-0)*E480),"")</f>
        <v/>
      </c>
    </row>
    <row r="481" spans="1:6" x14ac:dyDescent="0.25">
      <c r="A481" s="4"/>
      <c r="B481" s="4"/>
      <c r="C481" s="4"/>
      <c r="D481" s="4"/>
      <c r="E481" s="4"/>
      <c r="F481" s="7" t="str">
        <f>IFERROR(IF(ROUND(C481,0)&gt;45,(VLOOKUP(ROUND(B481,0),'Noise Valuation'!$A$19:$B$64,2,FALSE)-VLOOKUP(ROUND(C481,0),'Noise Valuation'!$A$19:$B$64,2,FALSE))*E481,(VLOOKUP(ROUND(B481,0),'Noise Valuation'!$A$19:$B$64,2,FALSE)-0)*E481),"")</f>
        <v/>
      </c>
    </row>
    <row r="482" spans="1:6" x14ac:dyDescent="0.25">
      <c r="A482" s="4"/>
      <c r="B482" s="4"/>
      <c r="C482" s="4"/>
      <c r="D482" s="4"/>
      <c r="E482" s="4"/>
      <c r="F482" s="7" t="str">
        <f>IFERROR(IF(ROUND(C482,0)&gt;45,(VLOOKUP(ROUND(B482,0),'Noise Valuation'!$A$19:$B$64,2,FALSE)-VLOOKUP(ROUND(C482,0),'Noise Valuation'!$A$19:$B$64,2,FALSE))*E482,(VLOOKUP(ROUND(B482,0),'Noise Valuation'!$A$19:$B$64,2,FALSE)-0)*E482),"")</f>
        <v/>
      </c>
    </row>
    <row r="483" spans="1:6" x14ac:dyDescent="0.25">
      <c r="A483" s="4"/>
      <c r="B483" s="4"/>
      <c r="C483" s="4"/>
      <c r="D483" s="4"/>
      <c r="E483" s="4"/>
      <c r="F483" s="7" t="str">
        <f>IFERROR(IF(ROUND(C483,0)&gt;45,(VLOOKUP(ROUND(B483,0),'Noise Valuation'!$A$19:$B$64,2,FALSE)-VLOOKUP(ROUND(C483,0),'Noise Valuation'!$A$19:$B$64,2,FALSE))*E483,(VLOOKUP(ROUND(B483,0),'Noise Valuation'!$A$19:$B$64,2,FALSE)-0)*E483),"")</f>
        <v/>
      </c>
    </row>
    <row r="484" spans="1:6" x14ac:dyDescent="0.25">
      <c r="A484" s="4"/>
      <c r="B484" s="4"/>
      <c r="C484" s="4"/>
      <c r="D484" s="4"/>
      <c r="E484" s="4"/>
      <c r="F484" s="7" t="str">
        <f>IFERROR(IF(ROUND(C484,0)&gt;45,(VLOOKUP(ROUND(B484,0),'Noise Valuation'!$A$19:$B$64,2,FALSE)-VLOOKUP(ROUND(C484,0),'Noise Valuation'!$A$19:$B$64,2,FALSE))*E484,(VLOOKUP(ROUND(B484,0),'Noise Valuation'!$A$19:$B$64,2,FALSE)-0)*E484),"")</f>
        <v/>
      </c>
    </row>
    <row r="485" spans="1:6" x14ac:dyDescent="0.25">
      <c r="A485" s="4"/>
      <c r="B485" s="4"/>
      <c r="C485" s="4"/>
      <c r="D485" s="4"/>
      <c r="E485" s="4"/>
      <c r="F485" s="7" t="str">
        <f>IFERROR(IF(ROUND(C485,0)&gt;45,(VLOOKUP(ROUND(B485,0),'Noise Valuation'!$A$19:$B$64,2,FALSE)-VLOOKUP(ROUND(C485,0),'Noise Valuation'!$A$19:$B$64,2,FALSE))*E485,(VLOOKUP(ROUND(B485,0),'Noise Valuation'!$A$19:$B$64,2,FALSE)-0)*E485),"")</f>
        <v/>
      </c>
    </row>
    <row r="486" spans="1:6" x14ac:dyDescent="0.25">
      <c r="A486" s="4"/>
      <c r="B486" s="4"/>
      <c r="C486" s="4"/>
      <c r="D486" s="4"/>
      <c r="E486" s="4"/>
      <c r="F486" s="7" t="str">
        <f>IFERROR(IF(ROUND(C486,0)&gt;45,(VLOOKUP(ROUND(B486,0),'Noise Valuation'!$A$19:$B$64,2,FALSE)-VLOOKUP(ROUND(C486,0),'Noise Valuation'!$A$19:$B$64,2,FALSE))*E486,(VLOOKUP(ROUND(B486,0),'Noise Valuation'!$A$19:$B$64,2,FALSE)-0)*E486),"")</f>
        <v/>
      </c>
    </row>
    <row r="487" spans="1:6" x14ac:dyDescent="0.25">
      <c r="A487" s="4"/>
      <c r="B487" s="4"/>
      <c r="C487" s="4"/>
      <c r="D487" s="4"/>
      <c r="E487" s="4"/>
      <c r="F487" s="7" t="str">
        <f>IFERROR(IF(ROUND(C487,0)&gt;45,(VLOOKUP(ROUND(B487,0),'Noise Valuation'!$A$19:$B$64,2,FALSE)-VLOOKUP(ROUND(C487,0),'Noise Valuation'!$A$19:$B$64,2,FALSE))*E487,(VLOOKUP(ROUND(B487,0),'Noise Valuation'!$A$19:$B$64,2,FALSE)-0)*E487),"")</f>
        <v/>
      </c>
    </row>
    <row r="488" spans="1:6" x14ac:dyDescent="0.25">
      <c r="A488" s="4"/>
      <c r="B488" s="4"/>
      <c r="C488" s="4"/>
      <c r="D488" s="4"/>
      <c r="E488" s="4"/>
      <c r="F488" s="7" t="str">
        <f>IFERROR(IF(ROUND(C488,0)&gt;45,(VLOOKUP(ROUND(B488,0),'Noise Valuation'!$A$19:$B$64,2,FALSE)-VLOOKUP(ROUND(C488,0),'Noise Valuation'!$A$19:$B$64,2,FALSE))*E488,(VLOOKUP(ROUND(B488,0),'Noise Valuation'!$A$19:$B$64,2,FALSE)-0)*E488),"")</f>
        <v/>
      </c>
    </row>
    <row r="489" spans="1:6" x14ac:dyDescent="0.25">
      <c r="A489" s="4"/>
      <c r="B489" s="4"/>
      <c r="C489" s="4"/>
      <c r="D489" s="4"/>
      <c r="E489" s="4"/>
      <c r="F489" s="7" t="str">
        <f>IFERROR(IF(ROUND(C489,0)&gt;45,(VLOOKUP(ROUND(B489,0),'Noise Valuation'!$A$19:$B$64,2,FALSE)-VLOOKUP(ROUND(C489,0),'Noise Valuation'!$A$19:$B$64,2,FALSE))*E489,(VLOOKUP(ROUND(B489,0),'Noise Valuation'!$A$19:$B$64,2,FALSE)-0)*E489),"")</f>
        <v/>
      </c>
    </row>
    <row r="490" spans="1:6" x14ac:dyDescent="0.25">
      <c r="A490" s="4"/>
      <c r="B490" s="4"/>
      <c r="C490" s="4"/>
      <c r="D490" s="4"/>
      <c r="E490" s="4"/>
      <c r="F490" s="7" t="str">
        <f>IFERROR(IF(ROUND(C490,0)&gt;45,(VLOOKUP(ROUND(B490,0),'Noise Valuation'!$A$19:$B$64,2,FALSE)-VLOOKUP(ROUND(C490,0),'Noise Valuation'!$A$19:$B$64,2,FALSE))*E490,(VLOOKUP(ROUND(B490,0),'Noise Valuation'!$A$19:$B$64,2,FALSE)-0)*E490),"")</f>
        <v/>
      </c>
    </row>
    <row r="491" spans="1:6" x14ac:dyDescent="0.25">
      <c r="A491" s="4"/>
      <c r="B491" s="4"/>
      <c r="C491" s="4"/>
      <c r="D491" s="4"/>
      <c r="E491" s="4"/>
      <c r="F491" s="7" t="str">
        <f>IFERROR(IF(ROUND(C491,0)&gt;45,(VLOOKUP(ROUND(B491,0),'Noise Valuation'!$A$19:$B$64,2,FALSE)-VLOOKUP(ROUND(C491,0),'Noise Valuation'!$A$19:$B$64,2,FALSE))*E491,(VLOOKUP(ROUND(B491,0),'Noise Valuation'!$A$19:$B$64,2,FALSE)-0)*E491),"")</f>
        <v/>
      </c>
    </row>
    <row r="492" spans="1:6" x14ac:dyDescent="0.25">
      <c r="A492" s="4"/>
      <c r="B492" s="4"/>
      <c r="C492" s="4"/>
      <c r="D492" s="4"/>
      <c r="E492" s="4"/>
      <c r="F492" s="7" t="str">
        <f>IFERROR(IF(ROUND(C492,0)&gt;45,(VLOOKUP(ROUND(B492,0),'Noise Valuation'!$A$19:$B$64,2,FALSE)-VLOOKUP(ROUND(C492,0),'Noise Valuation'!$A$19:$B$64,2,FALSE))*E492,(VLOOKUP(ROUND(B492,0),'Noise Valuation'!$A$19:$B$64,2,FALSE)-0)*E492),"")</f>
        <v/>
      </c>
    </row>
    <row r="493" spans="1:6" x14ac:dyDescent="0.25">
      <c r="A493" s="4"/>
      <c r="B493" s="4"/>
      <c r="C493" s="4"/>
      <c r="D493" s="4"/>
      <c r="E493" s="4"/>
      <c r="F493" s="7" t="str">
        <f>IFERROR(IF(ROUND(C493,0)&gt;45,(VLOOKUP(ROUND(B493,0),'Noise Valuation'!$A$19:$B$64,2,FALSE)-VLOOKUP(ROUND(C493,0),'Noise Valuation'!$A$19:$B$64,2,FALSE))*E493,(VLOOKUP(ROUND(B493,0),'Noise Valuation'!$A$19:$B$64,2,FALSE)-0)*E493),"")</f>
        <v/>
      </c>
    </row>
    <row r="494" spans="1:6" x14ac:dyDescent="0.25">
      <c r="A494" s="4"/>
      <c r="B494" s="4"/>
      <c r="C494" s="4"/>
      <c r="D494" s="4"/>
      <c r="E494" s="4"/>
      <c r="F494" s="7" t="str">
        <f>IFERROR(IF(ROUND(C494,0)&gt;45,(VLOOKUP(ROUND(B494,0),'Noise Valuation'!$A$19:$B$64,2,FALSE)-VLOOKUP(ROUND(C494,0),'Noise Valuation'!$A$19:$B$64,2,FALSE))*E494,(VLOOKUP(ROUND(B494,0),'Noise Valuation'!$A$19:$B$64,2,FALSE)-0)*E494),"")</f>
        <v/>
      </c>
    </row>
    <row r="495" spans="1:6" x14ac:dyDescent="0.25">
      <c r="A495" s="4"/>
      <c r="B495" s="4"/>
      <c r="C495" s="4"/>
      <c r="D495" s="4"/>
      <c r="E495" s="4"/>
      <c r="F495" s="7" t="str">
        <f>IFERROR(IF(ROUND(C495,0)&gt;45,(VLOOKUP(ROUND(B495,0),'Noise Valuation'!$A$19:$B$64,2,FALSE)-VLOOKUP(ROUND(C495,0),'Noise Valuation'!$A$19:$B$64,2,FALSE))*E495,(VLOOKUP(ROUND(B495,0),'Noise Valuation'!$A$19:$B$64,2,FALSE)-0)*E495),"")</f>
        <v/>
      </c>
    </row>
    <row r="496" spans="1:6" x14ac:dyDescent="0.25">
      <c r="A496" s="4"/>
      <c r="B496" s="4"/>
      <c r="C496" s="4"/>
      <c r="D496" s="4"/>
      <c r="E496" s="4"/>
      <c r="F496" s="7" t="str">
        <f>IFERROR(IF(ROUND(C496,0)&gt;45,(VLOOKUP(ROUND(B496,0),'Noise Valuation'!$A$19:$B$64,2,FALSE)-VLOOKUP(ROUND(C496,0),'Noise Valuation'!$A$19:$B$64,2,FALSE))*E496,(VLOOKUP(ROUND(B496,0),'Noise Valuation'!$A$19:$B$64,2,FALSE)-0)*E496),"")</f>
        <v/>
      </c>
    </row>
    <row r="497" spans="1:6" x14ac:dyDescent="0.25">
      <c r="A497" s="4"/>
      <c r="B497" s="4"/>
      <c r="C497" s="4"/>
      <c r="D497" s="4"/>
      <c r="E497" s="4"/>
      <c r="F497" s="7" t="str">
        <f>IFERROR(IF(ROUND(C497,0)&gt;45,(VLOOKUP(ROUND(B497,0),'Noise Valuation'!$A$19:$B$64,2,FALSE)-VLOOKUP(ROUND(C497,0),'Noise Valuation'!$A$19:$B$64,2,FALSE))*E497,(VLOOKUP(ROUND(B497,0),'Noise Valuation'!$A$19:$B$64,2,FALSE)-0)*E497),"")</f>
        <v/>
      </c>
    </row>
    <row r="498" spans="1:6" x14ac:dyDescent="0.25">
      <c r="A498" s="4"/>
      <c r="B498" s="4"/>
      <c r="C498" s="4"/>
      <c r="D498" s="4"/>
      <c r="E498" s="4"/>
      <c r="F498" s="7" t="str">
        <f>IFERROR(IF(ROUND(C498,0)&gt;45,(VLOOKUP(ROUND(B498,0),'Noise Valuation'!$A$19:$B$64,2,FALSE)-VLOOKUP(ROUND(C498,0),'Noise Valuation'!$A$19:$B$64,2,FALSE))*E498,(VLOOKUP(ROUND(B498,0),'Noise Valuation'!$A$19:$B$64,2,FALSE)-0)*E498),"")</f>
        <v/>
      </c>
    </row>
    <row r="499" spans="1:6" x14ac:dyDescent="0.25">
      <c r="A499" s="4"/>
      <c r="B499" s="4"/>
      <c r="C499" s="4"/>
      <c r="D499" s="4"/>
      <c r="E499" s="4"/>
      <c r="F499" s="7" t="str">
        <f>IFERROR(IF(ROUND(C499,0)&gt;45,(VLOOKUP(ROUND(B499,0),'Noise Valuation'!$A$19:$B$64,2,FALSE)-VLOOKUP(ROUND(C499,0),'Noise Valuation'!$A$19:$B$64,2,FALSE))*E499,(VLOOKUP(ROUND(B499,0),'Noise Valuation'!$A$19:$B$64,2,FALSE)-0)*E499),"")</f>
        <v/>
      </c>
    </row>
    <row r="500" spans="1:6" x14ac:dyDescent="0.25">
      <c r="A500" s="4"/>
      <c r="B500" s="4"/>
      <c r="C500" s="4"/>
      <c r="D500" s="4"/>
      <c r="E500" s="4"/>
      <c r="F500" s="7" t="str">
        <f>IFERROR(IF(ROUND(C500,0)&gt;45,(VLOOKUP(ROUND(B500,0),'Noise Valuation'!$A$19:$B$64,2,FALSE)-VLOOKUP(ROUND(C500,0),'Noise Valuation'!$A$19:$B$64,2,FALSE))*E500,(VLOOKUP(ROUND(B500,0),'Noise Valuation'!$A$19:$B$64,2,FALSE)-0)*E500),"")</f>
        <v/>
      </c>
    </row>
    <row r="501" spans="1:6" x14ac:dyDescent="0.25">
      <c r="A501" s="4"/>
      <c r="B501" s="4"/>
      <c r="C501" s="4"/>
      <c r="D501" s="4"/>
      <c r="E501" s="4"/>
      <c r="F501" s="7" t="str">
        <f>IFERROR(IF(ROUND(C501,0)&gt;45,(VLOOKUP(ROUND(B501,0),'Noise Valuation'!$A$19:$B$64,2,FALSE)-VLOOKUP(ROUND(C501,0),'Noise Valuation'!$A$19:$B$64,2,FALSE))*E501,(VLOOKUP(ROUND(B501,0),'Noise Valuation'!$A$19:$B$64,2,FALSE)-0)*E501),"")</f>
        <v/>
      </c>
    </row>
    <row r="502" spans="1:6" x14ac:dyDescent="0.25">
      <c r="A502" s="4"/>
      <c r="B502" s="4"/>
      <c r="C502" s="4"/>
      <c r="D502" s="4"/>
      <c r="E502" s="4"/>
      <c r="F502" s="7" t="str">
        <f>IFERROR(IF(ROUND(C502,0)&gt;45,(VLOOKUP(ROUND(B502,0),'Noise Valuation'!$A$19:$B$64,2,FALSE)-VLOOKUP(ROUND(C502,0),'Noise Valuation'!$A$19:$B$64,2,FALSE))*E502,(VLOOKUP(ROUND(B502,0),'Noise Valuation'!$A$19:$B$64,2,FALSE)-0)*E502),"")</f>
        <v/>
      </c>
    </row>
    <row r="503" spans="1:6" x14ac:dyDescent="0.25">
      <c r="A503" s="4"/>
      <c r="B503" s="4"/>
      <c r="C503" s="4"/>
      <c r="D503" s="4"/>
      <c r="E503" s="4"/>
      <c r="F503" s="7" t="str">
        <f>IFERROR(IF(ROUND(C503,0)&gt;45,(VLOOKUP(ROUND(B503,0),'Noise Valuation'!$A$19:$B$64,2,FALSE)-VLOOKUP(ROUND(C503,0),'Noise Valuation'!$A$19:$B$64,2,FALSE))*E503,(VLOOKUP(ROUND(B503,0),'Noise Valuation'!$A$19:$B$64,2,FALSE)-0)*E503),"")</f>
        <v/>
      </c>
    </row>
    <row r="504" spans="1:6" x14ac:dyDescent="0.25">
      <c r="A504" s="4"/>
      <c r="B504" s="4"/>
      <c r="C504" s="4"/>
      <c r="D504" s="4"/>
      <c r="E504" s="4"/>
      <c r="F504" s="7" t="str">
        <f>IFERROR(IF(ROUND(C504,0)&gt;45,(VLOOKUP(ROUND(B504,0),'Noise Valuation'!$A$19:$B$64,2,FALSE)-VLOOKUP(ROUND(C504,0),'Noise Valuation'!$A$19:$B$64,2,FALSE))*E504,(VLOOKUP(ROUND(B504,0),'Noise Valuation'!$A$19:$B$64,2,FALSE)-0)*E504),"")</f>
        <v/>
      </c>
    </row>
    <row r="505" spans="1:6" x14ac:dyDescent="0.25">
      <c r="A505" s="4"/>
      <c r="B505" s="4"/>
      <c r="C505" s="4"/>
      <c r="D505" s="4"/>
      <c r="E505" s="4"/>
      <c r="F505" s="7" t="str">
        <f>IFERROR(IF(ROUND(C505,0)&gt;45,(VLOOKUP(ROUND(B505,0),'Noise Valuation'!$A$19:$B$64,2,FALSE)-VLOOKUP(ROUND(C505,0),'Noise Valuation'!$A$19:$B$64,2,FALSE))*E505,(VLOOKUP(ROUND(B505,0),'Noise Valuation'!$A$19:$B$64,2,FALSE)-0)*E505),"")</f>
        <v/>
      </c>
    </row>
    <row r="506" spans="1:6" x14ac:dyDescent="0.25">
      <c r="A506" s="4"/>
      <c r="B506" s="4"/>
      <c r="C506" s="4"/>
      <c r="D506" s="4"/>
      <c r="E506" s="4"/>
      <c r="F506" s="7" t="str">
        <f>IFERROR(IF(ROUND(C506,0)&gt;45,(VLOOKUP(ROUND(B506,0),'Noise Valuation'!$A$19:$B$64,2,FALSE)-VLOOKUP(ROUND(C506,0),'Noise Valuation'!$A$19:$B$64,2,FALSE))*E506,(VLOOKUP(ROUND(B506,0),'Noise Valuation'!$A$19:$B$64,2,FALSE)-0)*E506),"")</f>
        <v/>
      </c>
    </row>
    <row r="507" spans="1:6" x14ac:dyDescent="0.25">
      <c r="A507" s="4"/>
      <c r="B507" s="4"/>
      <c r="C507" s="4"/>
      <c r="D507" s="4"/>
      <c r="E507" s="4"/>
      <c r="F507" s="7" t="str">
        <f>IFERROR(IF(ROUND(C507,0)&gt;45,(VLOOKUP(ROUND(B507,0),'Noise Valuation'!$A$19:$B$64,2,FALSE)-VLOOKUP(ROUND(C507,0),'Noise Valuation'!$A$19:$B$64,2,FALSE))*E507,(VLOOKUP(ROUND(B507,0),'Noise Valuation'!$A$19:$B$64,2,FALSE)-0)*E507),"")</f>
        <v/>
      </c>
    </row>
    <row r="508" spans="1:6" x14ac:dyDescent="0.25">
      <c r="A508" s="4"/>
      <c r="B508" s="4"/>
      <c r="C508" s="4"/>
      <c r="D508" s="4"/>
      <c r="E508" s="4"/>
      <c r="F508" s="7" t="str">
        <f>IFERROR(IF(ROUND(C508,0)&gt;45,(VLOOKUP(ROUND(B508,0),'Noise Valuation'!$A$19:$B$64,2,FALSE)-VLOOKUP(ROUND(C508,0),'Noise Valuation'!$A$19:$B$64,2,FALSE))*E508,(VLOOKUP(ROUND(B508,0),'Noise Valuation'!$A$19:$B$64,2,FALSE)-0)*E508),"")</f>
        <v/>
      </c>
    </row>
    <row r="509" spans="1:6" x14ac:dyDescent="0.25">
      <c r="A509" s="4"/>
      <c r="B509" s="4"/>
      <c r="C509" s="4"/>
      <c r="D509" s="4"/>
      <c r="E509" s="4"/>
      <c r="F509" s="7" t="str">
        <f>IFERROR(IF(ROUND(C509,0)&gt;45,(VLOOKUP(ROUND(B509,0),'Noise Valuation'!$A$19:$B$64,2,FALSE)-VLOOKUP(ROUND(C509,0),'Noise Valuation'!$A$19:$B$64,2,FALSE))*E509,(VLOOKUP(ROUND(B509,0),'Noise Valuation'!$A$19:$B$64,2,FALSE)-0)*E509),"")</f>
        <v/>
      </c>
    </row>
    <row r="510" spans="1:6" x14ac:dyDescent="0.25">
      <c r="A510" s="4"/>
      <c r="B510" s="4"/>
      <c r="C510" s="4"/>
      <c r="D510" s="4"/>
      <c r="E510" s="4"/>
      <c r="F510" s="7" t="str">
        <f>IFERROR(IF(ROUND(C510,0)&gt;45,(VLOOKUP(ROUND(B510,0),'Noise Valuation'!$A$19:$B$64,2,FALSE)-VLOOKUP(ROUND(C510,0),'Noise Valuation'!$A$19:$B$64,2,FALSE))*E510,(VLOOKUP(ROUND(B510,0),'Noise Valuation'!$A$19:$B$64,2,FALSE)-0)*E510),"")</f>
        <v/>
      </c>
    </row>
    <row r="511" spans="1:6" x14ac:dyDescent="0.25">
      <c r="A511" s="4"/>
      <c r="B511" s="4"/>
      <c r="C511" s="4"/>
      <c r="D511" s="4"/>
      <c r="E511" s="4"/>
      <c r="F511" s="7" t="str">
        <f>IFERROR(IF(ROUND(C511,0)&gt;45,(VLOOKUP(ROUND(B511,0),'Noise Valuation'!$A$19:$B$64,2,FALSE)-VLOOKUP(ROUND(C511,0),'Noise Valuation'!$A$19:$B$64,2,FALSE))*E511,(VLOOKUP(ROUND(B511,0),'Noise Valuation'!$A$19:$B$64,2,FALSE)-0)*E511),"")</f>
        <v/>
      </c>
    </row>
    <row r="512" spans="1:6" x14ac:dyDescent="0.25">
      <c r="A512" s="4"/>
      <c r="B512" s="4"/>
      <c r="C512" s="4"/>
      <c r="D512" s="4"/>
      <c r="E512" s="4"/>
      <c r="F512" s="7" t="str">
        <f>IFERROR(IF(ROUND(C512,0)&gt;45,(VLOOKUP(ROUND(B512,0),'Noise Valuation'!$A$19:$B$64,2,FALSE)-VLOOKUP(ROUND(C512,0),'Noise Valuation'!$A$19:$B$64,2,FALSE))*E512,(VLOOKUP(ROUND(B512,0),'Noise Valuation'!$A$19:$B$64,2,FALSE)-0)*E512),"")</f>
        <v/>
      </c>
    </row>
    <row r="513" spans="1:6" x14ac:dyDescent="0.25">
      <c r="A513" s="4"/>
      <c r="B513" s="4"/>
      <c r="C513" s="4"/>
      <c r="D513" s="4"/>
      <c r="E513" s="4"/>
      <c r="F513" s="7" t="str">
        <f>IFERROR(IF(ROUND(C513,0)&gt;45,(VLOOKUP(ROUND(B513,0),'Noise Valuation'!$A$19:$B$64,2,FALSE)-VLOOKUP(ROUND(C513,0),'Noise Valuation'!$A$19:$B$64,2,FALSE))*E513,(VLOOKUP(ROUND(B513,0),'Noise Valuation'!$A$19:$B$64,2,FALSE)-0)*E513),"")</f>
        <v/>
      </c>
    </row>
    <row r="514" spans="1:6" x14ac:dyDescent="0.25">
      <c r="A514" s="4"/>
      <c r="B514" s="4"/>
      <c r="C514" s="4"/>
      <c r="D514" s="4"/>
      <c r="E514" s="4"/>
      <c r="F514" s="7" t="str">
        <f>IFERROR(IF(ROUND(C514,0)&gt;45,(VLOOKUP(ROUND(B514,0),'Noise Valuation'!$A$19:$B$64,2,FALSE)-VLOOKUP(ROUND(C514,0),'Noise Valuation'!$A$19:$B$64,2,FALSE))*E514,(VLOOKUP(ROUND(B514,0),'Noise Valuation'!$A$19:$B$64,2,FALSE)-0)*E514),"")</f>
        <v/>
      </c>
    </row>
    <row r="515" spans="1:6" x14ac:dyDescent="0.25">
      <c r="A515" s="4"/>
      <c r="B515" s="4"/>
      <c r="C515" s="4"/>
      <c r="D515" s="4"/>
      <c r="E515" s="4"/>
      <c r="F515" s="7" t="str">
        <f>IFERROR(IF(ROUND(C515,0)&gt;45,(VLOOKUP(ROUND(B515,0),'Noise Valuation'!$A$19:$B$64,2,FALSE)-VLOOKUP(ROUND(C515,0),'Noise Valuation'!$A$19:$B$64,2,FALSE))*E515,(VLOOKUP(ROUND(B515,0),'Noise Valuation'!$A$19:$B$64,2,FALSE)-0)*E515),"")</f>
        <v/>
      </c>
    </row>
    <row r="516" spans="1:6" x14ac:dyDescent="0.25">
      <c r="A516" s="4"/>
      <c r="B516" s="4"/>
      <c r="C516" s="4"/>
      <c r="D516" s="4"/>
      <c r="E516" s="4"/>
      <c r="F516" s="7" t="str">
        <f>IFERROR(IF(ROUND(C516,0)&gt;45,(VLOOKUP(ROUND(B516,0),'Noise Valuation'!$A$19:$B$64,2,FALSE)-VLOOKUP(ROUND(C516,0),'Noise Valuation'!$A$19:$B$64,2,FALSE))*E516,(VLOOKUP(ROUND(B516,0),'Noise Valuation'!$A$19:$B$64,2,FALSE)-0)*E516),"")</f>
        <v/>
      </c>
    </row>
    <row r="517" spans="1:6" x14ac:dyDescent="0.25">
      <c r="A517" s="4"/>
      <c r="B517" s="4"/>
      <c r="C517" s="4"/>
      <c r="D517" s="4"/>
      <c r="E517" s="4"/>
      <c r="F517" s="7" t="str">
        <f>IFERROR(IF(ROUND(C517,0)&gt;45,(VLOOKUP(ROUND(B517,0),'Noise Valuation'!$A$19:$B$64,2,FALSE)-VLOOKUP(ROUND(C517,0),'Noise Valuation'!$A$19:$B$64,2,FALSE))*E517,(VLOOKUP(ROUND(B517,0),'Noise Valuation'!$A$19:$B$64,2,FALSE)-0)*E517),"")</f>
        <v/>
      </c>
    </row>
    <row r="518" spans="1:6" x14ac:dyDescent="0.25">
      <c r="A518" s="4"/>
      <c r="B518" s="4"/>
      <c r="C518" s="4"/>
      <c r="D518" s="4"/>
      <c r="E518" s="4"/>
      <c r="F518" s="7" t="str">
        <f>IFERROR(IF(ROUND(C518,0)&gt;45,(VLOOKUP(ROUND(B518,0),'Noise Valuation'!$A$19:$B$64,2,FALSE)-VLOOKUP(ROUND(C518,0),'Noise Valuation'!$A$19:$B$64,2,FALSE))*E518,(VLOOKUP(ROUND(B518,0),'Noise Valuation'!$A$19:$B$64,2,FALSE)-0)*E518),"")</f>
        <v/>
      </c>
    </row>
    <row r="519" spans="1:6" x14ac:dyDescent="0.25">
      <c r="A519" s="4"/>
      <c r="B519" s="4"/>
      <c r="C519" s="4"/>
      <c r="D519" s="4"/>
      <c r="E519" s="4"/>
      <c r="F519" s="7" t="str">
        <f>IFERROR(IF(ROUND(C519,0)&gt;45,(VLOOKUP(ROUND(B519,0),'Noise Valuation'!$A$19:$B$64,2,FALSE)-VLOOKUP(ROUND(C519,0),'Noise Valuation'!$A$19:$B$64,2,FALSE))*E519,(VLOOKUP(ROUND(B519,0),'Noise Valuation'!$A$19:$B$64,2,FALSE)-0)*E519),"")</f>
        <v/>
      </c>
    </row>
    <row r="520" spans="1:6" x14ac:dyDescent="0.25">
      <c r="A520" s="4"/>
      <c r="B520" s="4"/>
      <c r="C520" s="4"/>
      <c r="D520" s="4"/>
      <c r="E520" s="4"/>
      <c r="F520" s="7" t="str">
        <f>IFERROR(IF(ROUND(C520,0)&gt;45,(VLOOKUP(ROUND(B520,0),'Noise Valuation'!$A$19:$B$64,2,FALSE)-VLOOKUP(ROUND(C520,0),'Noise Valuation'!$A$19:$B$64,2,FALSE))*E520,(VLOOKUP(ROUND(B520,0),'Noise Valuation'!$A$19:$B$64,2,FALSE)-0)*E520),"")</f>
        <v/>
      </c>
    </row>
    <row r="521" spans="1:6" x14ac:dyDescent="0.25">
      <c r="A521" s="4"/>
      <c r="B521" s="4"/>
      <c r="C521" s="4"/>
      <c r="D521" s="4"/>
      <c r="E521" s="4"/>
      <c r="F521" s="7" t="str">
        <f>IFERROR(IF(ROUND(C521,0)&gt;45,(VLOOKUP(ROUND(B521,0),'Noise Valuation'!$A$19:$B$64,2,FALSE)-VLOOKUP(ROUND(C521,0),'Noise Valuation'!$A$19:$B$64,2,FALSE))*E521,(VLOOKUP(ROUND(B521,0),'Noise Valuation'!$A$19:$B$64,2,FALSE)-0)*E521),"")</f>
        <v/>
      </c>
    </row>
    <row r="522" spans="1:6" x14ac:dyDescent="0.25">
      <c r="A522" s="4"/>
      <c r="B522" s="4"/>
      <c r="C522" s="4"/>
      <c r="D522" s="4"/>
      <c r="E522" s="4"/>
      <c r="F522" s="7" t="str">
        <f>IFERROR(IF(ROUND(C522,0)&gt;45,(VLOOKUP(ROUND(B522,0),'Noise Valuation'!$A$19:$B$64,2,FALSE)-VLOOKUP(ROUND(C522,0),'Noise Valuation'!$A$19:$B$64,2,FALSE))*E522,(VLOOKUP(ROUND(B522,0),'Noise Valuation'!$A$19:$B$64,2,FALSE)-0)*E522),"")</f>
        <v/>
      </c>
    </row>
    <row r="523" spans="1:6" x14ac:dyDescent="0.25">
      <c r="A523" s="4"/>
      <c r="B523" s="4"/>
      <c r="C523" s="4"/>
      <c r="D523" s="4"/>
      <c r="E523" s="4"/>
      <c r="F523" s="7" t="str">
        <f>IFERROR(IF(ROUND(C523,0)&gt;45,(VLOOKUP(ROUND(B523,0),'Noise Valuation'!$A$19:$B$64,2,FALSE)-VLOOKUP(ROUND(C523,0),'Noise Valuation'!$A$19:$B$64,2,FALSE))*E523,(VLOOKUP(ROUND(B523,0),'Noise Valuation'!$A$19:$B$64,2,FALSE)-0)*E523),"")</f>
        <v/>
      </c>
    </row>
    <row r="524" spans="1:6" x14ac:dyDescent="0.25">
      <c r="A524" s="4"/>
      <c r="B524" s="4"/>
      <c r="C524" s="4"/>
      <c r="D524" s="4"/>
      <c r="E524" s="4"/>
      <c r="F524" s="7" t="str">
        <f>IFERROR(IF(ROUND(C524,0)&gt;45,(VLOOKUP(ROUND(B524,0),'Noise Valuation'!$A$19:$B$64,2,FALSE)-VLOOKUP(ROUND(C524,0),'Noise Valuation'!$A$19:$B$64,2,FALSE))*E524,(VLOOKUP(ROUND(B524,0),'Noise Valuation'!$A$19:$B$64,2,FALSE)-0)*E524),"")</f>
        <v/>
      </c>
    </row>
    <row r="525" spans="1:6" x14ac:dyDescent="0.25">
      <c r="A525" s="4"/>
      <c r="B525" s="4"/>
      <c r="C525" s="4"/>
      <c r="D525" s="4"/>
      <c r="E525" s="4"/>
      <c r="F525" s="7" t="str">
        <f>IFERROR(IF(ROUND(C525,0)&gt;45,(VLOOKUP(ROUND(B525,0),'Noise Valuation'!$A$19:$B$64,2,FALSE)-VLOOKUP(ROUND(C525,0),'Noise Valuation'!$A$19:$B$64,2,FALSE))*E525,(VLOOKUP(ROUND(B525,0),'Noise Valuation'!$A$19:$B$64,2,FALSE)-0)*E525),"")</f>
        <v/>
      </c>
    </row>
    <row r="526" spans="1:6" x14ac:dyDescent="0.25">
      <c r="A526" s="4"/>
      <c r="B526" s="4"/>
      <c r="C526" s="4"/>
      <c r="D526" s="4"/>
      <c r="E526" s="4"/>
      <c r="F526" s="7" t="str">
        <f>IFERROR(IF(ROUND(C526,0)&gt;45,(VLOOKUP(ROUND(B526,0),'Noise Valuation'!$A$19:$B$64,2,FALSE)-VLOOKUP(ROUND(C526,0),'Noise Valuation'!$A$19:$B$64,2,FALSE))*E526,(VLOOKUP(ROUND(B526,0),'Noise Valuation'!$A$19:$B$64,2,FALSE)-0)*E526),"")</f>
        <v/>
      </c>
    </row>
    <row r="527" spans="1:6" x14ac:dyDescent="0.25">
      <c r="A527" s="4"/>
      <c r="B527" s="4"/>
      <c r="C527" s="4"/>
      <c r="D527" s="4"/>
      <c r="E527" s="4"/>
      <c r="F527" s="7" t="str">
        <f>IFERROR(IF(ROUND(C527,0)&gt;45,(VLOOKUP(ROUND(B527,0),'Noise Valuation'!$A$19:$B$64,2,FALSE)-VLOOKUP(ROUND(C527,0),'Noise Valuation'!$A$19:$B$64,2,FALSE))*E527,(VLOOKUP(ROUND(B527,0),'Noise Valuation'!$A$19:$B$64,2,FALSE)-0)*E527),"")</f>
        <v/>
      </c>
    </row>
    <row r="528" spans="1:6" x14ac:dyDescent="0.25">
      <c r="A528" s="4"/>
      <c r="B528" s="4"/>
      <c r="C528" s="4"/>
      <c r="D528" s="4"/>
      <c r="E528" s="4"/>
      <c r="F528" s="7" t="str">
        <f>IFERROR(IF(ROUND(C528,0)&gt;45,(VLOOKUP(ROUND(B528,0),'Noise Valuation'!$A$19:$B$64,2,FALSE)-VLOOKUP(ROUND(C528,0),'Noise Valuation'!$A$19:$B$64,2,FALSE))*E528,(VLOOKUP(ROUND(B528,0),'Noise Valuation'!$A$19:$B$64,2,FALSE)-0)*E528),"")</f>
        <v/>
      </c>
    </row>
    <row r="529" spans="1:6" x14ac:dyDescent="0.25">
      <c r="A529" s="4"/>
      <c r="B529" s="4"/>
      <c r="C529" s="4"/>
      <c r="D529" s="4"/>
      <c r="E529" s="4"/>
      <c r="F529" s="7" t="str">
        <f>IFERROR(IF(ROUND(C529,0)&gt;45,(VLOOKUP(ROUND(B529,0),'Noise Valuation'!$A$19:$B$64,2,FALSE)-VLOOKUP(ROUND(C529,0),'Noise Valuation'!$A$19:$B$64,2,FALSE))*E529,(VLOOKUP(ROUND(B529,0),'Noise Valuation'!$A$19:$B$64,2,FALSE)-0)*E529),"")</f>
        <v/>
      </c>
    </row>
    <row r="530" spans="1:6" x14ac:dyDescent="0.25">
      <c r="A530" s="4"/>
      <c r="B530" s="4"/>
      <c r="C530" s="4"/>
      <c r="D530" s="4"/>
      <c r="E530" s="4"/>
      <c r="F530" s="7" t="str">
        <f>IFERROR(IF(ROUND(C530,0)&gt;45,(VLOOKUP(ROUND(B530,0),'Noise Valuation'!$A$19:$B$64,2,FALSE)-VLOOKUP(ROUND(C530,0),'Noise Valuation'!$A$19:$B$64,2,FALSE))*E530,(VLOOKUP(ROUND(B530,0),'Noise Valuation'!$A$19:$B$64,2,FALSE)-0)*E530),"")</f>
        <v/>
      </c>
    </row>
    <row r="531" spans="1:6" x14ac:dyDescent="0.25">
      <c r="A531" s="4"/>
      <c r="B531" s="4"/>
      <c r="C531" s="4"/>
      <c r="D531" s="4"/>
      <c r="E531" s="4"/>
      <c r="F531" s="7" t="str">
        <f>IFERROR(IF(ROUND(C531,0)&gt;45,(VLOOKUP(ROUND(B531,0),'Noise Valuation'!$A$19:$B$64,2,FALSE)-VLOOKUP(ROUND(C531,0),'Noise Valuation'!$A$19:$B$64,2,FALSE))*E531,(VLOOKUP(ROUND(B531,0),'Noise Valuation'!$A$19:$B$64,2,FALSE)-0)*E531),"")</f>
        <v/>
      </c>
    </row>
    <row r="532" spans="1:6" x14ac:dyDescent="0.25">
      <c r="A532" s="4"/>
      <c r="B532" s="4"/>
      <c r="C532" s="4"/>
      <c r="D532" s="4"/>
      <c r="E532" s="4"/>
      <c r="F532" s="7" t="str">
        <f>IFERROR(IF(ROUND(C532,0)&gt;45,(VLOOKUP(ROUND(B532,0),'Noise Valuation'!$A$19:$B$64,2,FALSE)-VLOOKUP(ROUND(C532,0),'Noise Valuation'!$A$19:$B$64,2,FALSE))*E532,(VLOOKUP(ROUND(B532,0),'Noise Valuation'!$A$19:$B$64,2,FALSE)-0)*E532),"")</f>
        <v/>
      </c>
    </row>
    <row r="533" spans="1:6" x14ac:dyDescent="0.25">
      <c r="A533" s="4"/>
      <c r="B533" s="4"/>
      <c r="C533" s="4"/>
      <c r="D533" s="4"/>
      <c r="E533" s="4"/>
      <c r="F533" s="7" t="str">
        <f>IFERROR(IF(ROUND(C533,0)&gt;45,(VLOOKUP(ROUND(B533,0),'Noise Valuation'!$A$19:$B$64,2,FALSE)-VLOOKUP(ROUND(C533,0),'Noise Valuation'!$A$19:$B$64,2,FALSE))*E533,(VLOOKUP(ROUND(B533,0),'Noise Valuation'!$A$19:$B$64,2,FALSE)-0)*E533),"")</f>
        <v/>
      </c>
    </row>
    <row r="534" spans="1:6" x14ac:dyDescent="0.25">
      <c r="A534" s="4"/>
      <c r="B534" s="4"/>
      <c r="C534" s="4"/>
      <c r="D534" s="4"/>
      <c r="E534" s="4"/>
      <c r="F534" s="7" t="str">
        <f>IFERROR(IF(ROUND(C534,0)&gt;45,(VLOOKUP(ROUND(B534,0),'Noise Valuation'!$A$19:$B$64,2,FALSE)-VLOOKUP(ROUND(C534,0),'Noise Valuation'!$A$19:$B$64,2,FALSE))*E534,(VLOOKUP(ROUND(B534,0),'Noise Valuation'!$A$19:$B$64,2,FALSE)-0)*E534),"")</f>
        <v/>
      </c>
    </row>
    <row r="535" spans="1:6" x14ac:dyDescent="0.25">
      <c r="A535" s="4"/>
      <c r="B535" s="4"/>
      <c r="C535" s="4"/>
      <c r="D535" s="4"/>
      <c r="E535" s="4"/>
      <c r="F535" s="7" t="str">
        <f>IFERROR(IF(ROUND(C535,0)&gt;45,(VLOOKUP(ROUND(B535,0),'Noise Valuation'!$A$19:$B$64,2,FALSE)-VLOOKUP(ROUND(C535,0),'Noise Valuation'!$A$19:$B$64,2,FALSE))*E535,(VLOOKUP(ROUND(B535,0),'Noise Valuation'!$A$19:$B$64,2,FALSE)-0)*E535),"")</f>
        <v/>
      </c>
    </row>
    <row r="536" spans="1:6" x14ac:dyDescent="0.25">
      <c r="A536" s="4"/>
      <c r="B536" s="4"/>
      <c r="C536" s="4"/>
      <c r="D536" s="4"/>
      <c r="E536" s="4"/>
      <c r="F536" s="7" t="str">
        <f>IFERROR(IF(ROUND(C536,0)&gt;45,(VLOOKUP(ROUND(B536,0),'Noise Valuation'!$A$19:$B$64,2,FALSE)-VLOOKUP(ROUND(C536,0),'Noise Valuation'!$A$19:$B$64,2,FALSE))*E536,(VLOOKUP(ROUND(B536,0),'Noise Valuation'!$A$19:$B$64,2,FALSE)-0)*E536),"")</f>
        <v/>
      </c>
    </row>
    <row r="537" spans="1:6" x14ac:dyDescent="0.25">
      <c r="A537" s="4"/>
      <c r="B537" s="4"/>
      <c r="C537" s="4"/>
      <c r="D537" s="4"/>
      <c r="E537" s="4"/>
      <c r="F537" s="7" t="str">
        <f>IFERROR(IF(ROUND(C537,0)&gt;45,(VLOOKUP(ROUND(B537,0),'Noise Valuation'!$A$19:$B$64,2,FALSE)-VLOOKUP(ROUND(C537,0),'Noise Valuation'!$A$19:$B$64,2,FALSE))*E537,(VLOOKUP(ROUND(B537,0),'Noise Valuation'!$A$19:$B$64,2,FALSE)-0)*E537),"")</f>
        <v/>
      </c>
    </row>
    <row r="538" spans="1:6" x14ac:dyDescent="0.25">
      <c r="A538" s="4"/>
      <c r="B538" s="4"/>
      <c r="C538" s="4"/>
      <c r="D538" s="4"/>
      <c r="E538" s="4"/>
      <c r="F538" s="7" t="str">
        <f>IFERROR(IF(ROUND(C538,0)&gt;45,(VLOOKUP(ROUND(B538,0),'Noise Valuation'!$A$19:$B$64,2,FALSE)-VLOOKUP(ROUND(C538,0),'Noise Valuation'!$A$19:$B$64,2,FALSE))*E538,(VLOOKUP(ROUND(B538,0),'Noise Valuation'!$A$19:$B$64,2,FALSE)-0)*E538),"")</f>
        <v/>
      </c>
    </row>
    <row r="539" spans="1:6" x14ac:dyDescent="0.25">
      <c r="A539" s="4"/>
      <c r="B539" s="4"/>
      <c r="C539" s="4"/>
      <c r="D539" s="4"/>
      <c r="E539" s="4"/>
      <c r="F539" s="7" t="str">
        <f>IFERROR(IF(ROUND(C539,0)&gt;45,(VLOOKUP(ROUND(B539,0),'Noise Valuation'!$A$19:$B$64,2,FALSE)-VLOOKUP(ROUND(C539,0),'Noise Valuation'!$A$19:$B$64,2,FALSE))*E539,(VLOOKUP(ROUND(B539,0),'Noise Valuation'!$A$19:$B$64,2,FALSE)-0)*E539),"")</f>
        <v/>
      </c>
    </row>
    <row r="540" spans="1:6" x14ac:dyDescent="0.25">
      <c r="A540" s="4"/>
      <c r="B540" s="4"/>
      <c r="C540" s="4"/>
      <c r="D540" s="4"/>
      <c r="E540" s="4"/>
      <c r="F540" s="7" t="str">
        <f>IFERROR(IF(ROUND(C540,0)&gt;45,(VLOOKUP(ROUND(B540,0),'Noise Valuation'!$A$19:$B$64,2,FALSE)-VLOOKUP(ROUND(C540,0),'Noise Valuation'!$A$19:$B$64,2,FALSE))*E540,(VLOOKUP(ROUND(B540,0),'Noise Valuation'!$A$19:$B$64,2,FALSE)-0)*E540),"")</f>
        <v/>
      </c>
    </row>
    <row r="541" spans="1:6" x14ac:dyDescent="0.25">
      <c r="A541" s="4"/>
      <c r="B541" s="4"/>
      <c r="C541" s="4"/>
      <c r="D541" s="4"/>
      <c r="E541" s="4"/>
      <c r="F541" s="7" t="str">
        <f>IFERROR(IF(ROUND(C541,0)&gt;45,(VLOOKUP(ROUND(B541,0),'Noise Valuation'!$A$19:$B$64,2,FALSE)-VLOOKUP(ROUND(C541,0),'Noise Valuation'!$A$19:$B$64,2,FALSE))*E541,(VLOOKUP(ROUND(B541,0),'Noise Valuation'!$A$19:$B$64,2,FALSE)-0)*E541),"")</f>
        <v/>
      </c>
    </row>
    <row r="542" spans="1:6" x14ac:dyDescent="0.25">
      <c r="A542" s="4"/>
      <c r="B542" s="4"/>
      <c r="C542" s="4"/>
      <c r="D542" s="4"/>
      <c r="E542" s="4"/>
      <c r="F542" s="7" t="str">
        <f>IFERROR(IF(ROUND(C542,0)&gt;45,(VLOOKUP(ROUND(B542,0),'Noise Valuation'!$A$19:$B$64,2,FALSE)-VLOOKUP(ROUND(C542,0),'Noise Valuation'!$A$19:$B$64,2,FALSE))*E542,(VLOOKUP(ROUND(B542,0),'Noise Valuation'!$A$19:$B$64,2,FALSE)-0)*E542),"")</f>
        <v/>
      </c>
    </row>
    <row r="543" spans="1:6" x14ac:dyDescent="0.25">
      <c r="A543" s="4"/>
      <c r="B543" s="4"/>
      <c r="C543" s="4"/>
      <c r="D543" s="4"/>
      <c r="E543" s="4"/>
      <c r="F543" s="7" t="str">
        <f>IFERROR(IF(ROUND(C543,0)&gt;45,(VLOOKUP(ROUND(B543,0),'Noise Valuation'!$A$19:$B$64,2,FALSE)-VLOOKUP(ROUND(C543,0),'Noise Valuation'!$A$19:$B$64,2,FALSE))*E543,(VLOOKUP(ROUND(B543,0),'Noise Valuation'!$A$19:$B$64,2,FALSE)-0)*E543),"")</f>
        <v/>
      </c>
    </row>
    <row r="544" spans="1:6" x14ac:dyDescent="0.25">
      <c r="A544" s="4"/>
      <c r="B544" s="4"/>
      <c r="C544" s="4"/>
      <c r="D544" s="4"/>
      <c r="E544" s="4"/>
      <c r="F544" s="7" t="str">
        <f>IFERROR(IF(ROUND(C544,0)&gt;45,(VLOOKUP(ROUND(B544,0),'Noise Valuation'!$A$19:$B$64,2,FALSE)-VLOOKUP(ROUND(C544,0),'Noise Valuation'!$A$19:$B$64,2,FALSE))*E544,(VLOOKUP(ROUND(B544,0),'Noise Valuation'!$A$19:$B$64,2,FALSE)-0)*E544),"")</f>
        <v/>
      </c>
    </row>
    <row r="545" spans="1:6" x14ac:dyDescent="0.25">
      <c r="A545" s="4"/>
      <c r="B545" s="4"/>
      <c r="C545" s="4"/>
      <c r="D545" s="4"/>
      <c r="E545" s="4"/>
      <c r="F545" s="7" t="str">
        <f>IFERROR(IF(ROUND(C545,0)&gt;45,(VLOOKUP(ROUND(B545,0),'Noise Valuation'!$A$19:$B$64,2,FALSE)-VLOOKUP(ROUND(C545,0),'Noise Valuation'!$A$19:$B$64,2,FALSE))*E545,(VLOOKUP(ROUND(B545,0),'Noise Valuation'!$A$19:$B$64,2,FALSE)-0)*E545),"")</f>
        <v/>
      </c>
    </row>
    <row r="546" spans="1:6" x14ac:dyDescent="0.25">
      <c r="A546" s="4"/>
      <c r="B546" s="4"/>
      <c r="C546" s="4"/>
      <c r="D546" s="4"/>
      <c r="E546" s="4"/>
      <c r="F546" s="7" t="str">
        <f>IFERROR(IF(ROUND(C546,0)&gt;45,(VLOOKUP(ROUND(B546,0),'Noise Valuation'!$A$19:$B$64,2,FALSE)-VLOOKUP(ROUND(C546,0),'Noise Valuation'!$A$19:$B$64,2,FALSE))*E546,(VLOOKUP(ROUND(B546,0),'Noise Valuation'!$A$19:$B$64,2,FALSE)-0)*E546),"")</f>
        <v/>
      </c>
    </row>
    <row r="547" spans="1:6" x14ac:dyDescent="0.25">
      <c r="A547" s="4"/>
      <c r="B547" s="4"/>
      <c r="C547" s="4"/>
      <c r="D547" s="4"/>
      <c r="E547" s="4"/>
      <c r="F547" s="7" t="str">
        <f>IFERROR(IF(ROUND(C547,0)&gt;45,(VLOOKUP(ROUND(B547,0),'Noise Valuation'!$A$19:$B$64,2,FALSE)-VLOOKUP(ROUND(C547,0),'Noise Valuation'!$A$19:$B$64,2,FALSE))*E547,(VLOOKUP(ROUND(B547,0),'Noise Valuation'!$A$19:$B$64,2,FALSE)-0)*E547),"")</f>
        <v/>
      </c>
    </row>
    <row r="548" spans="1:6" x14ac:dyDescent="0.25">
      <c r="A548" s="4"/>
      <c r="B548" s="4"/>
      <c r="C548" s="4"/>
      <c r="D548" s="4"/>
      <c r="E548" s="4"/>
      <c r="F548" s="7" t="str">
        <f>IFERROR(IF(ROUND(C548,0)&gt;45,(VLOOKUP(ROUND(B548,0),'Noise Valuation'!$A$19:$B$64,2,FALSE)-VLOOKUP(ROUND(C548,0),'Noise Valuation'!$A$19:$B$64,2,FALSE))*E548,(VLOOKUP(ROUND(B548,0),'Noise Valuation'!$A$19:$B$64,2,FALSE)-0)*E548),"")</f>
        <v/>
      </c>
    </row>
    <row r="549" spans="1:6" x14ac:dyDescent="0.25">
      <c r="A549" s="4"/>
      <c r="B549" s="4"/>
      <c r="C549" s="4"/>
      <c r="D549" s="4"/>
      <c r="E549" s="4"/>
      <c r="F549" s="7" t="str">
        <f>IFERROR(IF(ROUND(C549,0)&gt;45,(VLOOKUP(ROUND(B549,0),'Noise Valuation'!$A$19:$B$64,2,FALSE)-VLOOKUP(ROUND(C549,0),'Noise Valuation'!$A$19:$B$64,2,FALSE))*E549,(VLOOKUP(ROUND(B549,0),'Noise Valuation'!$A$19:$B$64,2,FALSE)-0)*E549),"")</f>
        <v/>
      </c>
    </row>
    <row r="550" spans="1:6" x14ac:dyDescent="0.25">
      <c r="A550" s="4"/>
      <c r="B550" s="4"/>
      <c r="C550" s="4"/>
      <c r="D550" s="4"/>
      <c r="E550" s="4"/>
      <c r="F550" s="7" t="str">
        <f>IFERROR(IF(ROUND(C550,0)&gt;45,(VLOOKUP(ROUND(B550,0),'Noise Valuation'!$A$19:$B$64,2,FALSE)-VLOOKUP(ROUND(C550,0),'Noise Valuation'!$A$19:$B$64,2,FALSE))*E550,(VLOOKUP(ROUND(B550,0),'Noise Valuation'!$A$19:$B$64,2,FALSE)-0)*E550),"")</f>
        <v/>
      </c>
    </row>
    <row r="551" spans="1:6" x14ac:dyDescent="0.25">
      <c r="A551" s="4"/>
      <c r="B551" s="4"/>
      <c r="C551" s="4"/>
      <c r="D551" s="4"/>
      <c r="E551" s="4"/>
      <c r="F551" s="7" t="str">
        <f>IFERROR(IF(ROUND(C551,0)&gt;45,(VLOOKUP(ROUND(B551,0),'Noise Valuation'!$A$19:$B$64,2,FALSE)-VLOOKUP(ROUND(C551,0),'Noise Valuation'!$A$19:$B$64,2,FALSE))*E551,(VLOOKUP(ROUND(B551,0),'Noise Valuation'!$A$19:$B$64,2,FALSE)-0)*E551),"")</f>
        <v/>
      </c>
    </row>
    <row r="552" spans="1:6" x14ac:dyDescent="0.25">
      <c r="A552" s="4"/>
      <c r="B552" s="4"/>
      <c r="C552" s="4"/>
      <c r="D552" s="4"/>
      <c r="E552" s="4"/>
      <c r="F552" s="7" t="str">
        <f>IFERROR(IF(ROUND(C552,0)&gt;45,(VLOOKUP(ROUND(B552,0),'Noise Valuation'!$A$19:$B$64,2,FALSE)-VLOOKUP(ROUND(C552,0),'Noise Valuation'!$A$19:$B$64,2,FALSE))*E552,(VLOOKUP(ROUND(B552,0),'Noise Valuation'!$A$19:$B$64,2,FALSE)-0)*E552),"")</f>
        <v/>
      </c>
    </row>
    <row r="553" spans="1:6" x14ac:dyDescent="0.25">
      <c r="A553" s="4"/>
      <c r="B553" s="4"/>
      <c r="C553" s="4"/>
      <c r="D553" s="4"/>
      <c r="E553" s="4"/>
      <c r="F553" s="7" t="str">
        <f>IFERROR(IF(ROUND(C553,0)&gt;45,(VLOOKUP(ROUND(B553,0),'Noise Valuation'!$A$19:$B$64,2,FALSE)-VLOOKUP(ROUND(C553,0),'Noise Valuation'!$A$19:$B$64,2,FALSE))*E553,(VLOOKUP(ROUND(B553,0),'Noise Valuation'!$A$19:$B$64,2,FALSE)-0)*E553),"")</f>
        <v/>
      </c>
    </row>
    <row r="554" spans="1:6" x14ac:dyDescent="0.25">
      <c r="A554" s="4"/>
      <c r="B554" s="4"/>
      <c r="C554" s="4"/>
      <c r="D554" s="4"/>
      <c r="E554" s="4"/>
      <c r="F554" s="7" t="str">
        <f>IFERROR(IF(ROUND(C554,0)&gt;45,(VLOOKUP(ROUND(B554,0),'Noise Valuation'!$A$19:$B$64,2,FALSE)-VLOOKUP(ROUND(C554,0),'Noise Valuation'!$A$19:$B$64,2,FALSE))*E554,(VLOOKUP(ROUND(B554,0),'Noise Valuation'!$A$19:$B$64,2,FALSE)-0)*E554),"")</f>
        <v/>
      </c>
    </row>
    <row r="555" spans="1:6" x14ac:dyDescent="0.25">
      <c r="A555" s="4"/>
      <c r="B555" s="4"/>
      <c r="C555" s="4"/>
      <c r="D555" s="4"/>
      <c r="E555" s="4"/>
      <c r="F555" s="7" t="str">
        <f>IFERROR(IF(ROUND(C555,0)&gt;45,(VLOOKUP(ROUND(B555,0),'Noise Valuation'!$A$19:$B$64,2,FALSE)-VLOOKUP(ROUND(C555,0),'Noise Valuation'!$A$19:$B$64,2,FALSE))*E555,(VLOOKUP(ROUND(B555,0),'Noise Valuation'!$A$19:$B$64,2,FALSE)-0)*E555),"")</f>
        <v/>
      </c>
    </row>
    <row r="556" spans="1:6" x14ac:dyDescent="0.25">
      <c r="A556" s="4"/>
      <c r="B556" s="4"/>
      <c r="C556" s="4"/>
      <c r="D556" s="4"/>
      <c r="E556" s="4"/>
      <c r="F556" s="7" t="str">
        <f>IFERROR(IF(ROUND(C556,0)&gt;45,(VLOOKUP(ROUND(B556,0),'Noise Valuation'!$A$19:$B$64,2,FALSE)-VLOOKUP(ROUND(C556,0),'Noise Valuation'!$A$19:$B$64,2,FALSE))*E556,(VLOOKUP(ROUND(B556,0),'Noise Valuation'!$A$19:$B$64,2,FALSE)-0)*E556),"")</f>
        <v/>
      </c>
    </row>
    <row r="557" spans="1:6" x14ac:dyDescent="0.25">
      <c r="A557" s="4"/>
      <c r="B557" s="4"/>
      <c r="C557" s="4"/>
      <c r="D557" s="4"/>
      <c r="E557" s="4"/>
      <c r="F557" s="7" t="str">
        <f>IFERROR(IF(ROUND(C557,0)&gt;45,(VLOOKUP(ROUND(B557,0),'Noise Valuation'!$A$19:$B$64,2,FALSE)-VLOOKUP(ROUND(C557,0),'Noise Valuation'!$A$19:$B$64,2,FALSE))*E557,(VLOOKUP(ROUND(B557,0),'Noise Valuation'!$A$19:$B$64,2,FALSE)-0)*E557),"")</f>
        <v/>
      </c>
    </row>
    <row r="558" spans="1:6" x14ac:dyDescent="0.25">
      <c r="A558" s="4"/>
      <c r="B558" s="4"/>
      <c r="C558" s="4"/>
      <c r="D558" s="4"/>
      <c r="E558" s="4"/>
      <c r="F558" s="7" t="str">
        <f>IFERROR(IF(ROUND(C558,0)&gt;45,(VLOOKUP(ROUND(B558,0),'Noise Valuation'!$A$19:$B$64,2,FALSE)-VLOOKUP(ROUND(C558,0),'Noise Valuation'!$A$19:$B$64,2,FALSE))*E558,(VLOOKUP(ROUND(B558,0),'Noise Valuation'!$A$19:$B$64,2,FALSE)-0)*E558),"")</f>
        <v/>
      </c>
    </row>
    <row r="559" spans="1:6" x14ac:dyDescent="0.25">
      <c r="A559" s="4"/>
      <c r="B559" s="4"/>
      <c r="C559" s="4"/>
      <c r="D559" s="4"/>
      <c r="E559" s="4"/>
      <c r="F559" s="7" t="str">
        <f>IFERROR(IF(ROUND(C559,0)&gt;45,(VLOOKUP(ROUND(B559,0),'Noise Valuation'!$A$19:$B$64,2,FALSE)-VLOOKUP(ROUND(C559,0),'Noise Valuation'!$A$19:$B$64,2,FALSE))*E559,(VLOOKUP(ROUND(B559,0),'Noise Valuation'!$A$19:$B$64,2,FALSE)-0)*E559),"")</f>
        <v/>
      </c>
    </row>
    <row r="560" spans="1:6" x14ac:dyDescent="0.25">
      <c r="A560" s="4"/>
      <c r="B560" s="4"/>
      <c r="C560" s="4"/>
      <c r="D560" s="4"/>
      <c r="E560" s="4"/>
      <c r="F560" s="7" t="str">
        <f>IFERROR(IF(ROUND(C560,0)&gt;45,(VLOOKUP(ROUND(B560,0),'Noise Valuation'!$A$19:$B$64,2,FALSE)-VLOOKUP(ROUND(C560,0),'Noise Valuation'!$A$19:$B$64,2,FALSE))*E560,(VLOOKUP(ROUND(B560,0),'Noise Valuation'!$A$19:$B$64,2,FALSE)-0)*E560),"")</f>
        <v/>
      </c>
    </row>
    <row r="561" spans="1:6" x14ac:dyDescent="0.25">
      <c r="A561" s="4"/>
      <c r="B561" s="4"/>
      <c r="C561" s="4"/>
      <c r="D561" s="4"/>
      <c r="E561" s="4"/>
      <c r="F561" s="7" t="str">
        <f>IFERROR(IF(ROUND(C561,0)&gt;45,(VLOOKUP(ROUND(B561,0),'Noise Valuation'!$A$19:$B$64,2,FALSE)-VLOOKUP(ROUND(C561,0),'Noise Valuation'!$A$19:$B$64,2,FALSE))*E561,(VLOOKUP(ROUND(B561,0),'Noise Valuation'!$A$19:$B$64,2,FALSE)-0)*E561),"")</f>
        <v/>
      </c>
    </row>
    <row r="562" spans="1:6" x14ac:dyDescent="0.25">
      <c r="A562" s="4"/>
      <c r="B562" s="4"/>
      <c r="C562" s="4"/>
      <c r="D562" s="4"/>
      <c r="E562" s="4"/>
      <c r="F562" s="7" t="str">
        <f>IFERROR(IF(ROUND(C562,0)&gt;45,(VLOOKUP(ROUND(B562,0),'Noise Valuation'!$A$19:$B$64,2,FALSE)-VLOOKUP(ROUND(C562,0),'Noise Valuation'!$A$19:$B$64,2,FALSE))*E562,(VLOOKUP(ROUND(B562,0),'Noise Valuation'!$A$19:$B$64,2,FALSE)-0)*E562),"")</f>
        <v/>
      </c>
    </row>
    <row r="563" spans="1:6" x14ac:dyDescent="0.25">
      <c r="A563" s="4"/>
      <c r="B563" s="4"/>
      <c r="C563" s="4"/>
      <c r="D563" s="4"/>
      <c r="E563" s="4"/>
      <c r="F563" s="7" t="str">
        <f>IFERROR(IF(ROUND(C563,0)&gt;45,(VLOOKUP(ROUND(B563,0),'Noise Valuation'!$A$19:$B$64,2,FALSE)-VLOOKUP(ROUND(C563,0),'Noise Valuation'!$A$19:$B$64,2,FALSE))*E563,(VLOOKUP(ROUND(B563,0),'Noise Valuation'!$A$19:$B$64,2,FALSE)-0)*E563),"")</f>
        <v/>
      </c>
    </row>
    <row r="564" spans="1:6" x14ac:dyDescent="0.25">
      <c r="A564" s="4"/>
      <c r="B564" s="4"/>
      <c r="C564" s="4"/>
      <c r="D564" s="4"/>
      <c r="E564" s="4"/>
      <c r="F564" s="7" t="str">
        <f>IFERROR(IF(ROUND(C564,0)&gt;45,(VLOOKUP(ROUND(B564,0),'Noise Valuation'!$A$19:$B$64,2,FALSE)-VLOOKUP(ROUND(C564,0),'Noise Valuation'!$A$19:$B$64,2,FALSE))*E564,(VLOOKUP(ROUND(B564,0),'Noise Valuation'!$A$19:$B$64,2,FALSE)-0)*E564),"")</f>
        <v/>
      </c>
    </row>
    <row r="565" spans="1:6" x14ac:dyDescent="0.25">
      <c r="A565" s="4"/>
      <c r="B565" s="4"/>
      <c r="C565" s="4"/>
      <c r="D565" s="4"/>
      <c r="E565" s="4"/>
      <c r="F565" s="7" t="str">
        <f>IFERROR(IF(ROUND(C565,0)&gt;45,(VLOOKUP(ROUND(B565,0),'Noise Valuation'!$A$19:$B$64,2,FALSE)-VLOOKUP(ROUND(C565,0),'Noise Valuation'!$A$19:$B$64,2,FALSE))*E565,(VLOOKUP(ROUND(B565,0),'Noise Valuation'!$A$19:$B$64,2,FALSE)-0)*E565),"")</f>
        <v/>
      </c>
    </row>
    <row r="566" spans="1:6" x14ac:dyDescent="0.25">
      <c r="A566" s="4"/>
      <c r="B566" s="4"/>
      <c r="C566" s="4"/>
      <c r="D566" s="4"/>
      <c r="E566" s="4"/>
      <c r="F566" s="7" t="str">
        <f>IFERROR(IF(ROUND(C566,0)&gt;45,(VLOOKUP(ROUND(B566,0),'Noise Valuation'!$A$19:$B$64,2,FALSE)-VLOOKUP(ROUND(C566,0),'Noise Valuation'!$A$19:$B$64,2,FALSE))*E566,(VLOOKUP(ROUND(B566,0),'Noise Valuation'!$A$19:$B$64,2,FALSE)-0)*E566),"")</f>
        <v/>
      </c>
    </row>
    <row r="567" spans="1:6" x14ac:dyDescent="0.25">
      <c r="A567" s="4"/>
      <c r="B567" s="4"/>
      <c r="C567" s="4"/>
      <c r="D567" s="4"/>
      <c r="E567" s="4"/>
      <c r="F567" s="7" t="str">
        <f>IFERROR(IF(ROUND(C567,0)&gt;45,(VLOOKUP(ROUND(B567,0),'Noise Valuation'!$A$19:$B$64,2,FALSE)-VLOOKUP(ROUND(C567,0),'Noise Valuation'!$A$19:$B$64,2,FALSE))*E567,(VLOOKUP(ROUND(B567,0),'Noise Valuation'!$A$19:$B$64,2,FALSE)-0)*E567),"")</f>
        <v/>
      </c>
    </row>
    <row r="568" spans="1:6" x14ac:dyDescent="0.25">
      <c r="A568" s="4"/>
      <c r="B568" s="4"/>
      <c r="C568" s="4"/>
      <c r="D568" s="4"/>
      <c r="E568" s="4"/>
      <c r="F568" s="7" t="str">
        <f>IFERROR(IF(ROUND(C568,0)&gt;45,(VLOOKUP(ROUND(B568,0),'Noise Valuation'!$A$19:$B$64,2,FALSE)-VLOOKUP(ROUND(C568,0),'Noise Valuation'!$A$19:$B$64,2,FALSE))*E568,(VLOOKUP(ROUND(B568,0),'Noise Valuation'!$A$19:$B$64,2,FALSE)-0)*E568),"")</f>
        <v/>
      </c>
    </row>
    <row r="569" spans="1:6" x14ac:dyDescent="0.25">
      <c r="A569" s="4"/>
      <c r="B569" s="4"/>
      <c r="C569" s="4"/>
      <c r="D569" s="4"/>
      <c r="E569" s="4"/>
      <c r="F569" s="7" t="str">
        <f>IFERROR(IF(ROUND(C569,0)&gt;45,(VLOOKUP(ROUND(B569,0),'Noise Valuation'!$A$19:$B$64,2,FALSE)-VLOOKUP(ROUND(C569,0),'Noise Valuation'!$A$19:$B$64,2,FALSE))*E569,(VLOOKUP(ROUND(B569,0),'Noise Valuation'!$A$19:$B$64,2,FALSE)-0)*E569),"")</f>
        <v/>
      </c>
    </row>
    <row r="570" spans="1:6" x14ac:dyDescent="0.25">
      <c r="A570" s="4"/>
      <c r="B570" s="4"/>
      <c r="C570" s="4"/>
      <c r="D570" s="4"/>
      <c r="E570" s="4"/>
      <c r="F570" s="7" t="str">
        <f>IFERROR(IF(ROUND(C570,0)&gt;45,(VLOOKUP(ROUND(B570,0),'Noise Valuation'!$A$19:$B$64,2,FALSE)-VLOOKUP(ROUND(C570,0),'Noise Valuation'!$A$19:$B$64,2,FALSE))*E570,(VLOOKUP(ROUND(B570,0),'Noise Valuation'!$A$19:$B$64,2,FALSE)-0)*E570),"")</f>
        <v/>
      </c>
    </row>
    <row r="571" spans="1:6" x14ac:dyDescent="0.25">
      <c r="A571" s="4"/>
      <c r="B571" s="4"/>
      <c r="C571" s="4"/>
      <c r="D571" s="4"/>
      <c r="E571" s="4"/>
      <c r="F571" s="7" t="str">
        <f>IFERROR(IF(ROUND(C571,0)&gt;45,(VLOOKUP(ROUND(B571,0),'Noise Valuation'!$A$19:$B$64,2,FALSE)-VLOOKUP(ROUND(C571,0),'Noise Valuation'!$A$19:$B$64,2,FALSE))*E571,(VLOOKUP(ROUND(B571,0),'Noise Valuation'!$A$19:$B$64,2,FALSE)-0)*E571),"")</f>
        <v/>
      </c>
    </row>
    <row r="572" spans="1:6" x14ac:dyDescent="0.25">
      <c r="A572" s="4"/>
      <c r="B572" s="4"/>
      <c r="C572" s="4"/>
      <c r="D572" s="4"/>
      <c r="E572" s="4"/>
      <c r="F572" s="7" t="str">
        <f>IFERROR(IF(ROUND(C572,0)&gt;45,(VLOOKUP(ROUND(B572,0),'Noise Valuation'!$A$19:$B$64,2,FALSE)-VLOOKUP(ROUND(C572,0),'Noise Valuation'!$A$19:$B$64,2,FALSE))*E572,(VLOOKUP(ROUND(B572,0),'Noise Valuation'!$A$19:$B$64,2,FALSE)-0)*E572),"")</f>
        <v/>
      </c>
    </row>
    <row r="573" spans="1:6" x14ac:dyDescent="0.25">
      <c r="A573" s="4"/>
      <c r="B573" s="4"/>
      <c r="C573" s="4"/>
      <c r="D573" s="4"/>
      <c r="E573" s="4"/>
      <c r="F573" s="7" t="str">
        <f>IFERROR(IF(ROUND(C573,0)&gt;45,(VLOOKUP(ROUND(B573,0),'Noise Valuation'!$A$19:$B$64,2,FALSE)-VLOOKUP(ROUND(C573,0),'Noise Valuation'!$A$19:$B$64,2,FALSE))*E573,(VLOOKUP(ROUND(B573,0),'Noise Valuation'!$A$19:$B$64,2,FALSE)-0)*E573),"")</f>
        <v/>
      </c>
    </row>
    <row r="574" spans="1:6" x14ac:dyDescent="0.25">
      <c r="A574" s="4"/>
      <c r="B574" s="4"/>
      <c r="C574" s="4"/>
      <c r="D574" s="4"/>
      <c r="E574" s="4"/>
      <c r="F574" s="7" t="str">
        <f>IFERROR(IF(ROUND(C574,0)&gt;45,(VLOOKUP(ROUND(B574,0),'Noise Valuation'!$A$19:$B$64,2,FALSE)-VLOOKUP(ROUND(C574,0),'Noise Valuation'!$A$19:$B$64,2,FALSE))*E574,(VLOOKUP(ROUND(B574,0),'Noise Valuation'!$A$19:$B$64,2,FALSE)-0)*E574),"")</f>
        <v/>
      </c>
    </row>
    <row r="575" spans="1:6" x14ac:dyDescent="0.25">
      <c r="A575" s="4"/>
      <c r="B575" s="4"/>
      <c r="C575" s="4"/>
      <c r="D575" s="4"/>
      <c r="E575" s="4"/>
      <c r="F575" s="7" t="str">
        <f>IFERROR(IF(ROUND(C575,0)&gt;45,(VLOOKUP(ROUND(B575,0),'Noise Valuation'!$A$19:$B$64,2,FALSE)-VLOOKUP(ROUND(C575,0),'Noise Valuation'!$A$19:$B$64,2,FALSE))*E575,(VLOOKUP(ROUND(B575,0),'Noise Valuation'!$A$19:$B$64,2,FALSE)-0)*E575),"")</f>
        <v/>
      </c>
    </row>
    <row r="576" spans="1:6" x14ac:dyDescent="0.25">
      <c r="A576" s="4"/>
      <c r="B576" s="4"/>
      <c r="C576" s="4"/>
      <c r="D576" s="4"/>
      <c r="E576" s="4"/>
      <c r="F576" s="7" t="str">
        <f>IFERROR(IF(ROUND(C576,0)&gt;45,(VLOOKUP(ROUND(B576,0),'Noise Valuation'!$A$19:$B$64,2,FALSE)-VLOOKUP(ROUND(C576,0),'Noise Valuation'!$A$19:$B$64,2,FALSE))*E576,(VLOOKUP(ROUND(B576,0),'Noise Valuation'!$A$19:$B$64,2,FALSE)-0)*E576),"")</f>
        <v/>
      </c>
    </row>
    <row r="577" spans="1:6" x14ac:dyDescent="0.25">
      <c r="A577" s="4"/>
      <c r="B577" s="4"/>
      <c r="C577" s="4"/>
      <c r="D577" s="4"/>
      <c r="E577" s="4"/>
      <c r="F577" s="7" t="str">
        <f>IFERROR(IF(ROUND(C577,0)&gt;45,(VLOOKUP(ROUND(B577,0),'Noise Valuation'!$A$19:$B$64,2,FALSE)-VLOOKUP(ROUND(C577,0),'Noise Valuation'!$A$19:$B$64,2,FALSE))*E577,(VLOOKUP(ROUND(B577,0),'Noise Valuation'!$A$19:$B$64,2,FALSE)-0)*E577),"")</f>
        <v/>
      </c>
    </row>
    <row r="578" spans="1:6" x14ac:dyDescent="0.25">
      <c r="A578" s="4"/>
      <c r="B578" s="4"/>
      <c r="C578" s="4"/>
      <c r="D578" s="4"/>
      <c r="E578" s="4"/>
      <c r="F578" s="7" t="str">
        <f>IFERROR(IF(ROUND(C578,0)&gt;45,(VLOOKUP(ROUND(B578,0),'Noise Valuation'!$A$19:$B$64,2,FALSE)-VLOOKUP(ROUND(C578,0),'Noise Valuation'!$A$19:$B$64,2,FALSE))*E578,(VLOOKUP(ROUND(B578,0),'Noise Valuation'!$A$19:$B$64,2,FALSE)-0)*E578),"")</f>
        <v/>
      </c>
    </row>
    <row r="579" spans="1:6" x14ac:dyDescent="0.25">
      <c r="A579" s="4"/>
      <c r="B579" s="4"/>
      <c r="C579" s="4"/>
      <c r="D579" s="4"/>
      <c r="E579" s="4"/>
      <c r="F579" s="7" t="str">
        <f>IFERROR(IF(ROUND(C579,0)&gt;45,(VLOOKUP(ROUND(B579,0),'Noise Valuation'!$A$19:$B$64,2,FALSE)-VLOOKUP(ROUND(C579,0),'Noise Valuation'!$A$19:$B$64,2,FALSE))*E579,(VLOOKUP(ROUND(B579,0),'Noise Valuation'!$A$19:$B$64,2,FALSE)-0)*E579),"")</f>
        <v/>
      </c>
    </row>
    <row r="580" spans="1:6" x14ac:dyDescent="0.25">
      <c r="A580" s="4"/>
      <c r="B580" s="4"/>
      <c r="C580" s="4"/>
      <c r="D580" s="4"/>
      <c r="E580" s="4"/>
      <c r="F580" s="7" t="str">
        <f>IFERROR(IF(ROUND(C580,0)&gt;45,(VLOOKUP(ROUND(B580,0),'Noise Valuation'!$A$19:$B$64,2,FALSE)-VLOOKUP(ROUND(C580,0),'Noise Valuation'!$A$19:$B$64,2,FALSE))*E580,(VLOOKUP(ROUND(B580,0),'Noise Valuation'!$A$19:$B$64,2,FALSE)-0)*E580),"")</f>
        <v/>
      </c>
    </row>
    <row r="581" spans="1:6" x14ac:dyDescent="0.25">
      <c r="A581" s="4"/>
      <c r="B581" s="4"/>
      <c r="C581" s="4"/>
      <c r="D581" s="4"/>
      <c r="E581" s="4"/>
      <c r="F581" s="7" t="str">
        <f>IFERROR(IF(ROUND(C581,0)&gt;45,(VLOOKUP(ROUND(B581,0),'Noise Valuation'!$A$19:$B$64,2,FALSE)-VLOOKUP(ROUND(C581,0),'Noise Valuation'!$A$19:$B$64,2,FALSE))*E581,(VLOOKUP(ROUND(B581,0),'Noise Valuation'!$A$19:$B$64,2,FALSE)-0)*E581),"")</f>
        <v/>
      </c>
    </row>
    <row r="582" spans="1:6" x14ac:dyDescent="0.25">
      <c r="A582" s="4"/>
      <c r="B582" s="4"/>
      <c r="C582" s="4"/>
      <c r="D582" s="4"/>
      <c r="E582" s="4"/>
      <c r="F582" s="7" t="str">
        <f>IFERROR(IF(ROUND(C582,0)&gt;45,(VLOOKUP(ROUND(B582,0),'Noise Valuation'!$A$19:$B$64,2,FALSE)-VLOOKUP(ROUND(C582,0),'Noise Valuation'!$A$19:$B$64,2,FALSE))*E582,(VLOOKUP(ROUND(B582,0),'Noise Valuation'!$A$19:$B$64,2,FALSE)-0)*E582),"")</f>
        <v/>
      </c>
    </row>
    <row r="583" spans="1:6" x14ac:dyDescent="0.25">
      <c r="A583" s="4"/>
      <c r="B583" s="4"/>
      <c r="C583" s="4"/>
      <c r="D583" s="4"/>
      <c r="E583" s="4"/>
      <c r="F583" s="7" t="str">
        <f>IFERROR(IF(ROUND(C583,0)&gt;45,(VLOOKUP(ROUND(B583,0),'Noise Valuation'!$A$19:$B$64,2,FALSE)-VLOOKUP(ROUND(C583,0),'Noise Valuation'!$A$19:$B$64,2,FALSE))*E583,(VLOOKUP(ROUND(B583,0),'Noise Valuation'!$A$19:$B$64,2,FALSE)-0)*E583),"")</f>
        <v/>
      </c>
    </row>
    <row r="584" spans="1:6" x14ac:dyDescent="0.25">
      <c r="A584" s="4"/>
      <c r="B584" s="4"/>
      <c r="C584" s="4"/>
      <c r="D584" s="4"/>
      <c r="E584" s="4"/>
      <c r="F584" s="7" t="str">
        <f>IFERROR(IF(ROUND(C584,0)&gt;45,(VLOOKUP(ROUND(B584,0),'Noise Valuation'!$A$19:$B$64,2,FALSE)-VLOOKUP(ROUND(C584,0),'Noise Valuation'!$A$19:$B$64,2,FALSE))*E584,(VLOOKUP(ROUND(B584,0),'Noise Valuation'!$A$19:$B$64,2,FALSE)-0)*E584),"")</f>
        <v/>
      </c>
    </row>
    <row r="585" spans="1:6" x14ac:dyDescent="0.25">
      <c r="A585" s="4"/>
      <c r="B585" s="4"/>
      <c r="C585" s="4"/>
      <c r="D585" s="4"/>
      <c r="E585" s="4"/>
      <c r="F585" s="7" t="str">
        <f>IFERROR(IF(ROUND(C585,0)&gt;45,(VLOOKUP(ROUND(B585,0),'Noise Valuation'!$A$19:$B$64,2,FALSE)-VLOOKUP(ROUND(C585,0),'Noise Valuation'!$A$19:$B$64,2,FALSE))*E585,(VLOOKUP(ROUND(B585,0),'Noise Valuation'!$A$19:$B$64,2,FALSE)-0)*E585),"")</f>
        <v/>
      </c>
    </row>
    <row r="586" spans="1:6" x14ac:dyDescent="0.25">
      <c r="A586" s="4"/>
      <c r="B586" s="4"/>
      <c r="C586" s="4"/>
      <c r="D586" s="4"/>
      <c r="E586" s="4"/>
      <c r="F586" s="7" t="str">
        <f>IFERROR(IF(ROUND(C586,0)&gt;45,(VLOOKUP(ROUND(B586,0),'Noise Valuation'!$A$19:$B$64,2,FALSE)-VLOOKUP(ROUND(C586,0),'Noise Valuation'!$A$19:$B$64,2,FALSE))*E586,(VLOOKUP(ROUND(B586,0),'Noise Valuation'!$A$19:$B$64,2,FALSE)-0)*E586),"")</f>
        <v/>
      </c>
    </row>
    <row r="587" spans="1:6" x14ac:dyDescent="0.25">
      <c r="A587" s="4"/>
      <c r="B587" s="4"/>
      <c r="C587" s="4"/>
      <c r="D587" s="4"/>
      <c r="E587" s="4"/>
      <c r="F587" s="7" t="str">
        <f>IFERROR(IF(ROUND(C587,0)&gt;45,(VLOOKUP(ROUND(B587,0),'Noise Valuation'!$A$19:$B$64,2,FALSE)-VLOOKUP(ROUND(C587,0),'Noise Valuation'!$A$19:$B$64,2,FALSE))*E587,(VLOOKUP(ROUND(B587,0),'Noise Valuation'!$A$19:$B$64,2,FALSE)-0)*E587),"")</f>
        <v/>
      </c>
    </row>
    <row r="588" spans="1:6" x14ac:dyDescent="0.25">
      <c r="A588" s="4"/>
      <c r="B588" s="4"/>
      <c r="C588" s="4"/>
      <c r="D588" s="4"/>
      <c r="E588" s="4"/>
      <c r="F588" s="7" t="str">
        <f>IFERROR(IF(ROUND(C588,0)&gt;45,(VLOOKUP(ROUND(B588,0),'Noise Valuation'!$A$19:$B$64,2,FALSE)-VLOOKUP(ROUND(C588,0),'Noise Valuation'!$A$19:$B$64,2,FALSE))*E588,(VLOOKUP(ROUND(B588,0),'Noise Valuation'!$A$19:$B$64,2,FALSE)-0)*E588),"")</f>
        <v/>
      </c>
    </row>
    <row r="589" spans="1:6" x14ac:dyDescent="0.25">
      <c r="A589" s="4"/>
      <c r="B589" s="4"/>
      <c r="C589" s="4"/>
      <c r="D589" s="4"/>
      <c r="E589" s="4"/>
      <c r="F589" s="7" t="str">
        <f>IFERROR(IF(ROUND(C589,0)&gt;45,(VLOOKUP(ROUND(B589,0),'Noise Valuation'!$A$19:$B$64,2,FALSE)-VLOOKUP(ROUND(C589,0),'Noise Valuation'!$A$19:$B$64,2,FALSE))*E589,(VLOOKUP(ROUND(B589,0),'Noise Valuation'!$A$19:$B$64,2,FALSE)-0)*E589),"")</f>
        <v/>
      </c>
    </row>
    <row r="590" spans="1:6" x14ac:dyDescent="0.25">
      <c r="A590" s="4"/>
      <c r="B590" s="4"/>
      <c r="C590" s="4"/>
      <c r="D590" s="4"/>
      <c r="E590" s="4"/>
      <c r="F590" s="7" t="str">
        <f>IFERROR(IF(ROUND(C590,0)&gt;45,(VLOOKUP(ROUND(B590,0),'Noise Valuation'!$A$19:$B$64,2,FALSE)-VLOOKUP(ROUND(C590,0),'Noise Valuation'!$A$19:$B$64,2,FALSE))*E590,(VLOOKUP(ROUND(B590,0),'Noise Valuation'!$A$19:$B$64,2,FALSE)-0)*E590),"")</f>
        <v/>
      </c>
    </row>
    <row r="591" spans="1:6" x14ac:dyDescent="0.25">
      <c r="A591" s="4"/>
      <c r="B591" s="4"/>
      <c r="C591" s="4"/>
      <c r="D591" s="4"/>
      <c r="E591" s="4"/>
      <c r="F591" s="7" t="str">
        <f>IFERROR(IF(ROUND(C591,0)&gt;45,(VLOOKUP(ROUND(B591,0),'Noise Valuation'!$A$19:$B$64,2,FALSE)-VLOOKUP(ROUND(C591,0),'Noise Valuation'!$A$19:$B$64,2,FALSE))*E591,(VLOOKUP(ROUND(B591,0),'Noise Valuation'!$A$19:$B$64,2,FALSE)-0)*E591),"")</f>
        <v/>
      </c>
    </row>
    <row r="592" spans="1:6" x14ac:dyDescent="0.25">
      <c r="A592" s="4"/>
      <c r="B592" s="4"/>
      <c r="C592" s="4"/>
      <c r="D592" s="4"/>
      <c r="E592" s="4"/>
      <c r="F592" s="7" t="str">
        <f>IFERROR(IF(ROUND(C592,0)&gt;45,(VLOOKUP(ROUND(B592,0),'Noise Valuation'!$A$19:$B$64,2,FALSE)-VLOOKUP(ROUND(C592,0),'Noise Valuation'!$A$19:$B$64,2,FALSE))*E592,(VLOOKUP(ROUND(B592,0),'Noise Valuation'!$A$19:$B$64,2,FALSE)-0)*E592),"")</f>
        <v/>
      </c>
    </row>
    <row r="593" spans="1:6" x14ac:dyDescent="0.25">
      <c r="A593" s="4"/>
      <c r="B593" s="4"/>
      <c r="C593" s="4"/>
      <c r="D593" s="4"/>
      <c r="E593" s="4"/>
      <c r="F593" s="7" t="str">
        <f>IFERROR(IF(ROUND(C593,0)&gt;45,(VLOOKUP(ROUND(B593,0),'Noise Valuation'!$A$19:$B$64,2,FALSE)-VLOOKUP(ROUND(C593,0),'Noise Valuation'!$A$19:$B$64,2,FALSE))*E593,(VLOOKUP(ROUND(B593,0),'Noise Valuation'!$A$19:$B$64,2,FALSE)-0)*E593),"")</f>
        <v/>
      </c>
    </row>
    <row r="594" spans="1:6" x14ac:dyDescent="0.25">
      <c r="A594" s="4"/>
      <c r="B594" s="4"/>
      <c r="C594" s="4"/>
      <c r="D594" s="4"/>
      <c r="E594" s="4"/>
      <c r="F594" s="7" t="str">
        <f>IFERROR(IF(ROUND(C594,0)&gt;45,(VLOOKUP(ROUND(B594,0),'Noise Valuation'!$A$19:$B$64,2,FALSE)-VLOOKUP(ROUND(C594,0),'Noise Valuation'!$A$19:$B$64,2,FALSE))*E594,(VLOOKUP(ROUND(B594,0),'Noise Valuation'!$A$19:$B$64,2,FALSE)-0)*E594),"")</f>
        <v/>
      </c>
    </row>
    <row r="595" spans="1:6" x14ac:dyDescent="0.25">
      <c r="A595" s="4"/>
      <c r="B595" s="4"/>
      <c r="C595" s="4"/>
      <c r="D595" s="4"/>
      <c r="E595" s="4"/>
      <c r="F595" s="7" t="str">
        <f>IFERROR(IF(ROUND(C595,0)&gt;45,(VLOOKUP(ROUND(B595,0),'Noise Valuation'!$A$19:$B$64,2,FALSE)-VLOOKUP(ROUND(C595,0),'Noise Valuation'!$A$19:$B$64,2,FALSE))*E595,(VLOOKUP(ROUND(B595,0),'Noise Valuation'!$A$19:$B$64,2,FALSE)-0)*E595),"")</f>
        <v/>
      </c>
    </row>
    <row r="596" spans="1:6" x14ac:dyDescent="0.25">
      <c r="A596" s="4"/>
      <c r="B596" s="4"/>
      <c r="C596" s="4"/>
      <c r="D596" s="4"/>
      <c r="E596" s="4"/>
      <c r="F596" s="7" t="str">
        <f>IFERROR(IF(ROUND(C596,0)&gt;45,(VLOOKUP(ROUND(B596,0),'Noise Valuation'!$A$19:$B$64,2,FALSE)-VLOOKUP(ROUND(C596,0),'Noise Valuation'!$A$19:$B$64,2,FALSE))*E596,(VLOOKUP(ROUND(B596,0),'Noise Valuation'!$A$19:$B$64,2,FALSE)-0)*E596),"")</f>
        <v/>
      </c>
    </row>
    <row r="597" spans="1:6" x14ac:dyDescent="0.25">
      <c r="A597" s="4"/>
      <c r="B597" s="4"/>
      <c r="C597" s="4"/>
      <c r="D597" s="4"/>
      <c r="E597" s="4"/>
      <c r="F597" s="7" t="str">
        <f>IFERROR(IF(ROUND(C597,0)&gt;45,(VLOOKUP(ROUND(B597,0),'Noise Valuation'!$A$19:$B$64,2,FALSE)-VLOOKUP(ROUND(C597,0),'Noise Valuation'!$A$19:$B$64,2,FALSE))*E597,(VLOOKUP(ROUND(B597,0),'Noise Valuation'!$A$19:$B$64,2,FALSE)-0)*E597),"")</f>
        <v/>
      </c>
    </row>
    <row r="598" spans="1:6" x14ac:dyDescent="0.25">
      <c r="A598" s="4"/>
      <c r="B598" s="4"/>
      <c r="C598" s="4"/>
      <c r="D598" s="4"/>
      <c r="E598" s="4"/>
      <c r="F598" s="7" t="str">
        <f>IFERROR(IF(ROUND(C598,0)&gt;45,(VLOOKUP(ROUND(B598,0),'Noise Valuation'!$A$19:$B$64,2,FALSE)-VLOOKUP(ROUND(C598,0),'Noise Valuation'!$A$19:$B$64,2,FALSE))*E598,(VLOOKUP(ROUND(B598,0),'Noise Valuation'!$A$19:$B$64,2,FALSE)-0)*E598),"")</f>
        <v/>
      </c>
    </row>
    <row r="599" spans="1:6" x14ac:dyDescent="0.25">
      <c r="A599" s="4"/>
      <c r="B599" s="4"/>
      <c r="C599" s="4"/>
      <c r="D599" s="4"/>
      <c r="E599" s="4"/>
      <c r="F599" s="7" t="str">
        <f>IFERROR(IF(ROUND(C599,0)&gt;45,(VLOOKUP(ROUND(B599,0),'Noise Valuation'!$A$19:$B$64,2,FALSE)-VLOOKUP(ROUND(C599,0),'Noise Valuation'!$A$19:$B$64,2,FALSE))*E599,(VLOOKUP(ROUND(B599,0),'Noise Valuation'!$A$19:$B$64,2,FALSE)-0)*E599),"")</f>
        <v/>
      </c>
    </row>
    <row r="600" spans="1:6" x14ac:dyDescent="0.25">
      <c r="A600" s="4"/>
      <c r="B600" s="4"/>
      <c r="C600" s="4"/>
      <c r="D600" s="4"/>
      <c r="E600" s="4"/>
      <c r="F600" s="7" t="str">
        <f>IFERROR(IF(ROUND(C600,0)&gt;45,(VLOOKUP(ROUND(B600,0),'Noise Valuation'!$A$19:$B$64,2,FALSE)-VLOOKUP(ROUND(C600,0),'Noise Valuation'!$A$19:$B$64,2,FALSE))*E600,(VLOOKUP(ROUND(B600,0),'Noise Valuation'!$A$19:$B$64,2,FALSE)-0)*E600),"")</f>
        <v/>
      </c>
    </row>
    <row r="601" spans="1:6" x14ac:dyDescent="0.25">
      <c r="A601" s="4"/>
      <c r="B601" s="4"/>
      <c r="C601" s="4"/>
      <c r="D601" s="4"/>
      <c r="E601" s="4"/>
      <c r="F601" s="7" t="str">
        <f>IFERROR(IF(ROUND(C601,0)&gt;45,(VLOOKUP(ROUND(B601,0),'Noise Valuation'!$A$19:$B$64,2,FALSE)-VLOOKUP(ROUND(C601,0),'Noise Valuation'!$A$19:$B$64,2,FALSE))*E601,(VLOOKUP(ROUND(B601,0),'Noise Valuation'!$A$19:$B$64,2,FALSE)-0)*E601),"")</f>
        <v/>
      </c>
    </row>
    <row r="602" spans="1:6" x14ac:dyDescent="0.25">
      <c r="A602" s="4"/>
      <c r="B602" s="4"/>
      <c r="C602" s="4"/>
      <c r="D602" s="4"/>
      <c r="E602" s="4"/>
      <c r="F602" s="7" t="str">
        <f>IFERROR(IF(ROUND(C602,0)&gt;45,(VLOOKUP(ROUND(B602,0),'Noise Valuation'!$A$19:$B$64,2,FALSE)-VLOOKUP(ROUND(C602,0),'Noise Valuation'!$A$19:$B$64,2,FALSE))*E602,(VLOOKUP(ROUND(B602,0),'Noise Valuation'!$A$19:$B$64,2,FALSE)-0)*E602),"")</f>
        <v/>
      </c>
    </row>
    <row r="603" spans="1:6" x14ac:dyDescent="0.25">
      <c r="A603" s="4"/>
      <c r="B603" s="4"/>
      <c r="C603" s="4"/>
      <c r="D603" s="4"/>
      <c r="E603" s="4"/>
      <c r="F603" s="7" t="str">
        <f>IFERROR(IF(ROUND(C603,0)&gt;45,(VLOOKUP(ROUND(B603,0),'Noise Valuation'!$A$19:$B$64,2,FALSE)-VLOOKUP(ROUND(C603,0),'Noise Valuation'!$A$19:$B$64,2,FALSE))*E603,(VLOOKUP(ROUND(B603,0),'Noise Valuation'!$A$19:$B$64,2,FALSE)-0)*E603),"")</f>
        <v/>
      </c>
    </row>
    <row r="604" spans="1:6" x14ac:dyDescent="0.25">
      <c r="A604" s="4"/>
      <c r="B604" s="4"/>
      <c r="C604" s="4"/>
      <c r="D604" s="4"/>
      <c r="E604" s="4"/>
      <c r="F604" s="7" t="str">
        <f>IFERROR(IF(ROUND(C604,0)&gt;45,(VLOOKUP(ROUND(B604,0),'Noise Valuation'!$A$19:$B$64,2,FALSE)-VLOOKUP(ROUND(C604,0),'Noise Valuation'!$A$19:$B$64,2,FALSE))*E604,(VLOOKUP(ROUND(B604,0),'Noise Valuation'!$A$19:$B$64,2,FALSE)-0)*E604),"")</f>
        <v/>
      </c>
    </row>
    <row r="605" spans="1:6" x14ac:dyDescent="0.25">
      <c r="A605" s="4"/>
      <c r="B605" s="4"/>
      <c r="C605" s="4"/>
      <c r="D605" s="4"/>
      <c r="E605" s="4"/>
      <c r="F605" s="7" t="str">
        <f>IFERROR(IF(ROUND(C605,0)&gt;45,(VLOOKUP(ROUND(B605,0),'Noise Valuation'!$A$19:$B$64,2,FALSE)-VLOOKUP(ROUND(C605,0),'Noise Valuation'!$A$19:$B$64,2,FALSE))*E605,(VLOOKUP(ROUND(B605,0),'Noise Valuation'!$A$19:$B$64,2,FALSE)-0)*E605),"")</f>
        <v/>
      </c>
    </row>
    <row r="606" spans="1:6" x14ac:dyDescent="0.25">
      <c r="A606" s="4"/>
      <c r="B606" s="4"/>
      <c r="C606" s="4"/>
      <c r="D606" s="4"/>
      <c r="E606" s="4"/>
      <c r="F606" s="7" t="str">
        <f>IFERROR(IF(ROUND(C606,0)&gt;45,(VLOOKUP(ROUND(B606,0),'Noise Valuation'!$A$19:$B$64,2,FALSE)-VLOOKUP(ROUND(C606,0),'Noise Valuation'!$A$19:$B$64,2,FALSE))*E606,(VLOOKUP(ROUND(B606,0),'Noise Valuation'!$A$19:$B$64,2,FALSE)-0)*E606),"")</f>
        <v/>
      </c>
    </row>
    <row r="607" spans="1:6" x14ac:dyDescent="0.25">
      <c r="A607" s="4"/>
      <c r="B607" s="4"/>
      <c r="C607" s="4"/>
      <c r="D607" s="4"/>
      <c r="E607" s="4"/>
      <c r="F607" s="7" t="str">
        <f>IFERROR(IF(ROUND(C607,0)&gt;45,(VLOOKUP(ROUND(B607,0),'Noise Valuation'!$A$19:$B$64,2,FALSE)-VLOOKUP(ROUND(C607,0),'Noise Valuation'!$A$19:$B$64,2,FALSE))*E607,(VLOOKUP(ROUND(B607,0),'Noise Valuation'!$A$19:$B$64,2,FALSE)-0)*E607),"")</f>
        <v/>
      </c>
    </row>
    <row r="608" spans="1:6" x14ac:dyDescent="0.25">
      <c r="A608" s="4"/>
      <c r="B608" s="4"/>
      <c r="C608" s="4"/>
      <c r="D608" s="4"/>
      <c r="E608" s="4"/>
      <c r="F608" s="7" t="str">
        <f>IFERROR(IF(ROUND(C608,0)&gt;45,(VLOOKUP(ROUND(B608,0),'Noise Valuation'!$A$19:$B$64,2,FALSE)-VLOOKUP(ROUND(C608,0),'Noise Valuation'!$A$19:$B$64,2,FALSE))*E608,(VLOOKUP(ROUND(B608,0),'Noise Valuation'!$A$19:$B$64,2,FALSE)-0)*E608),"")</f>
        <v/>
      </c>
    </row>
    <row r="609" spans="1:6" x14ac:dyDescent="0.25">
      <c r="A609" s="4"/>
      <c r="B609" s="4"/>
      <c r="C609" s="4"/>
      <c r="D609" s="4"/>
      <c r="E609" s="4"/>
      <c r="F609" s="7" t="str">
        <f>IFERROR(IF(ROUND(C609,0)&gt;45,(VLOOKUP(ROUND(B609,0),'Noise Valuation'!$A$19:$B$64,2,FALSE)-VLOOKUP(ROUND(C609,0),'Noise Valuation'!$A$19:$B$64,2,FALSE))*E609,(VLOOKUP(ROUND(B609,0),'Noise Valuation'!$A$19:$B$64,2,FALSE)-0)*E609),"")</f>
        <v/>
      </c>
    </row>
    <row r="610" spans="1:6" x14ac:dyDescent="0.25">
      <c r="A610" s="4"/>
      <c r="B610" s="4"/>
      <c r="C610" s="4"/>
      <c r="D610" s="4"/>
      <c r="E610" s="4"/>
      <c r="F610" s="7" t="str">
        <f>IFERROR(IF(ROUND(C610,0)&gt;45,(VLOOKUP(ROUND(B610,0),'Noise Valuation'!$A$19:$B$64,2,FALSE)-VLOOKUP(ROUND(C610,0),'Noise Valuation'!$A$19:$B$64,2,FALSE))*E610,(VLOOKUP(ROUND(B610,0),'Noise Valuation'!$A$19:$B$64,2,FALSE)-0)*E610),"")</f>
        <v/>
      </c>
    </row>
    <row r="611" spans="1:6" x14ac:dyDescent="0.25">
      <c r="A611" s="4"/>
      <c r="B611" s="4"/>
      <c r="C611" s="4"/>
      <c r="D611" s="4"/>
      <c r="E611" s="4"/>
      <c r="F611" s="7" t="str">
        <f>IFERROR(IF(ROUND(C611,0)&gt;45,(VLOOKUP(ROUND(B611,0),'Noise Valuation'!$A$19:$B$64,2,FALSE)-VLOOKUP(ROUND(C611,0),'Noise Valuation'!$A$19:$B$64,2,FALSE))*E611,(VLOOKUP(ROUND(B611,0),'Noise Valuation'!$A$19:$B$64,2,FALSE)-0)*E611),"")</f>
        <v/>
      </c>
    </row>
    <row r="612" spans="1:6" x14ac:dyDescent="0.25">
      <c r="A612" s="4"/>
      <c r="B612" s="4"/>
      <c r="C612" s="4"/>
      <c r="D612" s="4"/>
      <c r="E612" s="4"/>
      <c r="F612" s="7" t="str">
        <f>IFERROR(IF(ROUND(C612,0)&gt;45,(VLOOKUP(ROUND(B612,0),'Noise Valuation'!$A$19:$B$64,2,FALSE)-VLOOKUP(ROUND(C612,0),'Noise Valuation'!$A$19:$B$64,2,FALSE))*E612,(VLOOKUP(ROUND(B612,0),'Noise Valuation'!$A$19:$B$64,2,FALSE)-0)*E612),"")</f>
        <v/>
      </c>
    </row>
    <row r="613" spans="1:6" x14ac:dyDescent="0.25">
      <c r="A613" s="4"/>
      <c r="B613" s="4"/>
      <c r="C613" s="4"/>
      <c r="D613" s="4"/>
      <c r="E613" s="4"/>
      <c r="F613" s="7" t="str">
        <f>IFERROR(IF(ROUND(C613,0)&gt;45,(VLOOKUP(ROUND(B613,0),'Noise Valuation'!$A$19:$B$64,2,FALSE)-VLOOKUP(ROUND(C613,0),'Noise Valuation'!$A$19:$B$64,2,FALSE))*E613,(VLOOKUP(ROUND(B613,0),'Noise Valuation'!$A$19:$B$64,2,FALSE)-0)*E613),"")</f>
        <v/>
      </c>
    </row>
    <row r="614" spans="1:6" x14ac:dyDescent="0.25">
      <c r="A614" s="4"/>
      <c r="B614" s="4"/>
      <c r="C614" s="4"/>
      <c r="D614" s="4"/>
      <c r="E614" s="4"/>
      <c r="F614" s="7" t="str">
        <f>IFERROR(IF(ROUND(C614,0)&gt;45,(VLOOKUP(ROUND(B614,0),'Noise Valuation'!$A$19:$B$64,2,FALSE)-VLOOKUP(ROUND(C614,0),'Noise Valuation'!$A$19:$B$64,2,FALSE))*E614,(VLOOKUP(ROUND(B614,0),'Noise Valuation'!$A$19:$B$64,2,FALSE)-0)*E614),"")</f>
        <v/>
      </c>
    </row>
    <row r="615" spans="1:6" x14ac:dyDescent="0.25">
      <c r="A615" s="4"/>
      <c r="B615" s="4"/>
      <c r="C615" s="4"/>
      <c r="D615" s="4"/>
      <c r="E615" s="4"/>
      <c r="F615" s="7" t="str">
        <f>IFERROR(IF(ROUND(C615,0)&gt;45,(VLOOKUP(ROUND(B615,0),'Noise Valuation'!$A$19:$B$64,2,FALSE)-VLOOKUP(ROUND(C615,0),'Noise Valuation'!$A$19:$B$64,2,FALSE))*E615,(VLOOKUP(ROUND(B615,0),'Noise Valuation'!$A$19:$B$64,2,FALSE)-0)*E615),"")</f>
        <v/>
      </c>
    </row>
    <row r="616" spans="1:6" x14ac:dyDescent="0.25">
      <c r="A616" s="4"/>
      <c r="B616" s="4"/>
      <c r="C616" s="4"/>
      <c r="D616" s="4"/>
      <c r="E616" s="4"/>
      <c r="F616" s="7" t="str">
        <f>IFERROR(IF(ROUND(C616,0)&gt;45,(VLOOKUP(ROUND(B616,0),'Noise Valuation'!$A$19:$B$64,2,FALSE)-VLOOKUP(ROUND(C616,0),'Noise Valuation'!$A$19:$B$64,2,FALSE))*E616,(VLOOKUP(ROUND(B616,0),'Noise Valuation'!$A$19:$B$64,2,FALSE)-0)*E616),"")</f>
        <v/>
      </c>
    </row>
    <row r="617" spans="1:6" x14ac:dyDescent="0.25">
      <c r="A617" s="4"/>
      <c r="B617" s="4"/>
      <c r="C617" s="4"/>
      <c r="D617" s="4"/>
      <c r="E617" s="4"/>
      <c r="F617" s="7" t="str">
        <f>IFERROR(IF(ROUND(C617,0)&gt;45,(VLOOKUP(ROUND(B617,0),'Noise Valuation'!$A$19:$B$64,2,FALSE)-VLOOKUP(ROUND(C617,0),'Noise Valuation'!$A$19:$B$64,2,FALSE))*E617,(VLOOKUP(ROUND(B617,0),'Noise Valuation'!$A$19:$B$64,2,FALSE)-0)*E617),"")</f>
        <v/>
      </c>
    </row>
    <row r="618" spans="1:6" x14ac:dyDescent="0.25">
      <c r="A618" s="4"/>
      <c r="B618" s="4"/>
      <c r="C618" s="4"/>
      <c r="D618" s="4"/>
      <c r="E618" s="4"/>
      <c r="F618" s="7" t="str">
        <f>IFERROR(IF(ROUND(C618,0)&gt;45,(VLOOKUP(ROUND(B618,0),'Noise Valuation'!$A$19:$B$64,2,FALSE)-VLOOKUP(ROUND(C618,0),'Noise Valuation'!$A$19:$B$64,2,FALSE))*E618,(VLOOKUP(ROUND(B618,0),'Noise Valuation'!$A$19:$B$64,2,FALSE)-0)*E618),"")</f>
        <v/>
      </c>
    </row>
    <row r="619" spans="1:6" x14ac:dyDescent="0.25">
      <c r="A619" s="4"/>
      <c r="B619" s="4"/>
      <c r="C619" s="4"/>
      <c r="D619" s="4"/>
      <c r="E619" s="4"/>
      <c r="F619" s="7" t="str">
        <f>IFERROR(IF(ROUND(C619,0)&gt;45,(VLOOKUP(ROUND(B619,0),'Noise Valuation'!$A$19:$B$64,2,FALSE)-VLOOKUP(ROUND(C619,0),'Noise Valuation'!$A$19:$B$64,2,FALSE))*E619,(VLOOKUP(ROUND(B619,0),'Noise Valuation'!$A$19:$B$64,2,FALSE)-0)*E619),"")</f>
        <v/>
      </c>
    </row>
    <row r="620" spans="1:6" x14ac:dyDescent="0.25">
      <c r="A620" s="4"/>
      <c r="B620" s="4"/>
      <c r="C620" s="4"/>
      <c r="D620" s="4"/>
      <c r="E620" s="4"/>
      <c r="F620" s="7" t="str">
        <f>IFERROR(IF(ROUND(C620,0)&gt;45,(VLOOKUP(ROUND(B620,0),'Noise Valuation'!$A$19:$B$64,2,FALSE)-VLOOKUP(ROUND(C620,0),'Noise Valuation'!$A$19:$B$64,2,FALSE))*E620,(VLOOKUP(ROUND(B620,0),'Noise Valuation'!$A$19:$B$64,2,FALSE)-0)*E620),"")</f>
        <v/>
      </c>
    </row>
    <row r="621" spans="1:6" x14ac:dyDescent="0.25">
      <c r="A621" s="4"/>
      <c r="B621" s="4"/>
      <c r="C621" s="4"/>
      <c r="D621" s="4"/>
      <c r="E621" s="4"/>
      <c r="F621" s="7" t="str">
        <f>IFERROR(IF(ROUND(C621,0)&gt;45,(VLOOKUP(ROUND(B621,0),'Noise Valuation'!$A$19:$B$64,2,FALSE)-VLOOKUP(ROUND(C621,0),'Noise Valuation'!$A$19:$B$64,2,FALSE))*E621,(VLOOKUP(ROUND(B621,0),'Noise Valuation'!$A$19:$B$64,2,FALSE)-0)*E621),"")</f>
        <v/>
      </c>
    </row>
    <row r="622" spans="1:6" x14ac:dyDescent="0.25">
      <c r="A622" s="4"/>
      <c r="B622" s="4"/>
      <c r="C622" s="4"/>
      <c r="D622" s="4"/>
      <c r="E622" s="4"/>
      <c r="F622" s="7" t="str">
        <f>IFERROR(IF(ROUND(C622,0)&gt;45,(VLOOKUP(ROUND(B622,0),'Noise Valuation'!$A$19:$B$64,2,FALSE)-VLOOKUP(ROUND(C622,0),'Noise Valuation'!$A$19:$B$64,2,FALSE))*E622,(VLOOKUP(ROUND(B622,0),'Noise Valuation'!$A$19:$B$64,2,FALSE)-0)*E622),"")</f>
        <v/>
      </c>
    </row>
    <row r="623" spans="1:6" x14ac:dyDescent="0.25">
      <c r="A623" s="4"/>
      <c r="B623" s="4"/>
      <c r="C623" s="4"/>
      <c r="D623" s="4"/>
      <c r="E623" s="4"/>
      <c r="F623" s="7" t="str">
        <f>IFERROR(IF(ROUND(C623,0)&gt;45,(VLOOKUP(ROUND(B623,0),'Noise Valuation'!$A$19:$B$64,2,FALSE)-VLOOKUP(ROUND(C623,0),'Noise Valuation'!$A$19:$B$64,2,FALSE))*E623,(VLOOKUP(ROUND(B623,0),'Noise Valuation'!$A$19:$B$64,2,FALSE)-0)*E623),"")</f>
        <v/>
      </c>
    </row>
    <row r="624" spans="1:6" x14ac:dyDescent="0.25">
      <c r="A624" s="4"/>
      <c r="B624" s="4"/>
      <c r="C624" s="4"/>
      <c r="D624" s="4"/>
      <c r="E624" s="4"/>
      <c r="F624" s="7" t="str">
        <f>IFERROR(IF(ROUND(C624,0)&gt;45,(VLOOKUP(ROUND(B624,0),'Noise Valuation'!$A$19:$B$64,2,FALSE)-VLOOKUP(ROUND(C624,0),'Noise Valuation'!$A$19:$B$64,2,FALSE))*E624,(VLOOKUP(ROUND(B624,0),'Noise Valuation'!$A$19:$B$64,2,FALSE)-0)*E624),"")</f>
        <v/>
      </c>
    </row>
    <row r="625" spans="1:6" x14ac:dyDescent="0.25">
      <c r="A625" s="4"/>
      <c r="B625" s="4"/>
      <c r="C625" s="4"/>
      <c r="D625" s="4"/>
      <c r="E625" s="4"/>
      <c r="F625" s="7" t="str">
        <f>IFERROR(IF(ROUND(C625,0)&gt;45,(VLOOKUP(ROUND(B625,0),'Noise Valuation'!$A$19:$B$64,2,FALSE)-VLOOKUP(ROUND(C625,0),'Noise Valuation'!$A$19:$B$64,2,FALSE))*E625,(VLOOKUP(ROUND(B625,0),'Noise Valuation'!$A$19:$B$64,2,FALSE)-0)*E625),"")</f>
        <v/>
      </c>
    </row>
    <row r="626" spans="1:6" x14ac:dyDescent="0.25">
      <c r="A626" s="4"/>
      <c r="B626" s="4"/>
      <c r="C626" s="4"/>
      <c r="D626" s="4"/>
      <c r="E626" s="4"/>
      <c r="F626" s="7" t="str">
        <f>IFERROR(IF(ROUND(C626,0)&gt;45,(VLOOKUP(ROUND(B626,0),'Noise Valuation'!$A$19:$B$64,2,FALSE)-VLOOKUP(ROUND(C626,0),'Noise Valuation'!$A$19:$B$64,2,FALSE))*E626,(VLOOKUP(ROUND(B626,0),'Noise Valuation'!$A$19:$B$64,2,FALSE)-0)*E626),"")</f>
        <v/>
      </c>
    </row>
    <row r="627" spans="1:6" x14ac:dyDescent="0.25">
      <c r="A627" s="4"/>
      <c r="B627" s="4"/>
      <c r="C627" s="4"/>
      <c r="D627" s="4"/>
      <c r="E627" s="4"/>
      <c r="F627" s="7" t="str">
        <f>IFERROR(IF(ROUND(C627,0)&gt;45,(VLOOKUP(ROUND(B627,0),'Noise Valuation'!$A$19:$B$64,2,FALSE)-VLOOKUP(ROUND(C627,0),'Noise Valuation'!$A$19:$B$64,2,FALSE))*E627,(VLOOKUP(ROUND(B627,0),'Noise Valuation'!$A$19:$B$64,2,FALSE)-0)*E627),"")</f>
        <v/>
      </c>
    </row>
    <row r="628" spans="1:6" x14ac:dyDescent="0.25">
      <c r="A628" s="4"/>
      <c r="B628" s="4"/>
      <c r="C628" s="4"/>
      <c r="D628" s="4"/>
      <c r="E628" s="4"/>
      <c r="F628" s="7" t="str">
        <f>IFERROR(IF(ROUND(C628,0)&gt;45,(VLOOKUP(ROUND(B628,0),'Noise Valuation'!$A$19:$B$64,2,FALSE)-VLOOKUP(ROUND(C628,0),'Noise Valuation'!$A$19:$B$64,2,FALSE))*E628,(VLOOKUP(ROUND(B628,0),'Noise Valuation'!$A$19:$B$64,2,FALSE)-0)*E628),"")</f>
        <v/>
      </c>
    </row>
    <row r="629" spans="1:6" x14ac:dyDescent="0.25">
      <c r="A629" s="4"/>
      <c r="B629" s="4"/>
      <c r="C629" s="4"/>
      <c r="D629" s="4"/>
      <c r="E629" s="4"/>
      <c r="F629" s="7" t="str">
        <f>IFERROR(IF(ROUND(C629,0)&gt;45,(VLOOKUP(ROUND(B629,0),'Noise Valuation'!$A$19:$B$64,2,FALSE)-VLOOKUP(ROUND(C629,0),'Noise Valuation'!$A$19:$B$64,2,FALSE))*E629,(VLOOKUP(ROUND(B629,0),'Noise Valuation'!$A$19:$B$64,2,FALSE)-0)*E629),"")</f>
        <v/>
      </c>
    </row>
    <row r="630" spans="1:6" x14ac:dyDescent="0.25">
      <c r="A630" s="4"/>
      <c r="B630" s="4"/>
      <c r="C630" s="4"/>
      <c r="D630" s="4"/>
      <c r="E630" s="4"/>
      <c r="F630" s="7" t="str">
        <f>IFERROR(IF(ROUND(C630,0)&gt;45,(VLOOKUP(ROUND(B630,0),'Noise Valuation'!$A$19:$B$64,2,FALSE)-VLOOKUP(ROUND(C630,0),'Noise Valuation'!$A$19:$B$64,2,FALSE))*E630,(VLOOKUP(ROUND(B630,0),'Noise Valuation'!$A$19:$B$64,2,FALSE)-0)*E630),"")</f>
        <v/>
      </c>
    </row>
    <row r="631" spans="1:6" x14ac:dyDescent="0.25">
      <c r="A631" s="4"/>
      <c r="B631" s="4"/>
      <c r="C631" s="4"/>
      <c r="D631" s="4"/>
      <c r="E631" s="4"/>
      <c r="F631" s="7" t="str">
        <f>IFERROR(IF(ROUND(C631,0)&gt;45,(VLOOKUP(ROUND(B631,0),'Noise Valuation'!$A$19:$B$64,2,FALSE)-VLOOKUP(ROUND(C631,0),'Noise Valuation'!$A$19:$B$64,2,FALSE))*E631,(VLOOKUP(ROUND(B631,0),'Noise Valuation'!$A$19:$B$64,2,FALSE)-0)*E631),"")</f>
        <v/>
      </c>
    </row>
    <row r="632" spans="1:6" x14ac:dyDescent="0.25">
      <c r="A632" s="4"/>
      <c r="B632" s="4"/>
      <c r="C632" s="4"/>
      <c r="D632" s="4"/>
      <c r="E632" s="4"/>
      <c r="F632" s="7" t="str">
        <f>IFERROR(IF(ROUND(C632,0)&gt;45,(VLOOKUP(ROUND(B632,0),'Noise Valuation'!$A$19:$B$64,2,FALSE)-VLOOKUP(ROUND(C632,0),'Noise Valuation'!$A$19:$B$64,2,FALSE))*E632,(VLOOKUP(ROUND(B632,0),'Noise Valuation'!$A$19:$B$64,2,FALSE)-0)*E632),"")</f>
        <v/>
      </c>
    </row>
    <row r="633" spans="1:6" x14ac:dyDescent="0.25">
      <c r="A633" s="4"/>
      <c r="B633" s="4"/>
      <c r="C633" s="4"/>
      <c r="D633" s="4"/>
      <c r="E633" s="4"/>
      <c r="F633" s="7" t="str">
        <f>IFERROR(IF(ROUND(C633,0)&gt;45,(VLOOKUP(ROUND(B633,0),'Noise Valuation'!$A$19:$B$64,2,FALSE)-VLOOKUP(ROUND(C633,0),'Noise Valuation'!$A$19:$B$64,2,FALSE))*E633,(VLOOKUP(ROUND(B633,0),'Noise Valuation'!$A$19:$B$64,2,FALSE)-0)*E633),"")</f>
        <v/>
      </c>
    </row>
    <row r="634" spans="1:6" x14ac:dyDescent="0.25">
      <c r="A634" s="4"/>
      <c r="B634" s="4"/>
      <c r="C634" s="4"/>
      <c r="D634" s="4"/>
      <c r="E634" s="4"/>
      <c r="F634" s="7" t="str">
        <f>IFERROR(IF(ROUND(C634,0)&gt;45,(VLOOKUP(ROUND(B634,0),'Noise Valuation'!$A$19:$B$64,2,FALSE)-VLOOKUP(ROUND(C634,0),'Noise Valuation'!$A$19:$B$64,2,FALSE))*E634,(VLOOKUP(ROUND(B634,0),'Noise Valuation'!$A$19:$B$64,2,FALSE)-0)*E634),"")</f>
        <v/>
      </c>
    </row>
    <row r="635" spans="1:6" x14ac:dyDescent="0.25">
      <c r="A635" s="4"/>
      <c r="B635" s="4"/>
      <c r="C635" s="4"/>
      <c r="D635" s="4"/>
      <c r="E635" s="4"/>
      <c r="F635" s="7" t="str">
        <f>IFERROR(IF(ROUND(C635,0)&gt;45,(VLOOKUP(ROUND(B635,0),'Noise Valuation'!$A$19:$B$64,2,FALSE)-VLOOKUP(ROUND(C635,0),'Noise Valuation'!$A$19:$B$64,2,FALSE))*E635,(VLOOKUP(ROUND(B635,0),'Noise Valuation'!$A$19:$B$64,2,FALSE)-0)*E635),"")</f>
        <v/>
      </c>
    </row>
    <row r="636" spans="1:6" x14ac:dyDescent="0.25">
      <c r="A636" s="4"/>
      <c r="B636" s="4"/>
      <c r="C636" s="4"/>
      <c r="D636" s="4"/>
      <c r="E636" s="4"/>
      <c r="F636" s="7" t="str">
        <f>IFERROR(IF(ROUND(C636,0)&gt;45,(VLOOKUP(ROUND(B636,0),'Noise Valuation'!$A$19:$B$64,2,FALSE)-VLOOKUP(ROUND(C636,0),'Noise Valuation'!$A$19:$B$64,2,FALSE))*E636,(VLOOKUP(ROUND(B636,0),'Noise Valuation'!$A$19:$B$64,2,FALSE)-0)*E636),"")</f>
        <v/>
      </c>
    </row>
    <row r="637" spans="1:6" x14ac:dyDescent="0.25">
      <c r="A637" s="4"/>
      <c r="B637" s="4"/>
      <c r="C637" s="4"/>
      <c r="D637" s="4"/>
      <c r="E637" s="4"/>
      <c r="F637" s="7" t="str">
        <f>IFERROR(IF(ROUND(C637,0)&gt;45,(VLOOKUP(ROUND(B637,0),'Noise Valuation'!$A$19:$B$64,2,FALSE)-VLOOKUP(ROUND(C637,0),'Noise Valuation'!$A$19:$B$64,2,FALSE))*E637,(VLOOKUP(ROUND(B637,0),'Noise Valuation'!$A$19:$B$64,2,FALSE)-0)*E637),"")</f>
        <v/>
      </c>
    </row>
    <row r="638" spans="1:6" x14ac:dyDescent="0.25">
      <c r="A638" s="4"/>
      <c r="B638" s="4"/>
      <c r="C638" s="4"/>
      <c r="D638" s="4"/>
      <c r="E638" s="4"/>
      <c r="F638" s="7" t="str">
        <f>IFERROR(IF(ROUND(C638,0)&gt;45,(VLOOKUP(ROUND(B638,0),'Noise Valuation'!$A$19:$B$64,2,FALSE)-VLOOKUP(ROUND(C638,0),'Noise Valuation'!$A$19:$B$64,2,FALSE))*E638,(VLOOKUP(ROUND(B638,0),'Noise Valuation'!$A$19:$B$64,2,FALSE)-0)*E638),"")</f>
        <v/>
      </c>
    </row>
    <row r="639" spans="1:6" x14ac:dyDescent="0.25">
      <c r="A639" s="4"/>
      <c r="B639" s="4"/>
      <c r="C639" s="4"/>
      <c r="D639" s="4"/>
      <c r="E639" s="4"/>
      <c r="F639" s="7" t="str">
        <f>IFERROR(IF(ROUND(C639,0)&gt;45,(VLOOKUP(ROUND(B639,0),'Noise Valuation'!$A$19:$B$64,2,FALSE)-VLOOKUP(ROUND(C639,0),'Noise Valuation'!$A$19:$B$64,2,FALSE))*E639,(VLOOKUP(ROUND(B639,0),'Noise Valuation'!$A$19:$B$64,2,FALSE)-0)*E639),"")</f>
        <v/>
      </c>
    </row>
    <row r="640" spans="1:6" x14ac:dyDescent="0.25">
      <c r="A640" s="4"/>
      <c r="B640" s="4"/>
      <c r="C640" s="4"/>
      <c r="D640" s="4"/>
      <c r="E640" s="4"/>
      <c r="F640" s="7" t="str">
        <f>IFERROR(IF(ROUND(C640,0)&gt;45,(VLOOKUP(ROUND(B640,0),'Noise Valuation'!$A$19:$B$64,2,FALSE)-VLOOKUP(ROUND(C640,0),'Noise Valuation'!$A$19:$B$64,2,FALSE))*E640,(VLOOKUP(ROUND(B640,0),'Noise Valuation'!$A$19:$B$64,2,FALSE)-0)*E640),"")</f>
        <v/>
      </c>
    </row>
    <row r="641" spans="1:6" x14ac:dyDescent="0.25">
      <c r="A641" s="4"/>
      <c r="B641" s="4"/>
      <c r="C641" s="4"/>
      <c r="D641" s="4"/>
      <c r="E641" s="4"/>
      <c r="F641" s="7" t="str">
        <f>IFERROR(IF(ROUND(C641,0)&gt;45,(VLOOKUP(ROUND(B641,0),'Noise Valuation'!$A$19:$B$64,2,FALSE)-VLOOKUP(ROUND(C641,0),'Noise Valuation'!$A$19:$B$64,2,FALSE))*E641,(VLOOKUP(ROUND(B641,0),'Noise Valuation'!$A$19:$B$64,2,FALSE)-0)*E641),"")</f>
        <v/>
      </c>
    </row>
    <row r="642" spans="1:6" x14ac:dyDescent="0.25">
      <c r="A642" s="4"/>
      <c r="B642" s="4"/>
      <c r="C642" s="4"/>
      <c r="D642" s="4"/>
      <c r="E642" s="4"/>
      <c r="F642" s="7" t="str">
        <f>IFERROR(IF(ROUND(C642,0)&gt;45,(VLOOKUP(ROUND(B642,0),'Noise Valuation'!$A$19:$B$64,2,FALSE)-VLOOKUP(ROUND(C642,0),'Noise Valuation'!$A$19:$B$64,2,FALSE))*E642,(VLOOKUP(ROUND(B642,0),'Noise Valuation'!$A$19:$B$64,2,FALSE)-0)*E642),"")</f>
        <v/>
      </c>
    </row>
    <row r="643" spans="1:6" x14ac:dyDescent="0.25">
      <c r="A643" s="4"/>
      <c r="B643" s="4"/>
      <c r="C643" s="4"/>
      <c r="D643" s="4"/>
      <c r="E643" s="4"/>
      <c r="F643" s="7" t="str">
        <f>IFERROR(IF(ROUND(C643,0)&gt;45,(VLOOKUP(ROUND(B643,0),'Noise Valuation'!$A$19:$B$64,2,FALSE)-VLOOKUP(ROUND(C643,0),'Noise Valuation'!$A$19:$B$64,2,FALSE))*E643,(VLOOKUP(ROUND(B643,0),'Noise Valuation'!$A$19:$B$64,2,FALSE)-0)*E643),"")</f>
        <v/>
      </c>
    </row>
    <row r="644" spans="1:6" x14ac:dyDescent="0.25">
      <c r="A644" s="4"/>
      <c r="B644" s="4"/>
      <c r="C644" s="4"/>
      <c r="D644" s="4"/>
      <c r="E644" s="4"/>
      <c r="F644" s="7" t="str">
        <f>IFERROR(IF(ROUND(C644,0)&gt;45,(VLOOKUP(ROUND(B644,0),'Noise Valuation'!$A$19:$B$64,2,FALSE)-VLOOKUP(ROUND(C644,0),'Noise Valuation'!$A$19:$B$64,2,FALSE))*E644,(VLOOKUP(ROUND(B644,0),'Noise Valuation'!$A$19:$B$64,2,FALSE)-0)*E644),"")</f>
        <v/>
      </c>
    </row>
    <row r="645" spans="1:6" x14ac:dyDescent="0.25">
      <c r="A645" s="4"/>
      <c r="B645" s="4"/>
      <c r="C645" s="4"/>
      <c r="D645" s="4"/>
      <c r="E645" s="4"/>
      <c r="F645" s="7" t="str">
        <f>IFERROR(IF(ROUND(C645,0)&gt;45,(VLOOKUP(ROUND(B645,0),'Noise Valuation'!$A$19:$B$64,2,FALSE)-VLOOKUP(ROUND(C645,0),'Noise Valuation'!$A$19:$B$64,2,FALSE))*E645,(VLOOKUP(ROUND(B645,0),'Noise Valuation'!$A$19:$B$64,2,FALSE)-0)*E645),"")</f>
        <v/>
      </c>
    </row>
    <row r="646" spans="1:6" x14ac:dyDescent="0.25">
      <c r="A646" s="4"/>
      <c r="B646" s="4"/>
      <c r="C646" s="4"/>
      <c r="D646" s="4"/>
      <c r="E646" s="4"/>
      <c r="F646" s="7" t="str">
        <f>IFERROR(IF(ROUND(C646,0)&gt;45,(VLOOKUP(ROUND(B646,0),'Noise Valuation'!$A$19:$B$64,2,FALSE)-VLOOKUP(ROUND(C646,0),'Noise Valuation'!$A$19:$B$64,2,FALSE))*E646,(VLOOKUP(ROUND(B646,0),'Noise Valuation'!$A$19:$B$64,2,FALSE)-0)*E646),"")</f>
        <v/>
      </c>
    </row>
    <row r="647" spans="1:6" x14ac:dyDescent="0.25">
      <c r="A647" s="4"/>
      <c r="B647" s="4"/>
      <c r="C647" s="4"/>
      <c r="D647" s="4"/>
      <c r="E647" s="4"/>
      <c r="F647" s="7" t="str">
        <f>IFERROR(IF(ROUND(C647,0)&gt;45,(VLOOKUP(ROUND(B647,0),'Noise Valuation'!$A$19:$B$64,2,FALSE)-VLOOKUP(ROUND(C647,0),'Noise Valuation'!$A$19:$B$64,2,FALSE))*E647,(VLOOKUP(ROUND(B647,0),'Noise Valuation'!$A$19:$B$64,2,FALSE)-0)*E647),"")</f>
        <v/>
      </c>
    </row>
    <row r="648" spans="1:6" x14ac:dyDescent="0.25">
      <c r="A648" s="4"/>
      <c r="B648" s="4"/>
      <c r="C648" s="4"/>
      <c r="D648" s="4"/>
      <c r="E648" s="4"/>
      <c r="F648" s="7" t="str">
        <f>IFERROR(IF(ROUND(C648,0)&gt;45,(VLOOKUP(ROUND(B648,0),'Noise Valuation'!$A$19:$B$64,2,FALSE)-VLOOKUP(ROUND(C648,0),'Noise Valuation'!$A$19:$B$64,2,FALSE))*E648,(VLOOKUP(ROUND(B648,0),'Noise Valuation'!$A$19:$B$64,2,FALSE)-0)*E648),"")</f>
        <v/>
      </c>
    </row>
    <row r="649" spans="1:6" x14ac:dyDescent="0.25">
      <c r="A649" s="4"/>
      <c r="B649" s="4"/>
      <c r="C649" s="4"/>
      <c r="D649" s="4"/>
      <c r="E649" s="4"/>
      <c r="F649" s="7" t="str">
        <f>IFERROR(IF(ROUND(C649,0)&gt;45,(VLOOKUP(ROUND(B649,0),'Noise Valuation'!$A$19:$B$64,2,FALSE)-VLOOKUP(ROUND(C649,0),'Noise Valuation'!$A$19:$B$64,2,FALSE))*E649,(VLOOKUP(ROUND(B649,0),'Noise Valuation'!$A$19:$B$64,2,FALSE)-0)*E649),"")</f>
        <v/>
      </c>
    </row>
    <row r="650" spans="1:6" x14ac:dyDescent="0.25">
      <c r="A650" s="4"/>
      <c r="B650" s="4"/>
      <c r="C650" s="4"/>
      <c r="D650" s="4"/>
      <c r="E650" s="4"/>
      <c r="F650" s="7" t="str">
        <f>IFERROR(IF(ROUND(C650,0)&gt;45,(VLOOKUP(ROUND(B650,0),'Noise Valuation'!$A$19:$B$64,2,FALSE)-VLOOKUP(ROUND(C650,0),'Noise Valuation'!$A$19:$B$64,2,FALSE))*E650,(VLOOKUP(ROUND(B650,0),'Noise Valuation'!$A$19:$B$64,2,FALSE)-0)*E650),"")</f>
        <v/>
      </c>
    </row>
    <row r="651" spans="1:6" x14ac:dyDescent="0.25">
      <c r="A651" s="4"/>
      <c r="B651" s="4"/>
      <c r="C651" s="4"/>
      <c r="D651" s="4"/>
      <c r="E651" s="4"/>
      <c r="F651" s="7" t="str">
        <f>IFERROR(IF(ROUND(C651,0)&gt;45,(VLOOKUP(ROUND(B651,0),'Noise Valuation'!$A$19:$B$64,2,FALSE)-VLOOKUP(ROUND(C651,0),'Noise Valuation'!$A$19:$B$64,2,FALSE))*E651,(VLOOKUP(ROUND(B651,0),'Noise Valuation'!$A$19:$B$64,2,FALSE)-0)*E651),"")</f>
        <v/>
      </c>
    </row>
    <row r="652" spans="1:6" x14ac:dyDescent="0.25">
      <c r="A652" s="4"/>
      <c r="B652" s="4"/>
      <c r="C652" s="4"/>
      <c r="D652" s="4"/>
      <c r="E652" s="4"/>
      <c r="F652" s="7" t="str">
        <f>IFERROR(IF(ROUND(C652,0)&gt;45,(VLOOKUP(ROUND(B652,0),'Noise Valuation'!$A$19:$B$64,2,FALSE)-VLOOKUP(ROUND(C652,0),'Noise Valuation'!$A$19:$B$64,2,FALSE))*E652,(VLOOKUP(ROUND(B652,0),'Noise Valuation'!$A$19:$B$64,2,FALSE)-0)*E652),"")</f>
        <v/>
      </c>
    </row>
    <row r="653" spans="1:6" x14ac:dyDescent="0.25">
      <c r="A653" s="4"/>
      <c r="B653" s="4"/>
      <c r="C653" s="4"/>
      <c r="D653" s="4"/>
      <c r="E653" s="4"/>
      <c r="F653" s="7" t="str">
        <f>IFERROR(IF(ROUND(C653,0)&gt;45,(VLOOKUP(ROUND(B653,0),'Noise Valuation'!$A$19:$B$64,2,FALSE)-VLOOKUP(ROUND(C653,0),'Noise Valuation'!$A$19:$B$64,2,FALSE))*E653,(VLOOKUP(ROUND(B653,0),'Noise Valuation'!$A$19:$B$64,2,FALSE)-0)*E653),"")</f>
        <v/>
      </c>
    </row>
    <row r="654" spans="1:6" x14ac:dyDescent="0.25">
      <c r="A654" s="4"/>
      <c r="B654" s="4"/>
      <c r="C654" s="4"/>
      <c r="D654" s="4"/>
      <c r="E654" s="4"/>
      <c r="F654" s="7" t="str">
        <f>IFERROR(IF(ROUND(C654,0)&gt;45,(VLOOKUP(ROUND(B654,0),'Noise Valuation'!$A$19:$B$64,2,FALSE)-VLOOKUP(ROUND(C654,0),'Noise Valuation'!$A$19:$B$64,2,FALSE))*E654,(VLOOKUP(ROUND(B654,0),'Noise Valuation'!$A$19:$B$64,2,FALSE)-0)*E654),"")</f>
        <v/>
      </c>
    </row>
    <row r="655" spans="1:6" x14ac:dyDescent="0.25">
      <c r="A655" s="4"/>
      <c r="B655" s="4"/>
      <c r="C655" s="4"/>
      <c r="D655" s="4"/>
      <c r="E655" s="4"/>
      <c r="F655" s="7" t="str">
        <f>IFERROR(IF(ROUND(C655,0)&gt;45,(VLOOKUP(ROUND(B655,0),'Noise Valuation'!$A$19:$B$64,2,FALSE)-VLOOKUP(ROUND(C655,0),'Noise Valuation'!$A$19:$B$64,2,FALSE))*E655,(VLOOKUP(ROUND(B655,0),'Noise Valuation'!$A$19:$B$64,2,FALSE)-0)*E655),"")</f>
        <v/>
      </c>
    </row>
    <row r="656" spans="1:6" x14ac:dyDescent="0.25">
      <c r="A656" s="4"/>
      <c r="B656" s="4"/>
      <c r="C656" s="4"/>
      <c r="D656" s="4"/>
      <c r="E656" s="4"/>
      <c r="F656" s="7" t="str">
        <f>IFERROR(IF(ROUND(C656,0)&gt;45,(VLOOKUP(ROUND(B656,0),'Noise Valuation'!$A$19:$B$64,2,FALSE)-VLOOKUP(ROUND(C656,0),'Noise Valuation'!$A$19:$B$64,2,FALSE))*E656,(VLOOKUP(ROUND(B656,0),'Noise Valuation'!$A$19:$B$64,2,FALSE)-0)*E656),"")</f>
        <v/>
      </c>
    </row>
    <row r="657" spans="1:6" x14ac:dyDescent="0.25">
      <c r="A657" s="4"/>
      <c r="B657" s="4"/>
      <c r="C657" s="4"/>
      <c r="D657" s="4"/>
      <c r="E657" s="4"/>
      <c r="F657" s="7" t="str">
        <f>IFERROR(IF(ROUND(C657,0)&gt;45,(VLOOKUP(ROUND(B657,0),'Noise Valuation'!$A$19:$B$64,2,FALSE)-VLOOKUP(ROUND(C657,0),'Noise Valuation'!$A$19:$B$64,2,FALSE))*E657,(VLOOKUP(ROUND(B657,0),'Noise Valuation'!$A$19:$B$64,2,FALSE)-0)*E657),"")</f>
        <v/>
      </c>
    </row>
    <row r="658" spans="1:6" x14ac:dyDescent="0.25">
      <c r="A658" s="4"/>
      <c r="B658" s="4"/>
      <c r="C658" s="4"/>
      <c r="D658" s="4"/>
      <c r="E658" s="4"/>
      <c r="F658" s="7" t="str">
        <f>IFERROR(IF(ROUND(C658,0)&gt;45,(VLOOKUP(ROUND(B658,0),'Noise Valuation'!$A$19:$B$64,2,FALSE)-VLOOKUP(ROUND(C658,0),'Noise Valuation'!$A$19:$B$64,2,FALSE))*E658,(VLOOKUP(ROUND(B658,0),'Noise Valuation'!$A$19:$B$64,2,FALSE)-0)*E658),"")</f>
        <v/>
      </c>
    </row>
    <row r="659" spans="1:6" x14ac:dyDescent="0.25">
      <c r="A659" s="4"/>
      <c r="B659" s="4"/>
      <c r="C659" s="4"/>
      <c r="D659" s="4"/>
      <c r="E659" s="4"/>
      <c r="F659" s="7" t="str">
        <f>IFERROR(IF(ROUND(C659,0)&gt;45,(VLOOKUP(ROUND(B659,0),'Noise Valuation'!$A$19:$B$64,2,FALSE)-VLOOKUP(ROUND(C659,0),'Noise Valuation'!$A$19:$B$64,2,FALSE))*E659,(VLOOKUP(ROUND(B659,0),'Noise Valuation'!$A$19:$B$64,2,FALSE)-0)*E659),"")</f>
        <v/>
      </c>
    </row>
    <row r="660" spans="1:6" x14ac:dyDescent="0.25">
      <c r="A660" s="4"/>
      <c r="B660" s="4"/>
      <c r="C660" s="4"/>
      <c r="D660" s="4"/>
      <c r="E660" s="4"/>
      <c r="F660" s="7" t="str">
        <f>IFERROR(IF(ROUND(C660,0)&gt;45,(VLOOKUP(ROUND(B660,0),'Noise Valuation'!$A$19:$B$64,2,FALSE)-VLOOKUP(ROUND(C660,0),'Noise Valuation'!$A$19:$B$64,2,FALSE))*E660,(VLOOKUP(ROUND(B660,0),'Noise Valuation'!$A$19:$B$64,2,FALSE)-0)*E660),"")</f>
        <v/>
      </c>
    </row>
    <row r="661" spans="1:6" x14ac:dyDescent="0.25">
      <c r="A661" s="4"/>
      <c r="B661" s="4"/>
      <c r="C661" s="4"/>
      <c r="D661" s="4"/>
      <c r="E661" s="4"/>
      <c r="F661" s="7" t="str">
        <f>IFERROR(IF(ROUND(C661,0)&gt;45,(VLOOKUP(ROUND(B661,0),'Noise Valuation'!$A$19:$B$64,2,FALSE)-VLOOKUP(ROUND(C661,0),'Noise Valuation'!$A$19:$B$64,2,FALSE))*E661,(VLOOKUP(ROUND(B661,0),'Noise Valuation'!$A$19:$B$64,2,FALSE)-0)*E661),"")</f>
        <v/>
      </c>
    </row>
    <row r="662" spans="1:6" x14ac:dyDescent="0.25">
      <c r="A662" s="4"/>
      <c r="B662" s="4"/>
      <c r="C662" s="4"/>
      <c r="D662" s="4"/>
      <c r="E662" s="4"/>
      <c r="F662" s="7" t="str">
        <f>IFERROR(IF(ROUND(C662,0)&gt;45,(VLOOKUP(ROUND(B662,0),'Noise Valuation'!$A$19:$B$64,2,FALSE)-VLOOKUP(ROUND(C662,0),'Noise Valuation'!$A$19:$B$64,2,FALSE))*E662,(VLOOKUP(ROUND(B662,0),'Noise Valuation'!$A$19:$B$64,2,FALSE)-0)*E662),"")</f>
        <v/>
      </c>
    </row>
    <row r="663" spans="1:6" x14ac:dyDescent="0.25">
      <c r="A663" s="4"/>
      <c r="B663" s="4"/>
      <c r="C663" s="4"/>
      <c r="D663" s="4"/>
      <c r="E663" s="4"/>
      <c r="F663" s="7" t="str">
        <f>IFERROR(IF(ROUND(C663,0)&gt;45,(VLOOKUP(ROUND(B663,0),'Noise Valuation'!$A$19:$B$64,2,FALSE)-VLOOKUP(ROUND(C663,0),'Noise Valuation'!$A$19:$B$64,2,FALSE))*E663,(VLOOKUP(ROUND(B663,0),'Noise Valuation'!$A$19:$B$64,2,FALSE)-0)*E663),"")</f>
        <v/>
      </c>
    </row>
    <row r="664" spans="1:6" x14ac:dyDescent="0.25">
      <c r="A664" s="4"/>
      <c r="B664" s="4"/>
      <c r="C664" s="4"/>
      <c r="D664" s="4"/>
      <c r="E664" s="4"/>
      <c r="F664" s="7" t="str">
        <f>IFERROR(IF(ROUND(C664,0)&gt;45,(VLOOKUP(ROUND(B664,0),'Noise Valuation'!$A$19:$B$64,2,FALSE)-VLOOKUP(ROUND(C664,0),'Noise Valuation'!$A$19:$B$64,2,FALSE))*E664,(VLOOKUP(ROUND(B664,0),'Noise Valuation'!$A$19:$B$64,2,FALSE)-0)*E664),"")</f>
        <v/>
      </c>
    </row>
    <row r="665" spans="1:6" x14ac:dyDescent="0.25">
      <c r="A665" s="4"/>
      <c r="B665" s="4"/>
      <c r="C665" s="4"/>
      <c r="D665" s="4"/>
      <c r="E665" s="4"/>
      <c r="F665" s="7" t="str">
        <f>IFERROR(IF(ROUND(C665,0)&gt;45,(VLOOKUP(ROUND(B665,0),'Noise Valuation'!$A$19:$B$64,2,FALSE)-VLOOKUP(ROUND(C665,0),'Noise Valuation'!$A$19:$B$64,2,FALSE))*E665,(VLOOKUP(ROUND(B665,0),'Noise Valuation'!$A$19:$B$64,2,FALSE)-0)*E665),"")</f>
        <v/>
      </c>
    </row>
    <row r="666" spans="1:6" x14ac:dyDescent="0.25">
      <c r="A666" s="4"/>
      <c r="B666" s="4"/>
      <c r="C666" s="4"/>
      <c r="D666" s="4"/>
      <c r="E666" s="4"/>
      <c r="F666" s="7" t="str">
        <f>IFERROR(IF(ROUND(C666,0)&gt;45,(VLOOKUP(ROUND(B666,0),'Noise Valuation'!$A$19:$B$64,2,FALSE)-VLOOKUP(ROUND(C666,0),'Noise Valuation'!$A$19:$B$64,2,FALSE))*E666,(VLOOKUP(ROUND(B666,0),'Noise Valuation'!$A$19:$B$64,2,FALSE)-0)*E666),"")</f>
        <v/>
      </c>
    </row>
    <row r="667" spans="1:6" x14ac:dyDescent="0.25">
      <c r="A667" s="4"/>
      <c r="B667" s="4"/>
      <c r="C667" s="4"/>
      <c r="D667" s="4"/>
      <c r="E667" s="4"/>
      <c r="F667" s="7" t="str">
        <f>IFERROR(IF(ROUND(C667,0)&gt;45,(VLOOKUP(ROUND(B667,0),'Noise Valuation'!$A$19:$B$64,2,FALSE)-VLOOKUP(ROUND(C667,0),'Noise Valuation'!$A$19:$B$64,2,FALSE))*E667,(VLOOKUP(ROUND(B667,0),'Noise Valuation'!$A$19:$B$64,2,FALSE)-0)*E667),"")</f>
        <v/>
      </c>
    </row>
    <row r="668" spans="1:6" x14ac:dyDescent="0.25">
      <c r="A668" s="4"/>
      <c r="B668" s="4"/>
      <c r="C668" s="4"/>
      <c r="D668" s="4"/>
      <c r="E668" s="4"/>
      <c r="F668" s="7" t="str">
        <f>IFERROR(IF(ROUND(C668,0)&gt;45,(VLOOKUP(ROUND(B668,0),'Noise Valuation'!$A$19:$B$64,2,FALSE)-VLOOKUP(ROUND(C668,0),'Noise Valuation'!$A$19:$B$64,2,FALSE))*E668,(VLOOKUP(ROUND(B668,0),'Noise Valuation'!$A$19:$B$64,2,FALSE)-0)*E668),"")</f>
        <v/>
      </c>
    </row>
    <row r="669" spans="1:6" x14ac:dyDescent="0.25">
      <c r="A669" s="4"/>
      <c r="B669" s="4"/>
      <c r="C669" s="4"/>
      <c r="D669" s="4"/>
      <c r="E669" s="4"/>
      <c r="F669" s="7" t="str">
        <f>IFERROR(IF(ROUND(C669,0)&gt;45,(VLOOKUP(ROUND(B669,0),'Noise Valuation'!$A$19:$B$64,2,FALSE)-VLOOKUP(ROUND(C669,0),'Noise Valuation'!$A$19:$B$64,2,FALSE))*E669,(VLOOKUP(ROUND(B669,0),'Noise Valuation'!$A$19:$B$64,2,FALSE)-0)*E669),"")</f>
        <v/>
      </c>
    </row>
    <row r="670" spans="1:6" x14ac:dyDescent="0.25">
      <c r="A670" s="4"/>
      <c r="B670" s="4"/>
      <c r="C670" s="4"/>
      <c r="D670" s="4"/>
      <c r="E670" s="4"/>
      <c r="F670" s="7" t="str">
        <f>IFERROR(IF(ROUND(C670,0)&gt;45,(VLOOKUP(ROUND(B670,0),'Noise Valuation'!$A$19:$B$64,2,FALSE)-VLOOKUP(ROUND(C670,0),'Noise Valuation'!$A$19:$B$64,2,FALSE))*E670,(VLOOKUP(ROUND(B670,0),'Noise Valuation'!$A$19:$B$64,2,FALSE)-0)*E670),"")</f>
        <v/>
      </c>
    </row>
    <row r="671" spans="1:6" x14ac:dyDescent="0.25">
      <c r="A671" s="4"/>
      <c r="B671" s="4"/>
      <c r="C671" s="4"/>
      <c r="D671" s="4"/>
      <c r="E671" s="4"/>
      <c r="F671" s="7" t="str">
        <f>IFERROR(IF(ROUND(C671,0)&gt;45,(VLOOKUP(ROUND(B671,0),'Noise Valuation'!$A$19:$B$64,2,FALSE)-VLOOKUP(ROUND(C671,0),'Noise Valuation'!$A$19:$B$64,2,FALSE))*E671,(VLOOKUP(ROUND(B671,0),'Noise Valuation'!$A$19:$B$64,2,FALSE)-0)*E671),"")</f>
        <v/>
      </c>
    </row>
    <row r="672" spans="1:6" x14ac:dyDescent="0.25">
      <c r="A672" s="4"/>
      <c r="B672" s="4"/>
      <c r="C672" s="4"/>
      <c r="D672" s="4"/>
      <c r="E672" s="4"/>
      <c r="F672" s="7" t="str">
        <f>IFERROR(IF(ROUND(C672,0)&gt;45,(VLOOKUP(ROUND(B672,0),'Noise Valuation'!$A$19:$B$64,2,FALSE)-VLOOKUP(ROUND(C672,0),'Noise Valuation'!$A$19:$B$64,2,FALSE))*E672,(VLOOKUP(ROUND(B672,0),'Noise Valuation'!$A$19:$B$64,2,FALSE)-0)*E672),"")</f>
        <v/>
      </c>
    </row>
    <row r="673" spans="1:6" x14ac:dyDescent="0.25">
      <c r="A673" s="4"/>
      <c r="B673" s="4"/>
      <c r="C673" s="4"/>
      <c r="D673" s="4"/>
      <c r="E673" s="4"/>
      <c r="F673" s="7" t="str">
        <f>IFERROR(IF(ROUND(C673,0)&gt;45,(VLOOKUP(ROUND(B673,0),'Noise Valuation'!$A$19:$B$64,2,FALSE)-VLOOKUP(ROUND(C673,0),'Noise Valuation'!$A$19:$B$64,2,FALSE))*E673,(VLOOKUP(ROUND(B673,0),'Noise Valuation'!$A$19:$B$64,2,FALSE)-0)*E673),"")</f>
        <v/>
      </c>
    </row>
    <row r="674" spans="1:6" x14ac:dyDescent="0.25">
      <c r="A674" s="4"/>
      <c r="B674" s="4"/>
      <c r="C674" s="4"/>
      <c r="D674" s="4"/>
      <c r="E674" s="4"/>
      <c r="F674" s="7" t="str">
        <f>IFERROR(IF(ROUND(C674,0)&gt;45,(VLOOKUP(ROUND(B674,0),'Noise Valuation'!$A$19:$B$64,2,FALSE)-VLOOKUP(ROUND(C674,0),'Noise Valuation'!$A$19:$B$64,2,FALSE))*E674,(VLOOKUP(ROUND(B674,0),'Noise Valuation'!$A$19:$B$64,2,FALSE)-0)*E674),"")</f>
        <v/>
      </c>
    </row>
    <row r="675" spans="1:6" x14ac:dyDescent="0.25">
      <c r="A675" s="4"/>
      <c r="B675" s="4"/>
      <c r="C675" s="4"/>
      <c r="D675" s="4"/>
      <c r="E675" s="4"/>
      <c r="F675" s="7" t="str">
        <f>IFERROR(IF(ROUND(C675,0)&gt;45,(VLOOKUP(ROUND(B675,0),'Noise Valuation'!$A$19:$B$64,2,FALSE)-VLOOKUP(ROUND(C675,0),'Noise Valuation'!$A$19:$B$64,2,FALSE))*E675,(VLOOKUP(ROUND(B675,0),'Noise Valuation'!$A$19:$B$64,2,FALSE)-0)*E675),"")</f>
        <v/>
      </c>
    </row>
    <row r="676" spans="1:6" x14ac:dyDescent="0.25">
      <c r="A676" s="4"/>
      <c r="B676" s="4"/>
      <c r="C676" s="4"/>
      <c r="D676" s="4"/>
      <c r="E676" s="4"/>
      <c r="F676" s="7" t="str">
        <f>IFERROR(IF(ROUND(C676,0)&gt;45,(VLOOKUP(ROUND(B676,0),'Noise Valuation'!$A$19:$B$64,2,FALSE)-VLOOKUP(ROUND(C676,0),'Noise Valuation'!$A$19:$B$64,2,FALSE))*E676,(VLOOKUP(ROUND(B676,0),'Noise Valuation'!$A$19:$B$64,2,FALSE)-0)*E676),"")</f>
        <v/>
      </c>
    </row>
    <row r="677" spans="1:6" x14ac:dyDescent="0.25">
      <c r="A677" s="4"/>
      <c r="B677" s="4"/>
      <c r="C677" s="4"/>
      <c r="D677" s="4"/>
      <c r="E677" s="4"/>
      <c r="F677" s="7" t="str">
        <f>IFERROR(IF(ROUND(C677,0)&gt;45,(VLOOKUP(ROUND(B677,0),'Noise Valuation'!$A$19:$B$64,2,FALSE)-VLOOKUP(ROUND(C677,0),'Noise Valuation'!$A$19:$B$64,2,FALSE))*E677,(VLOOKUP(ROUND(B677,0),'Noise Valuation'!$A$19:$B$64,2,FALSE)-0)*E677),"")</f>
        <v/>
      </c>
    </row>
    <row r="678" spans="1:6" x14ac:dyDescent="0.25">
      <c r="A678" s="4"/>
      <c r="B678" s="4"/>
      <c r="C678" s="4"/>
      <c r="D678" s="4"/>
      <c r="E678" s="4"/>
      <c r="F678" s="7" t="str">
        <f>IFERROR(IF(ROUND(C678,0)&gt;45,(VLOOKUP(ROUND(B678,0),'Noise Valuation'!$A$19:$B$64,2,FALSE)-VLOOKUP(ROUND(C678,0),'Noise Valuation'!$A$19:$B$64,2,FALSE))*E678,(VLOOKUP(ROUND(B678,0),'Noise Valuation'!$A$19:$B$64,2,FALSE)-0)*E678),"")</f>
        <v/>
      </c>
    </row>
    <row r="679" spans="1:6" x14ac:dyDescent="0.25">
      <c r="A679" s="4"/>
      <c r="B679" s="4"/>
      <c r="C679" s="4"/>
      <c r="D679" s="4"/>
      <c r="E679" s="4"/>
      <c r="F679" s="7" t="str">
        <f>IFERROR(IF(ROUND(C679,0)&gt;45,(VLOOKUP(ROUND(B679,0),'Noise Valuation'!$A$19:$B$64,2,FALSE)-VLOOKUP(ROUND(C679,0),'Noise Valuation'!$A$19:$B$64,2,FALSE))*E679,(VLOOKUP(ROUND(B679,0),'Noise Valuation'!$A$19:$B$64,2,FALSE)-0)*E679),"")</f>
        <v/>
      </c>
    </row>
    <row r="680" spans="1:6" x14ac:dyDescent="0.25">
      <c r="A680" s="4"/>
      <c r="B680" s="4"/>
      <c r="C680" s="4"/>
      <c r="D680" s="4"/>
      <c r="E680" s="4"/>
      <c r="F680" s="7" t="str">
        <f>IFERROR(IF(ROUND(C680,0)&gt;45,(VLOOKUP(ROUND(B680,0),'Noise Valuation'!$A$19:$B$64,2,FALSE)-VLOOKUP(ROUND(C680,0),'Noise Valuation'!$A$19:$B$64,2,FALSE))*E680,(VLOOKUP(ROUND(B680,0),'Noise Valuation'!$A$19:$B$64,2,FALSE)-0)*E680),"")</f>
        <v/>
      </c>
    </row>
    <row r="681" spans="1:6" x14ac:dyDescent="0.25">
      <c r="A681" s="4"/>
      <c r="B681" s="4"/>
      <c r="C681" s="4"/>
      <c r="D681" s="4"/>
      <c r="E681" s="4"/>
      <c r="F681" s="7" t="str">
        <f>IFERROR(IF(ROUND(C681,0)&gt;45,(VLOOKUP(ROUND(B681,0),'Noise Valuation'!$A$19:$B$64,2,FALSE)-VLOOKUP(ROUND(C681,0),'Noise Valuation'!$A$19:$B$64,2,FALSE))*E681,(VLOOKUP(ROUND(B681,0),'Noise Valuation'!$A$19:$B$64,2,FALSE)-0)*E681),"")</f>
        <v/>
      </c>
    </row>
    <row r="682" spans="1:6" x14ac:dyDescent="0.25">
      <c r="A682" s="4"/>
      <c r="B682" s="4"/>
      <c r="C682" s="4"/>
      <c r="D682" s="4"/>
      <c r="E682" s="4"/>
      <c r="F682" s="7" t="str">
        <f>IFERROR(IF(ROUND(C682,0)&gt;45,(VLOOKUP(ROUND(B682,0),'Noise Valuation'!$A$19:$B$64,2,FALSE)-VLOOKUP(ROUND(C682,0),'Noise Valuation'!$A$19:$B$64,2,FALSE))*E682,(VLOOKUP(ROUND(B682,0),'Noise Valuation'!$A$19:$B$64,2,FALSE)-0)*E682),"")</f>
        <v/>
      </c>
    </row>
    <row r="683" spans="1:6" x14ac:dyDescent="0.25">
      <c r="A683" s="4"/>
      <c r="B683" s="4"/>
      <c r="C683" s="4"/>
      <c r="D683" s="4"/>
      <c r="E683" s="4"/>
      <c r="F683" s="7" t="str">
        <f>IFERROR(IF(ROUND(C683,0)&gt;45,(VLOOKUP(ROUND(B683,0),'Noise Valuation'!$A$19:$B$64,2,FALSE)-VLOOKUP(ROUND(C683,0),'Noise Valuation'!$A$19:$B$64,2,FALSE))*E683,(VLOOKUP(ROUND(B683,0),'Noise Valuation'!$A$19:$B$64,2,FALSE)-0)*E683),"")</f>
        <v/>
      </c>
    </row>
    <row r="684" spans="1:6" x14ac:dyDescent="0.25">
      <c r="A684" s="4"/>
      <c r="B684" s="4"/>
      <c r="C684" s="4"/>
      <c r="D684" s="4"/>
      <c r="E684" s="4"/>
      <c r="F684" s="7" t="str">
        <f>IFERROR(IF(ROUND(C684,0)&gt;45,(VLOOKUP(ROUND(B684,0),'Noise Valuation'!$A$19:$B$64,2,FALSE)-VLOOKUP(ROUND(C684,0),'Noise Valuation'!$A$19:$B$64,2,FALSE))*E684,(VLOOKUP(ROUND(B684,0),'Noise Valuation'!$A$19:$B$64,2,FALSE)-0)*E684),"")</f>
        <v/>
      </c>
    </row>
    <row r="685" spans="1:6" x14ac:dyDescent="0.25">
      <c r="A685" s="4"/>
      <c r="B685" s="4"/>
      <c r="C685" s="4"/>
      <c r="D685" s="4"/>
      <c r="E685" s="4"/>
      <c r="F685" s="7" t="str">
        <f>IFERROR(IF(ROUND(C685,0)&gt;45,(VLOOKUP(ROUND(B685,0),'Noise Valuation'!$A$19:$B$64,2,FALSE)-VLOOKUP(ROUND(C685,0),'Noise Valuation'!$A$19:$B$64,2,FALSE))*E685,(VLOOKUP(ROUND(B685,0),'Noise Valuation'!$A$19:$B$64,2,FALSE)-0)*E685),"")</f>
        <v/>
      </c>
    </row>
    <row r="686" spans="1:6" x14ac:dyDescent="0.25">
      <c r="A686" s="4"/>
      <c r="B686" s="4"/>
      <c r="C686" s="4"/>
      <c r="D686" s="4"/>
      <c r="E686" s="4"/>
      <c r="F686" s="7" t="str">
        <f>IFERROR(IF(ROUND(C686,0)&gt;45,(VLOOKUP(ROUND(B686,0),'Noise Valuation'!$A$19:$B$64,2,FALSE)-VLOOKUP(ROUND(C686,0),'Noise Valuation'!$A$19:$B$64,2,FALSE))*E686,(VLOOKUP(ROUND(B686,0),'Noise Valuation'!$A$19:$B$64,2,FALSE)-0)*E686),"")</f>
        <v/>
      </c>
    </row>
    <row r="687" spans="1:6" x14ac:dyDescent="0.25">
      <c r="A687" s="4"/>
      <c r="B687" s="4"/>
      <c r="C687" s="4"/>
      <c r="D687" s="4"/>
      <c r="E687" s="4"/>
      <c r="F687" s="7" t="str">
        <f>IFERROR(IF(ROUND(C687,0)&gt;45,(VLOOKUP(ROUND(B687,0),'Noise Valuation'!$A$19:$B$64,2,FALSE)-VLOOKUP(ROUND(C687,0),'Noise Valuation'!$A$19:$B$64,2,FALSE))*E687,(VLOOKUP(ROUND(B687,0),'Noise Valuation'!$A$19:$B$64,2,FALSE)-0)*E687),"")</f>
        <v/>
      </c>
    </row>
    <row r="688" spans="1:6" x14ac:dyDescent="0.25">
      <c r="A688" s="4"/>
      <c r="B688" s="4"/>
      <c r="C688" s="4"/>
      <c r="D688" s="4"/>
      <c r="E688" s="4"/>
      <c r="F688" s="7" t="str">
        <f>IFERROR(IF(ROUND(C688,0)&gt;45,(VLOOKUP(ROUND(B688,0),'Noise Valuation'!$A$19:$B$64,2,FALSE)-VLOOKUP(ROUND(C688,0),'Noise Valuation'!$A$19:$B$64,2,FALSE))*E688,(VLOOKUP(ROUND(B688,0),'Noise Valuation'!$A$19:$B$64,2,FALSE)-0)*E688),"")</f>
        <v/>
      </c>
    </row>
    <row r="689" spans="1:6" x14ac:dyDescent="0.25">
      <c r="A689" s="4"/>
      <c r="B689" s="4"/>
      <c r="C689" s="4"/>
      <c r="D689" s="4"/>
      <c r="E689" s="4"/>
      <c r="F689" s="7" t="str">
        <f>IFERROR(IF(ROUND(C689,0)&gt;45,(VLOOKUP(ROUND(B689,0),'Noise Valuation'!$A$19:$B$64,2,FALSE)-VLOOKUP(ROUND(C689,0),'Noise Valuation'!$A$19:$B$64,2,FALSE))*E689,(VLOOKUP(ROUND(B689,0),'Noise Valuation'!$A$19:$B$64,2,FALSE)-0)*E689),"")</f>
        <v/>
      </c>
    </row>
    <row r="690" spans="1:6" x14ac:dyDescent="0.25">
      <c r="A690" s="4"/>
      <c r="B690" s="4"/>
      <c r="C690" s="4"/>
      <c r="D690" s="4"/>
      <c r="E690" s="4"/>
      <c r="F690" s="7" t="str">
        <f>IFERROR(IF(ROUND(C690,0)&gt;45,(VLOOKUP(ROUND(B690,0),'Noise Valuation'!$A$19:$B$64,2,FALSE)-VLOOKUP(ROUND(C690,0),'Noise Valuation'!$A$19:$B$64,2,FALSE))*E690,(VLOOKUP(ROUND(B690,0),'Noise Valuation'!$A$19:$B$64,2,FALSE)-0)*E690),"")</f>
        <v/>
      </c>
    </row>
    <row r="691" spans="1:6" x14ac:dyDescent="0.25">
      <c r="A691" s="4"/>
      <c r="B691" s="4"/>
      <c r="C691" s="4"/>
      <c r="D691" s="4"/>
      <c r="E691" s="4"/>
      <c r="F691" s="7" t="str">
        <f>IFERROR(IF(ROUND(C691,0)&gt;45,(VLOOKUP(ROUND(B691,0),'Noise Valuation'!$A$19:$B$64,2,FALSE)-VLOOKUP(ROUND(C691,0),'Noise Valuation'!$A$19:$B$64,2,FALSE))*E691,(VLOOKUP(ROUND(B691,0),'Noise Valuation'!$A$19:$B$64,2,FALSE)-0)*E691),"")</f>
        <v/>
      </c>
    </row>
    <row r="692" spans="1:6" x14ac:dyDescent="0.25">
      <c r="A692" s="4"/>
      <c r="B692" s="4"/>
      <c r="C692" s="4"/>
      <c r="D692" s="4"/>
      <c r="E692" s="4"/>
      <c r="F692" s="7" t="str">
        <f>IFERROR(IF(ROUND(C692,0)&gt;45,(VLOOKUP(ROUND(B692,0),'Noise Valuation'!$A$19:$B$64,2,FALSE)-VLOOKUP(ROUND(C692,0),'Noise Valuation'!$A$19:$B$64,2,FALSE))*E692,(VLOOKUP(ROUND(B692,0),'Noise Valuation'!$A$19:$B$64,2,FALSE)-0)*E692),"")</f>
        <v/>
      </c>
    </row>
    <row r="693" spans="1:6" x14ac:dyDescent="0.25">
      <c r="A693" s="4"/>
      <c r="B693" s="4"/>
      <c r="C693" s="4"/>
      <c r="D693" s="4"/>
      <c r="E693" s="4"/>
      <c r="F693" s="7" t="str">
        <f>IFERROR(IF(ROUND(C693,0)&gt;45,(VLOOKUP(ROUND(B693,0),'Noise Valuation'!$A$19:$B$64,2,FALSE)-VLOOKUP(ROUND(C693,0),'Noise Valuation'!$A$19:$B$64,2,FALSE))*E693,(VLOOKUP(ROUND(B693,0),'Noise Valuation'!$A$19:$B$64,2,FALSE)-0)*E693),"")</f>
        <v/>
      </c>
    </row>
    <row r="694" spans="1:6" x14ac:dyDescent="0.25">
      <c r="A694" s="4"/>
      <c r="B694" s="4"/>
      <c r="C694" s="4"/>
      <c r="D694" s="4"/>
      <c r="E694" s="4"/>
      <c r="F694" s="7" t="str">
        <f>IFERROR(IF(ROUND(C694,0)&gt;45,(VLOOKUP(ROUND(B694,0),'Noise Valuation'!$A$19:$B$64,2,FALSE)-VLOOKUP(ROUND(C694,0),'Noise Valuation'!$A$19:$B$64,2,FALSE))*E694,(VLOOKUP(ROUND(B694,0),'Noise Valuation'!$A$19:$B$64,2,FALSE)-0)*E694),"")</f>
        <v/>
      </c>
    </row>
    <row r="695" spans="1:6" x14ac:dyDescent="0.25">
      <c r="A695" s="4"/>
      <c r="B695" s="4"/>
      <c r="C695" s="4"/>
      <c r="D695" s="4"/>
      <c r="E695" s="4"/>
      <c r="F695" s="7" t="str">
        <f>IFERROR(IF(ROUND(C695,0)&gt;45,(VLOOKUP(ROUND(B695,0),'Noise Valuation'!$A$19:$B$64,2,FALSE)-VLOOKUP(ROUND(C695,0),'Noise Valuation'!$A$19:$B$64,2,FALSE))*E695,(VLOOKUP(ROUND(B695,0),'Noise Valuation'!$A$19:$B$64,2,FALSE)-0)*E695),"")</f>
        <v/>
      </c>
    </row>
    <row r="696" spans="1:6" x14ac:dyDescent="0.25">
      <c r="A696" s="4"/>
      <c r="B696" s="4"/>
      <c r="C696" s="4"/>
      <c r="D696" s="4"/>
      <c r="E696" s="4"/>
      <c r="F696" s="7" t="str">
        <f>IFERROR(IF(ROUND(C696,0)&gt;45,(VLOOKUP(ROUND(B696,0),'Noise Valuation'!$A$19:$B$64,2,FALSE)-VLOOKUP(ROUND(C696,0),'Noise Valuation'!$A$19:$B$64,2,FALSE))*E696,(VLOOKUP(ROUND(B696,0),'Noise Valuation'!$A$19:$B$64,2,FALSE)-0)*E696),"")</f>
        <v/>
      </c>
    </row>
    <row r="697" spans="1:6" x14ac:dyDescent="0.25">
      <c r="A697" s="4"/>
      <c r="B697" s="4"/>
      <c r="C697" s="4"/>
      <c r="D697" s="4"/>
      <c r="E697" s="4"/>
      <c r="F697" s="7" t="str">
        <f>IFERROR(IF(ROUND(C697,0)&gt;45,(VLOOKUP(ROUND(B697,0),'Noise Valuation'!$A$19:$B$64,2,FALSE)-VLOOKUP(ROUND(C697,0),'Noise Valuation'!$A$19:$B$64,2,FALSE))*E697,(VLOOKUP(ROUND(B697,0),'Noise Valuation'!$A$19:$B$64,2,FALSE)-0)*E697),"")</f>
        <v/>
      </c>
    </row>
    <row r="698" spans="1:6" x14ac:dyDescent="0.25">
      <c r="A698" s="4"/>
      <c r="B698" s="4"/>
      <c r="C698" s="4"/>
      <c r="D698" s="4"/>
      <c r="E698" s="4"/>
      <c r="F698" s="7" t="str">
        <f>IFERROR(IF(ROUND(C698,0)&gt;45,(VLOOKUP(ROUND(B698,0),'Noise Valuation'!$A$19:$B$64,2,FALSE)-VLOOKUP(ROUND(C698,0),'Noise Valuation'!$A$19:$B$64,2,FALSE))*E698,(VLOOKUP(ROUND(B698,0),'Noise Valuation'!$A$19:$B$64,2,FALSE)-0)*E698),"")</f>
        <v/>
      </c>
    </row>
    <row r="699" spans="1:6" x14ac:dyDescent="0.25">
      <c r="A699" s="4"/>
      <c r="B699" s="4"/>
      <c r="C699" s="4"/>
      <c r="D699" s="4"/>
      <c r="E699" s="4"/>
      <c r="F699" s="7" t="str">
        <f>IFERROR(IF(ROUND(C699,0)&gt;45,(VLOOKUP(ROUND(B699,0),'Noise Valuation'!$A$19:$B$64,2,FALSE)-VLOOKUP(ROUND(C699,0),'Noise Valuation'!$A$19:$B$64,2,FALSE))*E699,(VLOOKUP(ROUND(B699,0),'Noise Valuation'!$A$19:$B$64,2,FALSE)-0)*E699),"")</f>
        <v/>
      </c>
    </row>
    <row r="700" spans="1:6" x14ac:dyDescent="0.25">
      <c r="A700" s="4"/>
      <c r="B700" s="4"/>
      <c r="C700" s="4"/>
      <c r="D700" s="4"/>
      <c r="E700" s="4"/>
      <c r="F700" s="7" t="str">
        <f>IFERROR(IF(ROUND(C700,0)&gt;45,(VLOOKUP(ROUND(B700,0),'Noise Valuation'!$A$19:$B$64,2,FALSE)-VLOOKUP(ROUND(C700,0),'Noise Valuation'!$A$19:$B$64,2,FALSE))*E700,(VLOOKUP(ROUND(B700,0),'Noise Valuation'!$A$19:$B$64,2,FALSE)-0)*E700),"")</f>
        <v/>
      </c>
    </row>
    <row r="701" spans="1:6" x14ac:dyDescent="0.25">
      <c r="A701" s="4"/>
      <c r="B701" s="4"/>
      <c r="C701" s="4"/>
      <c r="D701" s="4"/>
      <c r="E701" s="4"/>
      <c r="F701" s="7" t="str">
        <f>IFERROR(IF(ROUND(C701,0)&gt;45,(VLOOKUP(ROUND(B701,0),'Noise Valuation'!$A$19:$B$64,2,FALSE)-VLOOKUP(ROUND(C701,0),'Noise Valuation'!$A$19:$B$64,2,FALSE))*E701,(VLOOKUP(ROUND(B701,0),'Noise Valuation'!$A$19:$B$64,2,FALSE)-0)*E701),"")</f>
        <v/>
      </c>
    </row>
    <row r="702" spans="1:6" x14ac:dyDescent="0.25">
      <c r="A702" s="4"/>
      <c r="B702" s="4"/>
      <c r="C702" s="4"/>
      <c r="D702" s="4"/>
      <c r="E702" s="4"/>
      <c r="F702" s="7" t="str">
        <f>IFERROR(IF(ROUND(C702,0)&gt;45,(VLOOKUP(ROUND(B702,0),'Noise Valuation'!$A$19:$B$64,2,FALSE)-VLOOKUP(ROUND(C702,0),'Noise Valuation'!$A$19:$B$64,2,FALSE))*E702,(VLOOKUP(ROUND(B702,0),'Noise Valuation'!$A$19:$B$64,2,FALSE)-0)*E702),"")</f>
        <v/>
      </c>
    </row>
    <row r="703" spans="1:6" x14ac:dyDescent="0.25">
      <c r="A703" s="4"/>
      <c r="B703" s="4"/>
      <c r="C703" s="4"/>
      <c r="D703" s="4"/>
      <c r="E703" s="4"/>
      <c r="F703" s="7" t="str">
        <f>IFERROR(IF(ROUND(C703,0)&gt;45,(VLOOKUP(ROUND(B703,0),'Noise Valuation'!$A$19:$B$64,2,FALSE)-VLOOKUP(ROUND(C703,0),'Noise Valuation'!$A$19:$B$64,2,FALSE))*E703,(VLOOKUP(ROUND(B703,0),'Noise Valuation'!$A$19:$B$64,2,FALSE)-0)*E703),"")</f>
        <v/>
      </c>
    </row>
    <row r="704" spans="1:6" x14ac:dyDescent="0.25">
      <c r="A704" s="4"/>
      <c r="B704" s="4"/>
      <c r="C704" s="4"/>
      <c r="D704" s="4"/>
      <c r="E704" s="4"/>
      <c r="F704" s="7" t="str">
        <f>IFERROR(IF(ROUND(C704,0)&gt;45,(VLOOKUP(ROUND(B704,0),'Noise Valuation'!$A$19:$B$64,2,FALSE)-VLOOKUP(ROUND(C704,0),'Noise Valuation'!$A$19:$B$64,2,FALSE))*E704,(VLOOKUP(ROUND(B704,0),'Noise Valuation'!$A$19:$B$64,2,FALSE)-0)*E704),"")</f>
        <v/>
      </c>
    </row>
    <row r="705" spans="1:6" x14ac:dyDescent="0.25">
      <c r="A705" s="4"/>
      <c r="B705" s="4"/>
      <c r="C705" s="4"/>
      <c r="D705" s="4"/>
      <c r="E705" s="4"/>
      <c r="F705" s="7" t="str">
        <f>IFERROR(IF(ROUND(C705,0)&gt;45,(VLOOKUP(ROUND(B705,0),'Noise Valuation'!$A$19:$B$64,2,FALSE)-VLOOKUP(ROUND(C705,0),'Noise Valuation'!$A$19:$B$64,2,FALSE))*E705,(VLOOKUP(ROUND(B705,0),'Noise Valuation'!$A$19:$B$64,2,FALSE)-0)*E705),"")</f>
        <v/>
      </c>
    </row>
    <row r="706" spans="1:6" x14ac:dyDescent="0.25">
      <c r="A706" s="4"/>
      <c r="B706" s="4"/>
      <c r="C706" s="4"/>
      <c r="D706" s="4"/>
      <c r="E706" s="4"/>
      <c r="F706" s="7" t="str">
        <f>IFERROR(IF(ROUND(C706,0)&gt;45,(VLOOKUP(ROUND(B706,0),'Noise Valuation'!$A$19:$B$64,2,FALSE)-VLOOKUP(ROUND(C706,0),'Noise Valuation'!$A$19:$B$64,2,FALSE))*E706,(VLOOKUP(ROUND(B706,0),'Noise Valuation'!$A$19:$B$64,2,FALSE)-0)*E706),"")</f>
        <v/>
      </c>
    </row>
    <row r="707" spans="1:6" x14ac:dyDescent="0.25">
      <c r="A707" s="4"/>
      <c r="B707" s="4"/>
      <c r="C707" s="4"/>
      <c r="D707" s="4"/>
      <c r="E707" s="4"/>
      <c r="F707" s="7" t="str">
        <f>IFERROR(IF(ROUND(C707,0)&gt;45,(VLOOKUP(ROUND(B707,0),'Noise Valuation'!$A$19:$B$64,2,FALSE)-VLOOKUP(ROUND(C707,0),'Noise Valuation'!$A$19:$B$64,2,FALSE))*E707,(VLOOKUP(ROUND(B707,0),'Noise Valuation'!$A$19:$B$64,2,FALSE)-0)*E707),"")</f>
        <v/>
      </c>
    </row>
    <row r="708" spans="1:6" x14ac:dyDescent="0.25">
      <c r="A708" s="4"/>
      <c r="B708" s="4"/>
      <c r="C708" s="4"/>
      <c r="D708" s="4"/>
      <c r="E708" s="4"/>
      <c r="F708" s="7" t="str">
        <f>IFERROR(IF(ROUND(C708,0)&gt;45,(VLOOKUP(ROUND(B708,0),'Noise Valuation'!$A$19:$B$64,2,FALSE)-VLOOKUP(ROUND(C708,0),'Noise Valuation'!$A$19:$B$64,2,FALSE))*E708,(VLOOKUP(ROUND(B708,0),'Noise Valuation'!$A$19:$B$64,2,FALSE)-0)*E708),"")</f>
        <v/>
      </c>
    </row>
    <row r="709" spans="1:6" x14ac:dyDescent="0.25">
      <c r="A709" s="4"/>
      <c r="B709" s="4"/>
      <c r="C709" s="4"/>
      <c r="D709" s="4"/>
      <c r="E709" s="4"/>
      <c r="F709" s="7" t="str">
        <f>IFERROR(IF(ROUND(C709,0)&gt;45,(VLOOKUP(ROUND(B709,0),'Noise Valuation'!$A$19:$B$64,2,FALSE)-VLOOKUP(ROUND(C709,0),'Noise Valuation'!$A$19:$B$64,2,FALSE))*E709,(VLOOKUP(ROUND(B709,0),'Noise Valuation'!$A$19:$B$64,2,FALSE)-0)*E709),"")</f>
        <v/>
      </c>
    </row>
    <row r="710" spans="1:6" x14ac:dyDescent="0.25">
      <c r="A710" s="4"/>
      <c r="B710" s="4"/>
      <c r="C710" s="4"/>
      <c r="D710" s="4"/>
      <c r="E710" s="4"/>
      <c r="F710" s="7" t="str">
        <f>IFERROR(IF(ROUND(C710,0)&gt;45,(VLOOKUP(ROUND(B710,0),'Noise Valuation'!$A$19:$B$64,2,FALSE)-VLOOKUP(ROUND(C710,0),'Noise Valuation'!$A$19:$B$64,2,FALSE))*E710,(VLOOKUP(ROUND(B710,0),'Noise Valuation'!$A$19:$B$64,2,FALSE)-0)*E710),"")</f>
        <v/>
      </c>
    </row>
    <row r="711" spans="1:6" x14ac:dyDescent="0.25">
      <c r="A711" s="4"/>
      <c r="B711" s="4"/>
      <c r="C711" s="4"/>
      <c r="D711" s="4"/>
      <c r="E711" s="4"/>
      <c r="F711" s="7" t="str">
        <f>IFERROR(IF(ROUND(C711,0)&gt;45,(VLOOKUP(ROUND(B711,0),'Noise Valuation'!$A$19:$B$64,2,FALSE)-VLOOKUP(ROUND(C711,0),'Noise Valuation'!$A$19:$B$64,2,FALSE))*E711,(VLOOKUP(ROUND(B711,0),'Noise Valuation'!$A$19:$B$64,2,FALSE)-0)*E711),"")</f>
        <v/>
      </c>
    </row>
    <row r="712" spans="1:6" x14ac:dyDescent="0.25">
      <c r="A712" s="4"/>
      <c r="B712" s="4"/>
      <c r="C712" s="4"/>
      <c r="D712" s="4"/>
      <c r="E712" s="4"/>
      <c r="F712" s="7" t="str">
        <f>IFERROR(IF(ROUND(C712,0)&gt;45,(VLOOKUP(ROUND(B712,0),'Noise Valuation'!$A$19:$B$64,2,FALSE)-VLOOKUP(ROUND(C712,0),'Noise Valuation'!$A$19:$B$64,2,FALSE))*E712,(VLOOKUP(ROUND(B712,0),'Noise Valuation'!$A$19:$B$64,2,FALSE)-0)*E712),"")</f>
        <v/>
      </c>
    </row>
    <row r="713" spans="1:6" x14ac:dyDescent="0.25">
      <c r="A713" s="4"/>
      <c r="B713" s="4"/>
      <c r="C713" s="4"/>
      <c r="D713" s="4"/>
      <c r="E713" s="4"/>
      <c r="F713" s="7" t="str">
        <f>IFERROR(IF(ROUND(C713,0)&gt;45,(VLOOKUP(ROUND(B713,0),'Noise Valuation'!$A$19:$B$64,2,FALSE)-VLOOKUP(ROUND(C713,0),'Noise Valuation'!$A$19:$B$64,2,FALSE))*E713,(VLOOKUP(ROUND(B713,0),'Noise Valuation'!$A$19:$B$64,2,FALSE)-0)*E713),"")</f>
        <v/>
      </c>
    </row>
    <row r="714" spans="1:6" x14ac:dyDescent="0.25">
      <c r="A714" s="4"/>
      <c r="B714" s="4"/>
      <c r="C714" s="4"/>
      <c r="D714" s="4"/>
      <c r="E714" s="4"/>
      <c r="F714" s="7" t="str">
        <f>IFERROR(IF(ROUND(C714,0)&gt;45,(VLOOKUP(ROUND(B714,0),'Noise Valuation'!$A$19:$B$64,2,FALSE)-VLOOKUP(ROUND(C714,0),'Noise Valuation'!$A$19:$B$64,2,FALSE))*E714,(VLOOKUP(ROUND(B714,0),'Noise Valuation'!$A$19:$B$64,2,FALSE)-0)*E714),"")</f>
        <v/>
      </c>
    </row>
    <row r="715" spans="1:6" x14ac:dyDescent="0.25">
      <c r="A715" s="4"/>
      <c r="B715" s="4"/>
      <c r="C715" s="4"/>
      <c r="D715" s="4"/>
      <c r="E715" s="4"/>
      <c r="F715" s="7" t="str">
        <f>IFERROR(IF(ROUND(C715,0)&gt;45,(VLOOKUP(ROUND(B715,0),'Noise Valuation'!$A$19:$B$64,2,FALSE)-VLOOKUP(ROUND(C715,0),'Noise Valuation'!$A$19:$B$64,2,FALSE))*E715,(VLOOKUP(ROUND(B715,0),'Noise Valuation'!$A$19:$B$64,2,FALSE)-0)*E715),"")</f>
        <v/>
      </c>
    </row>
    <row r="716" spans="1:6" x14ac:dyDescent="0.25">
      <c r="A716" s="4"/>
      <c r="B716" s="4"/>
      <c r="C716" s="4"/>
      <c r="D716" s="4"/>
      <c r="E716" s="4"/>
      <c r="F716" s="7" t="str">
        <f>IFERROR(IF(ROUND(C716,0)&gt;45,(VLOOKUP(ROUND(B716,0),'Noise Valuation'!$A$19:$B$64,2,FALSE)-VLOOKUP(ROUND(C716,0),'Noise Valuation'!$A$19:$B$64,2,FALSE))*E716,(VLOOKUP(ROUND(B716,0),'Noise Valuation'!$A$19:$B$64,2,FALSE)-0)*E716),"")</f>
        <v/>
      </c>
    </row>
    <row r="717" spans="1:6" x14ac:dyDescent="0.25">
      <c r="A717" s="4"/>
      <c r="B717" s="4"/>
      <c r="C717" s="4"/>
      <c r="D717" s="4"/>
      <c r="E717" s="4"/>
      <c r="F717" s="7" t="str">
        <f>IFERROR(IF(ROUND(C717,0)&gt;45,(VLOOKUP(ROUND(B717,0),'Noise Valuation'!$A$19:$B$64,2,FALSE)-VLOOKUP(ROUND(C717,0),'Noise Valuation'!$A$19:$B$64,2,FALSE))*E717,(VLOOKUP(ROUND(B717,0),'Noise Valuation'!$A$19:$B$64,2,FALSE)-0)*E717),"")</f>
        <v/>
      </c>
    </row>
    <row r="718" spans="1:6" x14ac:dyDescent="0.25">
      <c r="A718" s="4"/>
      <c r="B718" s="4"/>
      <c r="C718" s="4"/>
      <c r="D718" s="4"/>
      <c r="E718" s="4"/>
      <c r="F718" s="7" t="str">
        <f>IFERROR(IF(ROUND(C718,0)&gt;45,(VLOOKUP(ROUND(B718,0),'Noise Valuation'!$A$19:$B$64,2,FALSE)-VLOOKUP(ROUND(C718,0),'Noise Valuation'!$A$19:$B$64,2,FALSE))*E718,(VLOOKUP(ROUND(B718,0),'Noise Valuation'!$A$19:$B$64,2,FALSE)-0)*E718),"")</f>
        <v/>
      </c>
    </row>
    <row r="719" spans="1:6" x14ac:dyDescent="0.25">
      <c r="A719" s="4"/>
      <c r="B719" s="4"/>
      <c r="C719" s="4"/>
      <c r="D719" s="4"/>
      <c r="E719" s="4"/>
      <c r="F719" s="7" t="str">
        <f>IFERROR(IF(ROUND(C719,0)&gt;45,(VLOOKUP(ROUND(B719,0),'Noise Valuation'!$A$19:$B$64,2,FALSE)-VLOOKUP(ROUND(C719,0),'Noise Valuation'!$A$19:$B$64,2,FALSE))*E719,(VLOOKUP(ROUND(B719,0),'Noise Valuation'!$A$19:$B$64,2,FALSE)-0)*E719),"")</f>
        <v/>
      </c>
    </row>
    <row r="720" spans="1:6" x14ac:dyDescent="0.25">
      <c r="A720" s="4"/>
      <c r="B720" s="4"/>
      <c r="C720" s="4"/>
      <c r="D720" s="4"/>
      <c r="E720" s="4"/>
      <c r="F720" s="7" t="str">
        <f>IFERROR(IF(ROUND(C720,0)&gt;45,(VLOOKUP(ROUND(B720,0),'Noise Valuation'!$A$19:$B$64,2,FALSE)-VLOOKUP(ROUND(C720,0),'Noise Valuation'!$A$19:$B$64,2,FALSE))*E720,(VLOOKUP(ROUND(B720,0),'Noise Valuation'!$A$19:$B$64,2,FALSE)-0)*E720),"")</f>
        <v/>
      </c>
    </row>
    <row r="721" spans="1:6" x14ac:dyDescent="0.25">
      <c r="A721" s="4"/>
      <c r="B721" s="4"/>
      <c r="C721" s="4"/>
      <c r="D721" s="4"/>
      <c r="E721" s="4"/>
      <c r="F721" s="7" t="str">
        <f>IFERROR(IF(ROUND(C721,0)&gt;45,(VLOOKUP(ROUND(B721,0),'Noise Valuation'!$A$19:$B$64,2,FALSE)-VLOOKUP(ROUND(C721,0),'Noise Valuation'!$A$19:$B$64,2,FALSE))*E721,(VLOOKUP(ROUND(B721,0),'Noise Valuation'!$A$19:$B$64,2,FALSE)-0)*E721),"")</f>
        <v/>
      </c>
    </row>
    <row r="722" spans="1:6" x14ac:dyDescent="0.25">
      <c r="A722" s="4"/>
      <c r="B722" s="4"/>
      <c r="C722" s="4"/>
      <c r="D722" s="4"/>
      <c r="E722" s="4"/>
      <c r="F722" s="7" t="str">
        <f>IFERROR(IF(ROUND(C722,0)&gt;45,(VLOOKUP(ROUND(B722,0),'Noise Valuation'!$A$19:$B$64,2,FALSE)-VLOOKUP(ROUND(C722,0),'Noise Valuation'!$A$19:$B$64,2,FALSE))*E722,(VLOOKUP(ROUND(B722,0),'Noise Valuation'!$A$19:$B$64,2,FALSE)-0)*E722),"")</f>
        <v/>
      </c>
    </row>
    <row r="723" spans="1:6" x14ac:dyDescent="0.25">
      <c r="A723" s="4"/>
      <c r="B723" s="4"/>
      <c r="C723" s="4"/>
      <c r="D723" s="4"/>
      <c r="E723" s="4"/>
      <c r="F723" s="7" t="str">
        <f>IFERROR(IF(ROUND(C723,0)&gt;45,(VLOOKUP(ROUND(B723,0),'Noise Valuation'!$A$19:$B$64,2,FALSE)-VLOOKUP(ROUND(C723,0),'Noise Valuation'!$A$19:$B$64,2,FALSE))*E723,(VLOOKUP(ROUND(B723,0),'Noise Valuation'!$A$19:$B$64,2,FALSE)-0)*E723),"")</f>
        <v/>
      </c>
    </row>
    <row r="724" spans="1:6" x14ac:dyDescent="0.25">
      <c r="A724" s="4"/>
      <c r="B724" s="4"/>
      <c r="C724" s="4"/>
      <c r="D724" s="4"/>
      <c r="E724" s="4"/>
      <c r="F724" s="7" t="str">
        <f>IFERROR(IF(ROUND(C724,0)&gt;45,(VLOOKUP(ROUND(B724,0),'Noise Valuation'!$A$19:$B$64,2,FALSE)-VLOOKUP(ROUND(C724,0),'Noise Valuation'!$A$19:$B$64,2,FALSE))*E724,(VLOOKUP(ROUND(B724,0),'Noise Valuation'!$A$19:$B$64,2,FALSE)-0)*E724),"")</f>
        <v/>
      </c>
    </row>
    <row r="725" spans="1:6" x14ac:dyDescent="0.25">
      <c r="A725" s="4"/>
      <c r="B725" s="4"/>
      <c r="C725" s="4"/>
      <c r="D725" s="4"/>
      <c r="E725" s="4"/>
      <c r="F725" s="7" t="str">
        <f>IFERROR(IF(ROUND(C725,0)&gt;45,(VLOOKUP(ROUND(B725,0),'Noise Valuation'!$A$19:$B$64,2,FALSE)-VLOOKUP(ROUND(C725,0),'Noise Valuation'!$A$19:$B$64,2,FALSE))*E725,(VLOOKUP(ROUND(B725,0),'Noise Valuation'!$A$19:$B$64,2,FALSE)-0)*E725),"")</f>
        <v/>
      </c>
    </row>
    <row r="726" spans="1:6" x14ac:dyDescent="0.25">
      <c r="A726" s="4"/>
      <c r="B726" s="4"/>
      <c r="C726" s="4"/>
      <c r="D726" s="4"/>
      <c r="E726" s="4"/>
      <c r="F726" s="7" t="str">
        <f>IFERROR(IF(ROUND(C726,0)&gt;45,(VLOOKUP(ROUND(B726,0),'Noise Valuation'!$A$19:$B$64,2,FALSE)-VLOOKUP(ROUND(C726,0),'Noise Valuation'!$A$19:$B$64,2,FALSE))*E726,(VLOOKUP(ROUND(B726,0),'Noise Valuation'!$A$19:$B$64,2,FALSE)-0)*E726),"")</f>
        <v/>
      </c>
    </row>
    <row r="727" spans="1:6" x14ac:dyDescent="0.25">
      <c r="A727" s="4"/>
      <c r="B727" s="4"/>
      <c r="C727" s="4"/>
      <c r="D727" s="4"/>
      <c r="E727" s="4"/>
      <c r="F727" s="7" t="str">
        <f>IFERROR(IF(ROUND(C727,0)&gt;45,(VLOOKUP(ROUND(B727,0),'Noise Valuation'!$A$19:$B$64,2,FALSE)-VLOOKUP(ROUND(C727,0),'Noise Valuation'!$A$19:$B$64,2,FALSE))*E727,(VLOOKUP(ROUND(B727,0),'Noise Valuation'!$A$19:$B$64,2,FALSE)-0)*E727),"")</f>
        <v/>
      </c>
    </row>
    <row r="728" spans="1:6" x14ac:dyDescent="0.25">
      <c r="A728" s="4"/>
      <c r="B728" s="4"/>
      <c r="C728" s="4"/>
      <c r="D728" s="4"/>
      <c r="E728" s="4"/>
      <c r="F728" s="7" t="str">
        <f>IFERROR(IF(ROUND(C728,0)&gt;45,(VLOOKUP(ROUND(B728,0),'Noise Valuation'!$A$19:$B$64,2,FALSE)-VLOOKUP(ROUND(C728,0),'Noise Valuation'!$A$19:$B$64,2,FALSE))*E728,(VLOOKUP(ROUND(B728,0),'Noise Valuation'!$A$19:$B$64,2,FALSE)-0)*E728),"")</f>
        <v/>
      </c>
    </row>
    <row r="729" spans="1:6" x14ac:dyDescent="0.25">
      <c r="A729" s="4"/>
      <c r="B729" s="4"/>
      <c r="C729" s="4"/>
      <c r="D729" s="4"/>
      <c r="E729" s="4"/>
      <c r="F729" s="7" t="str">
        <f>IFERROR(IF(ROUND(C729,0)&gt;45,(VLOOKUP(ROUND(B729,0),'Noise Valuation'!$A$19:$B$64,2,FALSE)-VLOOKUP(ROUND(C729,0),'Noise Valuation'!$A$19:$B$64,2,FALSE))*E729,(VLOOKUP(ROUND(B729,0),'Noise Valuation'!$A$19:$B$64,2,FALSE)-0)*E729),"")</f>
        <v/>
      </c>
    </row>
    <row r="730" spans="1:6" x14ac:dyDescent="0.25">
      <c r="A730" s="4"/>
      <c r="B730" s="4"/>
      <c r="C730" s="4"/>
      <c r="D730" s="4"/>
      <c r="E730" s="4"/>
      <c r="F730" s="7" t="str">
        <f>IFERROR(IF(ROUND(C730,0)&gt;45,(VLOOKUP(ROUND(B730,0),'Noise Valuation'!$A$19:$B$64,2,FALSE)-VLOOKUP(ROUND(C730,0),'Noise Valuation'!$A$19:$B$64,2,FALSE))*E730,(VLOOKUP(ROUND(B730,0),'Noise Valuation'!$A$19:$B$64,2,FALSE)-0)*E730),"")</f>
        <v/>
      </c>
    </row>
    <row r="731" spans="1:6" x14ac:dyDescent="0.25">
      <c r="A731" s="4"/>
      <c r="B731" s="4"/>
      <c r="C731" s="4"/>
      <c r="D731" s="4"/>
      <c r="E731" s="4"/>
      <c r="F731" s="7" t="str">
        <f>IFERROR(IF(ROUND(C731,0)&gt;45,(VLOOKUP(ROUND(B731,0),'Noise Valuation'!$A$19:$B$64,2,FALSE)-VLOOKUP(ROUND(C731,0),'Noise Valuation'!$A$19:$B$64,2,FALSE))*E731,(VLOOKUP(ROUND(B731,0),'Noise Valuation'!$A$19:$B$64,2,FALSE)-0)*E731),"")</f>
        <v/>
      </c>
    </row>
    <row r="732" spans="1:6" x14ac:dyDescent="0.25">
      <c r="A732" s="4"/>
      <c r="B732" s="4"/>
      <c r="C732" s="4"/>
      <c r="D732" s="4"/>
      <c r="E732" s="4"/>
      <c r="F732" s="7" t="str">
        <f>IFERROR(IF(ROUND(C732,0)&gt;45,(VLOOKUP(ROUND(B732,0),'Noise Valuation'!$A$19:$B$64,2,FALSE)-VLOOKUP(ROUND(C732,0),'Noise Valuation'!$A$19:$B$64,2,FALSE))*E732,(VLOOKUP(ROUND(B732,0),'Noise Valuation'!$A$19:$B$64,2,FALSE)-0)*E732),"")</f>
        <v/>
      </c>
    </row>
    <row r="733" spans="1:6" x14ac:dyDescent="0.25">
      <c r="A733" s="4"/>
      <c r="B733" s="4"/>
      <c r="C733" s="4"/>
      <c r="D733" s="4"/>
      <c r="E733" s="4"/>
      <c r="F733" s="7" t="str">
        <f>IFERROR(IF(ROUND(C733,0)&gt;45,(VLOOKUP(ROUND(B733,0),'Noise Valuation'!$A$19:$B$64,2,FALSE)-VLOOKUP(ROUND(C733,0),'Noise Valuation'!$A$19:$B$64,2,FALSE))*E733,(VLOOKUP(ROUND(B733,0),'Noise Valuation'!$A$19:$B$64,2,FALSE)-0)*E733),"")</f>
        <v/>
      </c>
    </row>
    <row r="734" spans="1:6" x14ac:dyDescent="0.25">
      <c r="A734" s="4"/>
      <c r="B734" s="4"/>
      <c r="C734" s="4"/>
      <c r="D734" s="4"/>
      <c r="E734" s="4"/>
      <c r="F734" s="7" t="str">
        <f>IFERROR(IF(ROUND(C734,0)&gt;45,(VLOOKUP(ROUND(B734,0),'Noise Valuation'!$A$19:$B$64,2,FALSE)-VLOOKUP(ROUND(C734,0),'Noise Valuation'!$A$19:$B$64,2,FALSE))*E734,(VLOOKUP(ROUND(B734,0),'Noise Valuation'!$A$19:$B$64,2,FALSE)-0)*E734),"")</f>
        <v/>
      </c>
    </row>
    <row r="735" spans="1:6" x14ac:dyDescent="0.25">
      <c r="A735" s="4"/>
      <c r="B735" s="4"/>
      <c r="C735" s="4"/>
      <c r="D735" s="4"/>
      <c r="E735" s="4"/>
      <c r="F735" s="7" t="str">
        <f>IFERROR(IF(ROUND(C735,0)&gt;45,(VLOOKUP(ROUND(B735,0),'Noise Valuation'!$A$19:$B$64,2,FALSE)-VLOOKUP(ROUND(C735,0),'Noise Valuation'!$A$19:$B$64,2,FALSE))*E735,(VLOOKUP(ROUND(B735,0),'Noise Valuation'!$A$19:$B$64,2,FALSE)-0)*E735),"")</f>
        <v/>
      </c>
    </row>
    <row r="736" spans="1:6" x14ac:dyDescent="0.25">
      <c r="A736" s="4"/>
      <c r="B736" s="4"/>
      <c r="C736" s="4"/>
      <c r="D736" s="4"/>
      <c r="E736" s="4"/>
      <c r="F736" s="7" t="str">
        <f>IFERROR(IF(ROUND(C736,0)&gt;45,(VLOOKUP(ROUND(B736,0),'Noise Valuation'!$A$19:$B$64,2,FALSE)-VLOOKUP(ROUND(C736,0),'Noise Valuation'!$A$19:$B$64,2,FALSE))*E736,(VLOOKUP(ROUND(B736,0),'Noise Valuation'!$A$19:$B$64,2,FALSE)-0)*E736),"")</f>
        <v/>
      </c>
    </row>
    <row r="737" spans="1:6" x14ac:dyDescent="0.25">
      <c r="A737" s="4"/>
      <c r="B737" s="4"/>
      <c r="C737" s="4"/>
      <c r="D737" s="4"/>
      <c r="E737" s="4"/>
      <c r="F737" s="7" t="str">
        <f>IFERROR(IF(ROUND(C737,0)&gt;45,(VLOOKUP(ROUND(B737,0),'Noise Valuation'!$A$19:$B$64,2,FALSE)-VLOOKUP(ROUND(C737,0),'Noise Valuation'!$A$19:$B$64,2,FALSE))*E737,(VLOOKUP(ROUND(B737,0),'Noise Valuation'!$A$19:$B$64,2,FALSE)-0)*E737),"")</f>
        <v/>
      </c>
    </row>
    <row r="738" spans="1:6" x14ac:dyDescent="0.25">
      <c r="A738" s="4"/>
      <c r="B738" s="4"/>
      <c r="C738" s="4"/>
      <c r="D738" s="4"/>
      <c r="E738" s="4"/>
      <c r="F738" s="7" t="str">
        <f>IFERROR(IF(ROUND(C738,0)&gt;45,(VLOOKUP(ROUND(B738,0),'Noise Valuation'!$A$19:$B$64,2,FALSE)-VLOOKUP(ROUND(C738,0),'Noise Valuation'!$A$19:$B$64,2,FALSE))*E738,(VLOOKUP(ROUND(B738,0),'Noise Valuation'!$A$19:$B$64,2,FALSE)-0)*E738),"")</f>
        <v/>
      </c>
    </row>
    <row r="739" spans="1:6" x14ac:dyDescent="0.25">
      <c r="A739" s="4"/>
      <c r="B739" s="4"/>
      <c r="C739" s="4"/>
      <c r="D739" s="4"/>
      <c r="E739" s="4"/>
      <c r="F739" s="7" t="str">
        <f>IFERROR(IF(ROUND(C739,0)&gt;45,(VLOOKUP(ROUND(B739,0),'Noise Valuation'!$A$19:$B$64,2,FALSE)-VLOOKUP(ROUND(C739,0),'Noise Valuation'!$A$19:$B$64,2,FALSE))*E739,(VLOOKUP(ROUND(B739,0),'Noise Valuation'!$A$19:$B$64,2,FALSE)-0)*E739),"")</f>
        <v/>
      </c>
    </row>
    <row r="740" spans="1:6" x14ac:dyDescent="0.25">
      <c r="A740" s="4"/>
      <c r="B740" s="4"/>
      <c r="C740" s="4"/>
      <c r="D740" s="4"/>
      <c r="E740" s="4"/>
      <c r="F740" s="7" t="str">
        <f>IFERROR(IF(ROUND(C740,0)&gt;45,(VLOOKUP(ROUND(B740,0),'Noise Valuation'!$A$19:$B$64,2,FALSE)-VLOOKUP(ROUND(C740,0),'Noise Valuation'!$A$19:$B$64,2,FALSE))*E740,(VLOOKUP(ROUND(B740,0),'Noise Valuation'!$A$19:$B$64,2,FALSE)-0)*E740),"")</f>
        <v/>
      </c>
    </row>
    <row r="741" spans="1:6" x14ac:dyDescent="0.25">
      <c r="A741" s="4"/>
      <c r="B741" s="4"/>
      <c r="C741" s="4"/>
      <c r="D741" s="4"/>
      <c r="E741" s="4"/>
      <c r="F741" s="7" t="str">
        <f>IFERROR(IF(ROUND(C741,0)&gt;45,(VLOOKUP(ROUND(B741,0),'Noise Valuation'!$A$19:$B$64,2,FALSE)-VLOOKUP(ROUND(C741,0),'Noise Valuation'!$A$19:$B$64,2,FALSE))*E741,(VLOOKUP(ROUND(B741,0),'Noise Valuation'!$A$19:$B$64,2,FALSE)-0)*E741),"")</f>
        <v/>
      </c>
    </row>
    <row r="742" spans="1:6" x14ac:dyDescent="0.25">
      <c r="A742" s="4"/>
      <c r="B742" s="4"/>
      <c r="C742" s="4"/>
      <c r="D742" s="4"/>
      <c r="E742" s="4"/>
      <c r="F742" s="7" t="str">
        <f>IFERROR(IF(ROUND(C742,0)&gt;45,(VLOOKUP(ROUND(B742,0),'Noise Valuation'!$A$19:$B$64,2,FALSE)-VLOOKUP(ROUND(C742,0),'Noise Valuation'!$A$19:$B$64,2,FALSE))*E742,(VLOOKUP(ROUND(B742,0),'Noise Valuation'!$A$19:$B$64,2,FALSE)-0)*E742),"")</f>
        <v/>
      </c>
    </row>
    <row r="743" spans="1:6" x14ac:dyDescent="0.25">
      <c r="A743" s="4"/>
      <c r="B743" s="4"/>
      <c r="C743" s="4"/>
      <c r="D743" s="4"/>
      <c r="E743" s="4"/>
      <c r="F743" s="7" t="str">
        <f>IFERROR(IF(ROUND(C743,0)&gt;45,(VLOOKUP(ROUND(B743,0),'Noise Valuation'!$A$19:$B$64,2,FALSE)-VLOOKUP(ROUND(C743,0),'Noise Valuation'!$A$19:$B$64,2,FALSE))*E743,(VLOOKUP(ROUND(B743,0),'Noise Valuation'!$A$19:$B$64,2,FALSE)-0)*E743),"")</f>
        <v/>
      </c>
    </row>
    <row r="744" spans="1:6" x14ac:dyDescent="0.25">
      <c r="A744" s="4"/>
      <c r="B744" s="4"/>
      <c r="C744" s="4"/>
      <c r="D744" s="4"/>
      <c r="E744" s="4"/>
      <c r="F744" s="7" t="str">
        <f>IFERROR(IF(ROUND(C744,0)&gt;45,(VLOOKUP(ROUND(B744,0),'Noise Valuation'!$A$19:$B$64,2,FALSE)-VLOOKUP(ROUND(C744,0),'Noise Valuation'!$A$19:$B$64,2,FALSE))*E744,(VLOOKUP(ROUND(B744,0),'Noise Valuation'!$A$19:$B$64,2,FALSE)-0)*E744),"")</f>
        <v/>
      </c>
    </row>
    <row r="745" spans="1:6" x14ac:dyDescent="0.25">
      <c r="A745" s="4"/>
      <c r="B745" s="4"/>
      <c r="C745" s="4"/>
      <c r="D745" s="4"/>
      <c r="E745" s="4"/>
      <c r="F745" s="7" t="str">
        <f>IFERROR(IF(ROUND(C745,0)&gt;45,(VLOOKUP(ROUND(B745,0),'Noise Valuation'!$A$19:$B$64,2,FALSE)-VLOOKUP(ROUND(C745,0),'Noise Valuation'!$A$19:$B$64,2,FALSE))*E745,(VLOOKUP(ROUND(B745,0),'Noise Valuation'!$A$19:$B$64,2,FALSE)-0)*E745),"")</f>
        <v/>
      </c>
    </row>
    <row r="746" spans="1:6" x14ac:dyDescent="0.25">
      <c r="A746" s="4"/>
      <c r="B746" s="4"/>
      <c r="C746" s="4"/>
      <c r="D746" s="4"/>
      <c r="E746" s="4"/>
      <c r="F746" s="7" t="str">
        <f>IFERROR(IF(ROUND(C746,0)&gt;45,(VLOOKUP(ROUND(B746,0),'Noise Valuation'!$A$19:$B$64,2,FALSE)-VLOOKUP(ROUND(C746,0),'Noise Valuation'!$A$19:$B$64,2,FALSE))*E746,(VLOOKUP(ROUND(B746,0),'Noise Valuation'!$A$19:$B$64,2,FALSE)-0)*E746),"")</f>
        <v/>
      </c>
    </row>
    <row r="747" spans="1:6" x14ac:dyDescent="0.25">
      <c r="A747" s="4"/>
      <c r="B747" s="4"/>
      <c r="C747" s="4"/>
      <c r="D747" s="4"/>
      <c r="E747" s="4"/>
      <c r="F747" s="7" t="str">
        <f>IFERROR(IF(ROUND(C747,0)&gt;45,(VLOOKUP(ROUND(B747,0),'Noise Valuation'!$A$19:$B$64,2,FALSE)-VLOOKUP(ROUND(C747,0),'Noise Valuation'!$A$19:$B$64,2,FALSE))*E747,(VLOOKUP(ROUND(B747,0),'Noise Valuation'!$A$19:$B$64,2,FALSE)-0)*E747),"")</f>
        <v/>
      </c>
    </row>
    <row r="748" spans="1:6" x14ac:dyDescent="0.25">
      <c r="A748" s="4"/>
      <c r="B748" s="4"/>
      <c r="C748" s="4"/>
      <c r="D748" s="4"/>
      <c r="E748" s="4"/>
      <c r="F748" s="7" t="str">
        <f>IFERROR(IF(ROUND(C748,0)&gt;45,(VLOOKUP(ROUND(B748,0),'Noise Valuation'!$A$19:$B$64,2,FALSE)-VLOOKUP(ROUND(C748,0),'Noise Valuation'!$A$19:$B$64,2,FALSE))*E748,(VLOOKUP(ROUND(B748,0),'Noise Valuation'!$A$19:$B$64,2,FALSE)-0)*E748),"")</f>
        <v/>
      </c>
    </row>
    <row r="749" spans="1:6" x14ac:dyDescent="0.25">
      <c r="A749" s="4"/>
      <c r="B749" s="4"/>
      <c r="C749" s="4"/>
      <c r="D749" s="4"/>
      <c r="E749" s="4"/>
      <c r="F749" s="7" t="str">
        <f>IFERROR(IF(ROUND(C749,0)&gt;45,(VLOOKUP(ROUND(B749,0),'Noise Valuation'!$A$19:$B$64,2,FALSE)-VLOOKUP(ROUND(C749,0),'Noise Valuation'!$A$19:$B$64,2,FALSE))*E749,(VLOOKUP(ROUND(B749,0),'Noise Valuation'!$A$19:$B$64,2,FALSE)-0)*E749),"")</f>
        <v/>
      </c>
    </row>
    <row r="750" spans="1:6" x14ac:dyDescent="0.25">
      <c r="A750" s="4"/>
      <c r="B750" s="4"/>
      <c r="C750" s="4"/>
      <c r="D750" s="4"/>
      <c r="E750" s="4"/>
      <c r="F750" s="7" t="str">
        <f>IFERROR(IF(ROUND(C750,0)&gt;45,(VLOOKUP(ROUND(B750,0),'Noise Valuation'!$A$19:$B$64,2,FALSE)-VLOOKUP(ROUND(C750,0),'Noise Valuation'!$A$19:$B$64,2,FALSE))*E750,(VLOOKUP(ROUND(B750,0),'Noise Valuation'!$A$19:$B$64,2,FALSE)-0)*E750),"")</f>
        <v/>
      </c>
    </row>
    <row r="751" spans="1:6" x14ac:dyDescent="0.25">
      <c r="A751" s="4"/>
      <c r="B751" s="4"/>
      <c r="C751" s="4"/>
      <c r="D751" s="4"/>
      <c r="E751" s="4"/>
      <c r="F751" s="7" t="str">
        <f>IFERROR(IF(ROUND(C751,0)&gt;45,(VLOOKUP(ROUND(B751,0),'Noise Valuation'!$A$19:$B$64,2,FALSE)-VLOOKUP(ROUND(C751,0),'Noise Valuation'!$A$19:$B$64,2,FALSE))*E751,(VLOOKUP(ROUND(B751,0),'Noise Valuation'!$A$19:$B$64,2,FALSE)-0)*E751),"")</f>
        <v/>
      </c>
    </row>
    <row r="752" spans="1:6" x14ac:dyDescent="0.25">
      <c r="A752" s="4"/>
      <c r="B752" s="4"/>
      <c r="C752" s="4"/>
      <c r="D752" s="4"/>
      <c r="E752" s="4"/>
      <c r="F752" s="7" t="str">
        <f>IFERROR(IF(ROUND(C752,0)&gt;45,(VLOOKUP(ROUND(B752,0),'Noise Valuation'!$A$19:$B$64,2,FALSE)-VLOOKUP(ROUND(C752,0),'Noise Valuation'!$A$19:$B$64,2,FALSE))*E752,(VLOOKUP(ROUND(B752,0),'Noise Valuation'!$A$19:$B$64,2,FALSE)-0)*E752),"")</f>
        <v/>
      </c>
    </row>
    <row r="753" spans="1:6" x14ac:dyDescent="0.25">
      <c r="A753" s="4"/>
      <c r="B753" s="4"/>
      <c r="C753" s="4"/>
      <c r="D753" s="4"/>
      <c r="E753" s="4"/>
      <c r="F753" s="7" t="str">
        <f>IFERROR(IF(ROUND(C753,0)&gt;45,(VLOOKUP(ROUND(B753,0),'Noise Valuation'!$A$19:$B$64,2,FALSE)-VLOOKUP(ROUND(C753,0),'Noise Valuation'!$A$19:$B$64,2,FALSE))*E753,(VLOOKUP(ROUND(B753,0),'Noise Valuation'!$A$19:$B$64,2,FALSE)-0)*E753),"")</f>
        <v/>
      </c>
    </row>
    <row r="754" spans="1:6" x14ac:dyDescent="0.25">
      <c r="A754" s="4"/>
      <c r="B754" s="4"/>
      <c r="C754" s="4"/>
      <c r="D754" s="4"/>
      <c r="E754" s="4"/>
      <c r="F754" s="7" t="str">
        <f>IFERROR(IF(ROUND(C754,0)&gt;45,(VLOOKUP(ROUND(B754,0),'Noise Valuation'!$A$19:$B$64,2,FALSE)-VLOOKUP(ROUND(C754,0),'Noise Valuation'!$A$19:$B$64,2,FALSE))*E754,(VLOOKUP(ROUND(B754,0),'Noise Valuation'!$A$19:$B$64,2,FALSE)-0)*E754),"")</f>
        <v/>
      </c>
    </row>
    <row r="755" spans="1:6" x14ac:dyDescent="0.25">
      <c r="A755" s="4"/>
      <c r="B755" s="4"/>
      <c r="C755" s="4"/>
      <c r="D755" s="4"/>
      <c r="E755" s="4"/>
      <c r="F755" s="7" t="str">
        <f>IFERROR(IF(ROUND(C755,0)&gt;45,(VLOOKUP(ROUND(B755,0),'Noise Valuation'!$A$19:$B$64,2,FALSE)-VLOOKUP(ROUND(C755,0),'Noise Valuation'!$A$19:$B$64,2,FALSE))*E755,(VLOOKUP(ROUND(B755,0),'Noise Valuation'!$A$19:$B$64,2,FALSE)-0)*E755),"")</f>
        <v/>
      </c>
    </row>
    <row r="756" spans="1:6" x14ac:dyDescent="0.25">
      <c r="A756" s="4"/>
      <c r="B756" s="4"/>
      <c r="C756" s="4"/>
      <c r="D756" s="4"/>
      <c r="E756" s="4"/>
      <c r="F756" s="7" t="str">
        <f>IFERROR(IF(ROUND(C756,0)&gt;45,(VLOOKUP(ROUND(B756,0),'Noise Valuation'!$A$19:$B$64,2,FALSE)-VLOOKUP(ROUND(C756,0),'Noise Valuation'!$A$19:$B$64,2,FALSE))*E756,(VLOOKUP(ROUND(B756,0),'Noise Valuation'!$A$19:$B$64,2,FALSE)-0)*E756),"")</f>
        <v/>
      </c>
    </row>
    <row r="757" spans="1:6" x14ac:dyDescent="0.25">
      <c r="A757" s="4"/>
      <c r="B757" s="4"/>
      <c r="C757" s="4"/>
      <c r="D757" s="4"/>
      <c r="E757" s="4"/>
      <c r="F757" s="7" t="str">
        <f>IFERROR(IF(ROUND(C757,0)&gt;45,(VLOOKUP(ROUND(B757,0),'Noise Valuation'!$A$19:$B$64,2,FALSE)-VLOOKUP(ROUND(C757,0),'Noise Valuation'!$A$19:$B$64,2,FALSE))*E757,(VLOOKUP(ROUND(B757,0),'Noise Valuation'!$A$19:$B$64,2,FALSE)-0)*E757),"")</f>
        <v/>
      </c>
    </row>
    <row r="758" spans="1:6" x14ac:dyDescent="0.25">
      <c r="A758" s="4"/>
      <c r="B758" s="4"/>
      <c r="C758" s="4"/>
      <c r="D758" s="4"/>
      <c r="E758" s="4"/>
      <c r="F758" s="7" t="str">
        <f>IFERROR(IF(ROUND(C758,0)&gt;45,(VLOOKUP(ROUND(B758,0),'Noise Valuation'!$A$19:$B$64,2,FALSE)-VLOOKUP(ROUND(C758,0),'Noise Valuation'!$A$19:$B$64,2,FALSE))*E758,(VLOOKUP(ROUND(B758,0),'Noise Valuation'!$A$19:$B$64,2,FALSE)-0)*E758),"")</f>
        <v/>
      </c>
    </row>
    <row r="759" spans="1:6" x14ac:dyDescent="0.25">
      <c r="A759" s="4"/>
      <c r="B759" s="4"/>
      <c r="C759" s="4"/>
      <c r="D759" s="4"/>
      <c r="E759" s="4"/>
      <c r="F759" s="7" t="str">
        <f>IFERROR(IF(ROUND(C759,0)&gt;45,(VLOOKUP(ROUND(B759,0),'Noise Valuation'!$A$19:$B$64,2,FALSE)-VLOOKUP(ROUND(C759,0),'Noise Valuation'!$A$19:$B$64,2,FALSE))*E759,(VLOOKUP(ROUND(B759,0),'Noise Valuation'!$A$19:$B$64,2,FALSE)-0)*E759),"")</f>
        <v/>
      </c>
    </row>
    <row r="760" spans="1:6" x14ac:dyDescent="0.25">
      <c r="A760" s="4"/>
      <c r="B760" s="4"/>
      <c r="C760" s="4"/>
      <c r="D760" s="4"/>
      <c r="E760" s="4"/>
      <c r="F760" s="7" t="str">
        <f>IFERROR(IF(ROUND(C760,0)&gt;45,(VLOOKUP(ROUND(B760,0),'Noise Valuation'!$A$19:$B$64,2,FALSE)-VLOOKUP(ROUND(C760,0),'Noise Valuation'!$A$19:$B$64,2,FALSE))*E760,(VLOOKUP(ROUND(B760,0),'Noise Valuation'!$A$19:$B$64,2,FALSE)-0)*E760),"")</f>
        <v/>
      </c>
    </row>
    <row r="761" spans="1:6" x14ac:dyDescent="0.25">
      <c r="A761" s="4"/>
      <c r="B761" s="4"/>
      <c r="C761" s="4"/>
      <c r="D761" s="4"/>
      <c r="E761" s="4"/>
      <c r="F761" s="7" t="str">
        <f>IFERROR(IF(ROUND(C761,0)&gt;45,(VLOOKUP(ROUND(B761,0),'Noise Valuation'!$A$19:$B$64,2,FALSE)-VLOOKUP(ROUND(C761,0),'Noise Valuation'!$A$19:$B$64,2,FALSE))*E761,(VLOOKUP(ROUND(B761,0),'Noise Valuation'!$A$19:$B$64,2,FALSE)-0)*E761),"")</f>
        <v/>
      </c>
    </row>
    <row r="762" spans="1:6" x14ac:dyDescent="0.25">
      <c r="A762" s="4"/>
      <c r="B762" s="4"/>
      <c r="C762" s="4"/>
      <c r="D762" s="4"/>
      <c r="E762" s="4"/>
      <c r="F762" s="7" t="str">
        <f>IFERROR(IF(ROUND(C762,0)&gt;45,(VLOOKUP(ROUND(B762,0),'Noise Valuation'!$A$19:$B$64,2,FALSE)-VLOOKUP(ROUND(C762,0),'Noise Valuation'!$A$19:$B$64,2,FALSE))*E762,(VLOOKUP(ROUND(B762,0),'Noise Valuation'!$A$19:$B$64,2,FALSE)-0)*E762),"")</f>
        <v/>
      </c>
    </row>
    <row r="763" spans="1:6" x14ac:dyDescent="0.25">
      <c r="A763" s="4"/>
      <c r="B763" s="4"/>
      <c r="C763" s="4"/>
      <c r="D763" s="4"/>
      <c r="E763" s="4"/>
      <c r="F763" s="7" t="str">
        <f>IFERROR(IF(ROUND(C763,0)&gt;45,(VLOOKUP(ROUND(B763,0),'Noise Valuation'!$A$19:$B$64,2,FALSE)-VLOOKUP(ROUND(C763,0),'Noise Valuation'!$A$19:$B$64,2,FALSE))*E763,(VLOOKUP(ROUND(B763,0),'Noise Valuation'!$A$19:$B$64,2,FALSE)-0)*E763),"")</f>
        <v/>
      </c>
    </row>
    <row r="764" spans="1:6" x14ac:dyDescent="0.25">
      <c r="A764" s="4"/>
      <c r="B764" s="4"/>
      <c r="C764" s="4"/>
      <c r="D764" s="4"/>
      <c r="E764" s="4"/>
      <c r="F764" s="7" t="str">
        <f>IFERROR(IF(ROUND(C764,0)&gt;45,(VLOOKUP(ROUND(B764,0),'Noise Valuation'!$A$19:$B$64,2,FALSE)-VLOOKUP(ROUND(C764,0),'Noise Valuation'!$A$19:$B$64,2,FALSE))*E764,(VLOOKUP(ROUND(B764,0),'Noise Valuation'!$A$19:$B$64,2,FALSE)-0)*E764),"")</f>
        <v/>
      </c>
    </row>
    <row r="765" spans="1:6" x14ac:dyDescent="0.25">
      <c r="A765" s="4"/>
      <c r="B765" s="4"/>
      <c r="C765" s="4"/>
      <c r="D765" s="4"/>
      <c r="E765" s="4"/>
      <c r="F765" s="7" t="str">
        <f>IFERROR(IF(ROUND(C765,0)&gt;45,(VLOOKUP(ROUND(B765,0),'Noise Valuation'!$A$19:$B$64,2,FALSE)-VLOOKUP(ROUND(C765,0),'Noise Valuation'!$A$19:$B$64,2,FALSE))*E765,(VLOOKUP(ROUND(B765,0),'Noise Valuation'!$A$19:$B$64,2,FALSE)-0)*E765),"")</f>
        <v/>
      </c>
    </row>
    <row r="766" spans="1:6" x14ac:dyDescent="0.25">
      <c r="A766" s="4"/>
      <c r="B766" s="4"/>
      <c r="C766" s="4"/>
      <c r="D766" s="4"/>
      <c r="E766" s="4"/>
      <c r="F766" s="7" t="str">
        <f>IFERROR(IF(ROUND(C766,0)&gt;45,(VLOOKUP(ROUND(B766,0),'Noise Valuation'!$A$19:$B$64,2,FALSE)-VLOOKUP(ROUND(C766,0),'Noise Valuation'!$A$19:$B$64,2,FALSE))*E766,(VLOOKUP(ROUND(B766,0),'Noise Valuation'!$A$19:$B$64,2,FALSE)-0)*E766),"")</f>
        <v/>
      </c>
    </row>
    <row r="767" spans="1:6" x14ac:dyDescent="0.25">
      <c r="A767" s="4"/>
      <c r="B767" s="4"/>
      <c r="C767" s="4"/>
      <c r="D767" s="4"/>
      <c r="E767" s="4"/>
      <c r="F767" s="7" t="str">
        <f>IFERROR(IF(ROUND(C767,0)&gt;45,(VLOOKUP(ROUND(B767,0),'Noise Valuation'!$A$19:$B$64,2,FALSE)-VLOOKUP(ROUND(C767,0),'Noise Valuation'!$A$19:$B$64,2,FALSE))*E767,(VLOOKUP(ROUND(B767,0),'Noise Valuation'!$A$19:$B$64,2,FALSE)-0)*E767),"")</f>
        <v/>
      </c>
    </row>
    <row r="768" spans="1:6" x14ac:dyDescent="0.25">
      <c r="A768" s="4"/>
      <c r="B768" s="4"/>
      <c r="C768" s="4"/>
      <c r="D768" s="4"/>
      <c r="E768" s="4"/>
      <c r="F768" s="7" t="str">
        <f>IFERROR(IF(ROUND(C768,0)&gt;45,(VLOOKUP(ROUND(B768,0),'Noise Valuation'!$A$19:$B$64,2,FALSE)-VLOOKUP(ROUND(C768,0),'Noise Valuation'!$A$19:$B$64,2,FALSE))*E768,(VLOOKUP(ROUND(B768,0),'Noise Valuation'!$A$19:$B$64,2,FALSE)-0)*E768),"")</f>
        <v/>
      </c>
    </row>
    <row r="769" spans="1:6" x14ac:dyDescent="0.25">
      <c r="A769" s="4"/>
      <c r="B769" s="4"/>
      <c r="C769" s="4"/>
      <c r="D769" s="4"/>
      <c r="E769" s="4"/>
      <c r="F769" s="7" t="str">
        <f>IFERROR(IF(ROUND(C769,0)&gt;45,(VLOOKUP(ROUND(B769,0),'Noise Valuation'!$A$19:$B$64,2,FALSE)-VLOOKUP(ROUND(C769,0),'Noise Valuation'!$A$19:$B$64,2,FALSE))*E769,(VLOOKUP(ROUND(B769,0),'Noise Valuation'!$A$19:$B$64,2,FALSE)-0)*E769),"")</f>
        <v/>
      </c>
    </row>
    <row r="770" spans="1:6" x14ac:dyDescent="0.25">
      <c r="A770" s="4"/>
      <c r="B770" s="4"/>
      <c r="C770" s="4"/>
      <c r="D770" s="4"/>
      <c r="E770" s="4"/>
      <c r="F770" s="7" t="str">
        <f>IFERROR(IF(ROUND(C770,0)&gt;45,(VLOOKUP(ROUND(B770,0),'Noise Valuation'!$A$19:$B$64,2,FALSE)-VLOOKUP(ROUND(C770,0),'Noise Valuation'!$A$19:$B$64,2,FALSE))*E770,(VLOOKUP(ROUND(B770,0),'Noise Valuation'!$A$19:$B$64,2,FALSE)-0)*E770),"")</f>
        <v/>
      </c>
    </row>
    <row r="771" spans="1:6" x14ac:dyDescent="0.25">
      <c r="A771" s="4"/>
      <c r="B771" s="4"/>
      <c r="C771" s="4"/>
      <c r="D771" s="4"/>
      <c r="E771" s="4"/>
      <c r="F771" s="7" t="str">
        <f>IFERROR(IF(ROUND(C771,0)&gt;45,(VLOOKUP(ROUND(B771,0),'Noise Valuation'!$A$19:$B$64,2,FALSE)-VLOOKUP(ROUND(C771,0),'Noise Valuation'!$A$19:$B$64,2,FALSE))*E771,(VLOOKUP(ROUND(B771,0),'Noise Valuation'!$A$19:$B$64,2,FALSE)-0)*E771),"")</f>
        <v/>
      </c>
    </row>
    <row r="772" spans="1:6" x14ac:dyDescent="0.25">
      <c r="A772" s="4"/>
      <c r="B772" s="4"/>
      <c r="C772" s="4"/>
      <c r="D772" s="4"/>
      <c r="E772" s="4"/>
      <c r="F772" s="7" t="str">
        <f>IFERROR(IF(ROUND(C772,0)&gt;45,(VLOOKUP(ROUND(B772,0),'Noise Valuation'!$A$19:$B$64,2,FALSE)-VLOOKUP(ROUND(C772,0),'Noise Valuation'!$A$19:$B$64,2,FALSE))*E772,(VLOOKUP(ROUND(B772,0),'Noise Valuation'!$A$19:$B$64,2,FALSE)-0)*E772),"")</f>
        <v/>
      </c>
    </row>
    <row r="773" spans="1:6" x14ac:dyDescent="0.25">
      <c r="A773" s="4"/>
      <c r="B773" s="4"/>
      <c r="C773" s="4"/>
      <c r="D773" s="4"/>
      <c r="E773" s="4"/>
      <c r="F773" s="7" t="str">
        <f>IFERROR(IF(ROUND(C773,0)&gt;45,(VLOOKUP(ROUND(B773,0),'Noise Valuation'!$A$19:$B$64,2,FALSE)-VLOOKUP(ROUND(C773,0),'Noise Valuation'!$A$19:$B$64,2,FALSE))*E773,(VLOOKUP(ROUND(B773,0),'Noise Valuation'!$A$19:$B$64,2,FALSE)-0)*E773),"")</f>
        <v/>
      </c>
    </row>
    <row r="774" spans="1:6" x14ac:dyDescent="0.25">
      <c r="A774" s="4"/>
      <c r="B774" s="4"/>
      <c r="C774" s="4"/>
      <c r="D774" s="4"/>
      <c r="E774" s="4"/>
      <c r="F774" s="7" t="str">
        <f>IFERROR(IF(ROUND(C774,0)&gt;45,(VLOOKUP(ROUND(B774,0),'Noise Valuation'!$A$19:$B$64,2,FALSE)-VLOOKUP(ROUND(C774,0),'Noise Valuation'!$A$19:$B$64,2,FALSE))*E774,(VLOOKUP(ROUND(B774,0),'Noise Valuation'!$A$19:$B$64,2,FALSE)-0)*E774),"")</f>
        <v/>
      </c>
    </row>
    <row r="775" spans="1:6" x14ac:dyDescent="0.25">
      <c r="A775" s="4"/>
      <c r="B775" s="4"/>
      <c r="C775" s="4"/>
      <c r="D775" s="4"/>
      <c r="E775" s="4"/>
      <c r="F775" s="7" t="str">
        <f>IFERROR(IF(ROUND(C775,0)&gt;45,(VLOOKUP(ROUND(B775,0),'Noise Valuation'!$A$19:$B$64,2,FALSE)-VLOOKUP(ROUND(C775,0),'Noise Valuation'!$A$19:$B$64,2,FALSE))*E775,(VLOOKUP(ROUND(B775,0),'Noise Valuation'!$A$19:$B$64,2,FALSE)-0)*E775),"")</f>
        <v/>
      </c>
    </row>
    <row r="776" spans="1:6" x14ac:dyDescent="0.25">
      <c r="A776" s="4"/>
      <c r="B776" s="4"/>
      <c r="C776" s="4"/>
      <c r="D776" s="4"/>
      <c r="E776" s="4"/>
      <c r="F776" s="7" t="str">
        <f>IFERROR(IF(ROUND(C776,0)&gt;45,(VLOOKUP(ROUND(B776,0),'Noise Valuation'!$A$19:$B$64,2,FALSE)-VLOOKUP(ROUND(C776,0),'Noise Valuation'!$A$19:$B$64,2,FALSE))*E776,(VLOOKUP(ROUND(B776,0),'Noise Valuation'!$A$19:$B$64,2,FALSE)-0)*E776),"")</f>
        <v/>
      </c>
    </row>
    <row r="777" spans="1:6" x14ac:dyDescent="0.25">
      <c r="A777" s="4"/>
      <c r="B777" s="4"/>
      <c r="C777" s="4"/>
      <c r="D777" s="4"/>
      <c r="E777" s="4"/>
      <c r="F777" s="7" t="str">
        <f>IFERROR(IF(ROUND(C777,0)&gt;45,(VLOOKUP(ROUND(B777,0),'Noise Valuation'!$A$19:$B$64,2,FALSE)-VLOOKUP(ROUND(C777,0),'Noise Valuation'!$A$19:$B$64,2,FALSE))*E777,(VLOOKUP(ROUND(B777,0),'Noise Valuation'!$A$19:$B$64,2,FALSE)-0)*E777),"")</f>
        <v/>
      </c>
    </row>
    <row r="778" spans="1:6" x14ac:dyDescent="0.25">
      <c r="A778" s="4"/>
      <c r="B778" s="4"/>
      <c r="C778" s="4"/>
      <c r="D778" s="4"/>
      <c r="E778" s="4"/>
      <c r="F778" s="7" t="str">
        <f>IFERROR(IF(ROUND(C778,0)&gt;45,(VLOOKUP(ROUND(B778,0),'Noise Valuation'!$A$19:$B$64,2,FALSE)-VLOOKUP(ROUND(C778,0),'Noise Valuation'!$A$19:$B$64,2,FALSE))*E778,(VLOOKUP(ROUND(B778,0),'Noise Valuation'!$A$19:$B$64,2,FALSE)-0)*E778),"")</f>
        <v/>
      </c>
    </row>
    <row r="779" spans="1:6" x14ac:dyDescent="0.25">
      <c r="A779" s="4"/>
      <c r="B779" s="4"/>
      <c r="C779" s="4"/>
      <c r="D779" s="4"/>
      <c r="E779" s="4"/>
      <c r="F779" s="7" t="str">
        <f>IFERROR(IF(ROUND(C779,0)&gt;45,(VLOOKUP(ROUND(B779,0),'Noise Valuation'!$A$19:$B$64,2,FALSE)-VLOOKUP(ROUND(C779,0),'Noise Valuation'!$A$19:$B$64,2,FALSE))*E779,(VLOOKUP(ROUND(B779,0),'Noise Valuation'!$A$19:$B$64,2,FALSE)-0)*E779),"")</f>
        <v/>
      </c>
    </row>
    <row r="780" spans="1:6" x14ac:dyDescent="0.25">
      <c r="A780" s="4"/>
      <c r="B780" s="4"/>
      <c r="C780" s="4"/>
      <c r="D780" s="4"/>
      <c r="E780" s="4"/>
      <c r="F780" s="7" t="str">
        <f>IFERROR(IF(ROUND(C780,0)&gt;45,(VLOOKUP(ROUND(B780,0),'Noise Valuation'!$A$19:$B$64,2,FALSE)-VLOOKUP(ROUND(C780,0),'Noise Valuation'!$A$19:$B$64,2,FALSE))*E780,(VLOOKUP(ROUND(B780,0),'Noise Valuation'!$A$19:$B$64,2,FALSE)-0)*E780),"")</f>
        <v/>
      </c>
    </row>
    <row r="781" spans="1:6" x14ac:dyDescent="0.25">
      <c r="A781" s="4"/>
      <c r="B781" s="4"/>
      <c r="C781" s="4"/>
      <c r="D781" s="4"/>
      <c r="E781" s="4"/>
      <c r="F781" s="7" t="str">
        <f>IFERROR(IF(ROUND(C781,0)&gt;45,(VLOOKUP(ROUND(B781,0),'Noise Valuation'!$A$19:$B$64,2,FALSE)-VLOOKUP(ROUND(C781,0),'Noise Valuation'!$A$19:$B$64,2,FALSE))*E781,(VLOOKUP(ROUND(B781,0),'Noise Valuation'!$A$19:$B$64,2,FALSE)-0)*E781),"")</f>
        <v/>
      </c>
    </row>
    <row r="782" spans="1:6" x14ac:dyDescent="0.25">
      <c r="A782" s="4"/>
      <c r="B782" s="4"/>
      <c r="C782" s="4"/>
      <c r="D782" s="4"/>
      <c r="E782" s="4"/>
      <c r="F782" s="7" t="str">
        <f>IFERROR(IF(ROUND(C782,0)&gt;45,(VLOOKUP(ROUND(B782,0),'Noise Valuation'!$A$19:$B$64,2,FALSE)-VLOOKUP(ROUND(C782,0),'Noise Valuation'!$A$19:$B$64,2,FALSE))*E782,(VLOOKUP(ROUND(B782,0),'Noise Valuation'!$A$19:$B$64,2,FALSE)-0)*E782),"")</f>
        <v/>
      </c>
    </row>
    <row r="783" spans="1:6" x14ac:dyDescent="0.25">
      <c r="A783" s="4"/>
      <c r="B783" s="4"/>
      <c r="C783" s="4"/>
      <c r="D783" s="4"/>
      <c r="E783" s="4"/>
      <c r="F783" s="7" t="str">
        <f>IFERROR(IF(ROUND(C783,0)&gt;45,(VLOOKUP(ROUND(B783,0),'Noise Valuation'!$A$19:$B$64,2,FALSE)-VLOOKUP(ROUND(C783,0),'Noise Valuation'!$A$19:$B$64,2,FALSE))*E783,(VLOOKUP(ROUND(B783,0),'Noise Valuation'!$A$19:$B$64,2,FALSE)-0)*E783),"")</f>
        <v/>
      </c>
    </row>
    <row r="784" spans="1:6" x14ac:dyDescent="0.25">
      <c r="A784" s="4"/>
      <c r="B784" s="4"/>
      <c r="C784" s="4"/>
      <c r="D784" s="4"/>
      <c r="E784" s="4"/>
      <c r="F784" s="7" t="str">
        <f>IFERROR(IF(ROUND(C784,0)&gt;45,(VLOOKUP(ROUND(B784,0),'Noise Valuation'!$A$19:$B$64,2,FALSE)-VLOOKUP(ROUND(C784,0),'Noise Valuation'!$A$19:$B$64,2,FALSE))*E784,(VLOOKUP(ROUND(B784,0),'Noise Valuation'!$A$19:$B$64,2,FALSE)-0)*E784),"")</f>
        <v/>
      </c>
    </row>
    <row r="785" spans="1:6" x14ac:dyDescent="0.25">
      <c r="A785" s="4"/>
      <c r="B785" s="4"/>
      <c r="C785" s="4"/>
      <c r="D785" s="4"/>
      <c r="E785" s="4"/>
      <c r="F785" s="7" t="str">
        <f>IFERROR(IF(ROUND(C785,0)&gt;45,(VLOOKUP(ROUND(B785,0),'Noise Valuation'!$A$19:$B$64,2,FALSE)-VLOOKUP(ROUND(C785,0),'Noise Valuation'!$A$19:$B$64,2,FALSE))*E785,(VLOOKUP(ROUND(B785,0),'Noise Valuation'!$A$19:$B$64,2,FALSE)-0)*E785),"")</f>
        <v/>
      </c>
    </row>
    <row r="786" spans="1:6" x14ac:dyDescent="0.25">
      <c r="A786" s="4"/>
      <c r="B786" s="4"/>
      <c r="C786" s="4"/>
      <c r="D786" s="4"/>
      <c r="E786" s="4"/>
      <c r="F786" s="7" t="str">
        <f>IFERROR(IF(ROUND(C786,0)&gt;45,(VLOOKUP(ROUND(B786,0),'Noise Valuation'!$A$19:$B$64,2,FALSE)-VLOOKUP(ROUND(C786,0),'Noise Valuation'!$A$19:$B$64,2,FALSE))*E786,(VLOOKUP(ROUND(B786,0),'Noise Valuation'!$A$19:$B$64,2,FALSE)-0)*E786),"")</f>
        <v/>
      </c>
    </row>
    <row r="787" spans="1:6" x14ac:dyDescent="0.25">
      <c r="A787" s="4"/>
      <c r="B787" s="4"/>
      <c r="C787" s="4"/>
      <c r="D787" s="4"/>
      <c r="E787" s="4"/>
      <c r="F787" s="7" t="str">
        <f>IFERROR(IF(ROUND(C787,0)&gt;45,(VLOOKUP(ROUND(B787,0),'Noise Valuation'!$A$19:$B$64,2,FALSE)-VLOOKUP(ROUND(C787,0),'Noise Valuation'!$A$19:$B$64,2,FALSE))*E787,(VLOOKUP(ROUND(B787,0),'Noise Valuation'!$A$19:$B$64,2,FALSE)-0)*E787),"")</f>
        <v/>
      </c>
    </row>
    <row r="788" spans="1:6" x14ac:dyDescent="0.25">
      <c r="A788" s="4"/>
      <c r="B788" s="4"/>
      <c r="C788" s="4"/>
      <c r="D788" s="4"/>
      <c r="E788" s="4"/>
      <c r="F788" s="7" t="str">
        <f>IFERROR(IF(ROUND(C788,0)&gt;45,(VLOOKUP(ROUND(B788,0),'Noise Valuation'!$A$19:$B$64,2,FALSE)-VLOOKUP(ROUND(C788,0),'Noise Valuation'!$A$19:$B$64,2,FALSE))*E788,(VLOOKUP(ROUND(B788,0),'Noise Valuation'!$A$19:$B$64,2,FALSE)-0)*E788),"")</f>
        <v/>
      </c>
    </row>
    <row r="789" spans="1:6" x14ac:dyDescent="0.25">
      <c r="A789" s="4"/>
      <c r="B789" s="4"/>
      <c r="C789" s="4"/>
      <c r="D789" s="4"/>
      <c r="E789" s="4"/>
      <c r="F789" s="7" t="str">
        <f>IFERROR(IF(ROUND(C789,0)&gt;45,(VLOOKUP(ROUND(B789,0),'Noise Valuation'!$A$19:$B$64,2,FALSE)-VLOOKUP(ROUND(C789,0),'Noise Valuation'!$A$19:$B$64,2,FALSE))*E789,(VLOOKUP(ROUND(B789,0),'Noise Valuation'!$A$19:$B$64,2,FALSE)-0)*E789),"")</f>
        <v/>
      </c>
    </row>
    <row r="790" spans="1:6" x14ac:dyDescent="0.25">
      <c r="A790" s="4"/>
      <c r="B790" s="4"/>
      <c r="C790" s="4"/>
      <c r="D790" s="4"/>
      <c r="E790" s="4"/>
      <c r="F790" s="7" t="str">
        <f>IFERROR(IF(ROUND(C790,0)&gt;45,(VLOOKUP(ROUND(B790,0),'Noise Valuation'!$A$19:$B$64,2,FALSE)-VLOOKUP(ROUND(C790,0),'Noise Valuation'!$A$19:$B$64,2,FALSE))*E790,(VLOOKUP(ROUND(B790,0),'Noise Valuation'!$A$19:$B$64,2,FALSE)-0)*E790),"")</f>
        <v/>
      </c>
    </row>
    <row r="791" spans="1:6" x14ac:dyDescent="0.25">
      <c r="A791" s="4"/>
      <c r="B791" s="4"/>
      <c r="C791" s="4"/>
      <c r="D791" s="4"/>
      <c r="E791" s="4"/>
      <c r="F791" s="7" t="str">
        <f>IFERROR(IF(ROUND(C791,0)&gt;45,(VLOOKUP(ROUND(B791,0),'Noise Valuation'!$A$19:$B$64,2,FALSE)-VLOOKUP(ROUND(C791,0),'Noise Valuation'!$A$19:$B$64,2,FALSE))*E791,(VLOOKUP(ROUND(B791,0),'Noise Valuation'!$A$19:$B$64,2,FALSE)-0)*E791),"")</f>
        <v/>
      </c>
    </row>
    <row r="792" spans="1:6" x14ac:dyDescent="0.25">
      <c r="A792" s="4"/>
      <c r="B792" s="4"/>
      <c r="C792" s="4"/>
      <c r="D792" s="4"/>
      <c r="E792" s="4"/>
      <c r="F792" s="7" t="str">
        <f>IFERROR(IF(ROUND(C792,0)&gt;45,(VLOOKUP(ROUND(B792,0),'Noise Valuation'!$A$19:$B$64,2,FALSE)-VLOOKUP(ROUND(C792,0),'Noise Valuation'!$A$19:$B$64,2,FALSE))*E792,(VLOOKUP(ROUND(B792,0),'Noise Valuation'!$A$19:$B$64,2,FALSE)-0)*E792),"")</f>
        <v/>
      </c>
    </row>
    <row r="793" spans="1:6" x14ac:dyDescent="0.25">
      <c r="A793" s="4"/>
      <c r="B793" s="4"/>
      <c r="C793" s="4"/>
      <c r="D793" s="4"/>
      <c r="E793" s="4"/>
      <c r="F793" s="7" t="str">
        <f>IFERROR(IF(ROUND(C793,0)&gt;45,(VLOOKUP(ROUND(B793,0),'Noise Valuation'!$A$19:$B$64,2,FALSE)-VLOOKUP(ROUND(C793,0),'Noise Valuation'!$A$19:$B$64,2,FALSE))*E793,(VLOOKUP(ROUND(B793,0),'Noise Valuation'!$A$19:$B$64,2,FALSE)-0)*E793),"")</f>
        <v/>
      </c>
    </row>
    <row r="794" spans="1:6" x14ac:dyDescent="0.25">
      <c r="A794" s="4"/>
      <c r="B794" s="4"/>
      <c r="C794" s="4"/>
      <c r="D794" s="4"/>
      <c r="E794" s="4"/>
      <c r="F794" s="7" t="str">
        <f>IFERROR(IF(ROUND(C794,0)&gt;45,(VLOOKUP(ROUND(B794,0),'Noise Valuation'!$A$19:$B$64,2,FALSE)-VLOOKUP(ROUND(C794,0),'Noise Valuation'!$A$19:$B$64,2,FALSE))*E794,(VLOOKUP(ROUND(B794,0),'Noise Valuation'!$A$19:$B$64,2,FALSE)-0)*E794),"")</f>
        <v/>
      </c>
    </row>
    <row r="795" spans="1:6" x14ac:dyDescent="0.25">
      <c r="A795" s="4"/>
      <c r="B795" s="4"/>
      <c r="C795" s="4"/>
      <c r="D795" s="4"/>
      <c r="E795" s="4"/>
      <c r="F795" s="7" t="str">
        <f>IFERROR(IF(ROUND(C795,0)&gt;45,(VLOOKUP(ROUND(B795,0),'Noise Valuation'!$A$19:$B$64,2,FALSE)-VLOOKUP(ROUND(C795,0),'Noise Valuation'!$A$19:$B$64,2,FALSE))*E795,(VLOOKUP(ROUND(B795,0),'Noise Valuation'!$A$19:$B$64,2,FALSE)-0)*E795),"")</f>
        <v/>
      </c>
    </row>
    <row r="796" spans="1:6" x14ac:dyDescent="0.25">
      <c r="A796" s="4"/>
      <c r="B796" s="4"/>
      <c r="C796" s="4"/>
      <c r="D796" s="4"/>
      <c r="E796" s="4"/>
      <c r="F796" s="7" t="str">
        <f>IFERROR(IF(ROUND(C796,0)&gt;45,(VLOOKUP(ROUND(B796,0),'Noise Valuation'!$A$19:$B$64,2,FALSE)-VLOOKUP(ROUND(C796,0),'Noise Valuation'!$A$19:$B$64,2,FALSE))*E796,(VLOOKUP(ROUND(B796,0),'Noise Valuation'!$A$19:$B$64,2,FALSE)-0)*E796),"")</f>
        <v/>
      </c>
    </row>
    <row r="797" spans="1:6" x14ac:dyDescent="0.25">
      <c r="A797" s="4"/>
      <c r="B797" s="4"/>
      <c r="C797" s="4"/>
      <c r="D797" s="4"/>
      <c r="E797" s="4"/>
      <c r="F797" s="7" t="str">
        <f>IFERROR(IF(ROUND(C797,0)&gt;45,(VLOOKUP(ROUND(B797,0),'Noise Valuation'!$A$19:$B$64,2,FALSE)-VLOOKUP(ROUND(C797,0),'Noise Valuation'!$A$19:$B$64,2,FALSE))*E797,(VLOOKUP(ROUND(B797,0),'Noise Valuation'!$A$19:$B$64,2,FALSE)-0)*E797),"")</f>
        <v/>
      </c>
    </row>
    <row r="798" spans="1:6" x14ac:dyDescent="0.25">
      <c r="A798" s="4"/>
      <c r="B798" s="4"/>
      <c r="C798" s="4"/>
      <c r="D798" s="4"/>
      <c r="E798" s="4"/>
      <c r="F798" s="7" t="str">
        <f>IFERROR(IF(ROUND(C798,0)&gt;45,(VLOOKUP(ROUND(B798,0),'Noise Valuation'!$A$19:$B$64,2,FALSE)-VLOOKUP(ROUND(C798,0),'Noise Valuation'!$A$19:$B$64,2,FALSE))*E798,(VLOOKUP(ROUND(B798,0),'Noise Valuation'!$A$19:$B$64,2,FALSE)-0)*E798),"")</f>
        <v/>
      </c>
    </row>
    <row r="799" spans="1:6" x14ac:dyDescent="0.25">
      <c r="A799" s="4"/>
      <c r="B799" s="4"/>
      <c r="C799" s="4"/>
      <c r="D799" s="4"/>
      <c r="E799" s="4"/>
      <c r="F799" s="7" t="str">
        <f>IFERROR(IF(ROUND(C799,0)&gt;45,(VLOOKUP(ROUND(B799,0),'Noise Valuation'!$A$19:$B$64,2,FALSE)-VLOOKUP(ROUND(C799,0),'Noise Valuation'!$A$19:$B$64,2,FALSE))*E799,(VLOOKUP(ROUND(B799,0),'Noise Valuation'!$A$19:$B$64,2,FALSE)-0)*E799),"")</f>
        <v/>
      </c>
    </row>
    <row r="800" spans="1:6" x14ac:dyDescent="0.25">
      <c r="A800" s="4"/>
      <c r="B800" s="4"/>
      <c r="C800" s="4"/>
      <c r="D800" s="4"/>
      <c r="E800" s="4"/>
      <c r="F800" s="7" t="str">
        <f>IFERROR(IF(ROUND(C800,0)&gt;45,(VLOOKUP(ROUND(B800,0),'Noise Valuation'!$A$19:$B$64,2,FALSE)-VLOOKUP(ROUND(C800,0),'Noise Valuation'!$A$19:$B$64,2,FALSE))*E800,(VLOOKUP(ROUND(B800,0),'Noise Valuation'!$A$19:$B$64,2,FALSE)-0)*E800),"")</f>
        <v/>
      </c>
    </row>
    <row r="801" spans="1:6" x14ac:dyDescent="0.25">
      <c r="A801" s="4"/>
      <c r="B801" s="4"/>
      <c r="C801" s="4"/>
      <c r="D801" s="4"/>
      <c r="E801" s="4"/>
      <c r="F801" s="7" t="str">
        <f>IFERROR(IF(ROUND(C801,0)&gt;45,(VLOOKUP(ROUND(B801,0),'Noise Valuation'!$A$19:$B$64,2,FALSE)-VLOOKUP(ROUND(C801,0),'Noise Valuation'!$A$19:$B$64,2,FALSE))*E801,(VLOOKUP(ROUND(B801,0),'Noise Valuation'!$A$19:$B$64,2,FALSE)-0)*E801),"")</f>
        <v/>
      </c>
    </row>
    <row r="802" spans="1:6" x14ac:dyDescent="0.25">
      <c r="A802" s="4"/>
      <c r="B802" s="4"/>
      <c r="C802" s="4"/>
      <c r="D802" s="4"/>
      <c r="E802" s="4"/>
      <c r="F802" s="7" t="str">
        <f>IFERROR(IF(ROUND(C802,0)&gt;45,(VLOOKUP(ROUND(B802,0),'Noise Valuation'!$A$19:$B$64,2,FALSE)-VLOOKUP(ROUND(C802,0),'Noise Valuation'!$A$19:$B$64,2,FALSE))*E802,(VLOOKUP(ROUND(B802,0),'Noise Valuation'!$A$19:$B$64,2,FALSE)-0)*E802),"")</f>
        <v/>
      </c>
    </row>
    <row r="803" spans="1:6" x14ac:dyDescent="0.25">
      <c r="A803" s="4"/>
      <c r="B803" s="4"/>
      <c r="C803" s="4"/>
      <c r="D803" s="4"/>
      <c r="E803" s="4"/>
      <c r="F803" s="7" t="str">
        <f>IFERROR(IF(ROUND(C803,0)&gt;45,(VLOOKUP(ROUND(B803,0),'Noise Valuation'!$A$19:$B$64,2,FALSE)-VLOOKUP(ROUND(C803,0),'Noise Valuation'!$A$19:$B$64,2,FALSE))*E803,(VLOOKUP(ROUND(B803,0),'Noise Valuation'!$A$19:$B$64,2,FALSE)-0)*E803),"")</f>
        <v/>
      </c>
    </row>
    <row r="804" spans="1:6" x14ac:dyDescent="0.25">
      <c r="A804" s="4"/>
      <c r="B804" s="4"/>
      <c r="C804" s="4"/>
      <c r="D804" s="4"/>
      <c r="E804" s="4"/>
      <c r="F804" s="7" t="str">
        <f>IFERROR(IF(ROUND(C804,0)&gt;45,(VLOOKUP(ROUND(B804,0),'Noise Valuation'!$A$19:$B$64,2,FALSE)-VLOOKUP(ROUND(C804,0),'Noise Valuation'!$A$19:$B$64,2,FALSE))*E804,(VLOOKUP(ROUND(B804,0),'Noise Valuation'!$A$19:$B$64,2,FALSE)-0)*E804),"")</f>
        <v/>
      </c>
    </row>
    <row r="805" spans="1:6" x14ac:dyDescent="0.25">
      <c r="A805" s="4"/>
      <c r="B805" s="4"/>
      <c r="C805" s="4"/>
      <c r="D805" s="4"/>
      <c r="E805" s="4"/>
      <c r="F805" s="7" t="str">
        <f>IFERROR(IF(ROUND(C805,0)&gt;45,(VLOOKUP(ROUND(B805,0),'Noise Valuation'!$A$19:$B$64,2,FALSE)-VLOOKUP(ROUND(C805,0),'Noise Valuation'!$A$19:$B$64,2,FALSE))*E805,(VLOOKUP(ROUND(B805,0),'Noise Valuation'!$A$19:$B$64,2,FALSE)-0)*E805),"")</f>
        <v/>
      </c>
    </row>
    <row r="806" spans="1:6" x14ac:dyDescent="0.25">
      <c r="A806" s="4"/>
      <c r="B806" s="4"/>
      <c r="C806" s="4"/>
      <c r="D806" s="4"/>
      <c r="E806" s="4"/>
      <c r="F806" s="7" t="str">
        <f>IFERROR(IF(ROUND(C806,0)&gt;45,(VLOOKUP(ROUND(B806,0),'Noise Valuation'!$A$19:$B$64,2,FALSE)-VLOOKUP(ROUND(C806,0),'Noise Valuation'!$A$19:$B$64,2,FALSE))*E806,(VLOOKUP(ROUND(B806,0),'Noise Valuation'!$A$19:$B$64,2,FALSE)-0)*E806),"")</f>
        <v/>
      </c>
    </row>
    <row r="807" spans="1:6" x14ac:dyDescent="0.25">
      <c r="A807" s="4"/>
      <c r="B807" s="4"/>
      <c r="C807" s="4"/>
      <c r="D807" s="4"/>
      <c r="E807" s="4"/>
      <c r="F807" s="7" t="str">
        <f>IFERROR(IF(ROUND(C807,0)&gt;45,(VLOOKUP(ROUND(B807,0),'Noise Valuation'!$A$19:$B$64,2,FALSE)-VLOOKUP(ROUND(C807,0),'Noise Valuation'!$A$19:$B$64,2,FALSE))*E807,(VLOOKUP(ROUND(B807,0),'Noise Valuation'!$A$19:$B$64,2,FALSE)-0)*E807),"")</f>
        <v/>
      </c>
    </row>
    <row r="808" spans="1:6" x14ac:dyDescent="0.25">
      <c r="A808" s="4"/>
      <c r="B808" s="4"/>
      <c r="C808" s="4"/>
      <c r="D808" s="4"/>
      <c r="E808" s="4"/>
      <c r="F808" s="7" t="str">
        <f>IFERROR(IF(ROUND(C808,0)&gt;45,(VLOOKUP(ROUND(B808,0),'Noise Valuation'!$A$19:$B$64,2,FALSE)-VLOOKUP(ROUND(C808,0),'Noise Valuation'!$A$19:$B$64,2,FALSE))*E808,(VLOOKUP(ROUND(B808,0),'Noise Valuation'!$A$19:$B$64,2,FALSE)-0)*E808),"")</f>
        <v/>
      </c>
    </row>
    <row r="809" spans="1:6" x14ac:dyDescent="0.25">
      <c r="A809" s="4"/>
      <c r="B809" s="4"/>
      <c r="C809" s="4"/>
      <c r="D809" s="4"/>
      <c r="E809" s="4"/>
      <c r="F809" s="7" t="str">
        <f>IFERROR(IF(ROUND(C809,0)&gt;45,(VLOOKUP(ROUND(B809,0),'Noise Valuation'!$A$19:$B$64,2,FALSE)-VLOOKUP(ROUND(C809,0),'Noise Valuation'!$A$19:$B$64,2,FALSE))*E809,(VLOOKUP(ROUND(B809,0),'Noise Valuation'!$A$19:$B$64,2,FALSE)-0)*E809),"")</f>
        <v/>
      </c>
    </row>
    <row r="810" spans="1:6" x14ac:dyDescent="0.25">
      <c r="A810" s="4"/>
      <c r="B810" s="4"/>
      <c r="C810" s="4"/>
      <c r="D810" s="4"/>
      <c r="E810" s="4"/>
      <c r="F810" s="7" t="str">
        <f>IFERROR(IF(ROUND(C810,0)&gt;45,(VLOOKUP(ROUND(B810,0),'Noise Valuation'!$A$19:$B$64,2,FALSE)-VLOOKUP(ROUND(C810,0),'Noise Valuation'!$A$19:$B$64,2,FALSE))*E810,(VLOOKUP(ROUND(B810,0),'Noise Valuation'!$A$19:$B$64,2,FALSE)-0)*E810),"")</f>
        <v/>
      </c>
    </row>
    <row r="811" spans="1:6" x14ac:dyDescent="0.25">
      <c r="A811" s="4"/>
      <c r="B811" s="4"/>
      <c r="C811" s="4"/>
      <c r="D811" s="4"/>
      <c r="E811" s="4"/>
      <c r="F811" s="7" t="str">
        <f>IFERROR(IF(ROUND(C811,0)&gt;45,(VLOOKUP(ROUND(B811,0),'Noise Valuation'!$A$19:$B$64,2,FALSE)-VLOOKUP(ROUND(C811,0),'Noise Valuation'!$A$19:$B$64,2,FALSE))*E811,(VLOOKUP(ROUND(B811,0),'Noise Valuation'!$A$19:$B$64,2,FALSE)-0)*E811),"")</f>
        <v/>
      </c>
    </row>
    <row r="812" spans="1:6" x14ac:dyDescent="0.25">
      <c r="A812" s="4"/>
      <c r="B812" s="4"/>
      <c r="C812" s="4"/>
      <c r="D812" s="4"/>
      <c r="E812" s="4"/>
      <c r="F812" s="7" t="str">
        <f>IFERROR(IF(ROUND(C812,0)&gt;45,(VLOOKUP(ROUND(B812,0),'Noise Valuation'!$A$19:$B$64,2,FALSE)-VLOOKUP(ROUND(C812,0),'Noise Valuation'!$A$19:$B$64,2,FALSE))*E812,(VLOOKUP(ROUND(B812,0),'Noise Valuation'!$A$19:$B$64,2,FALSE)-0)*E812),"")</f>
        <v/>
      </c>
    </row>
    <row r="813" spans="1:6" x14ac:dyDescent="0.25">
      <c r="A813" s="4"/>
      <c r="B813" s="4"/>
      <c r="C813" s="4"/>
      <c r="D813" s="4"/>
      <c r="E813" s="4"/>
      <c r="F813" s="7" t="str">
        <f>IFERROR(IF(ROUND(C813,0)&gt;45,(VLOOKUP(ROUND(B813,0),'Noise Valuation'!$A$19:$B$64,2,FALSE)-VLOOKUP(ROUND(C813,0),'Noise Valuation'!$A$19:$B$64,2,FALSE))*E813,(VLOOKUP(ROUND(B813,0),'Noise Valuation'!$A$19:$B$64,2,FALSE)-0)*E813),"")</f>
        <v/>
      </c>
    </row>
    <row r="814" spans="1:6" x14ac:dyDescent="0.25">
      <c r="A814" s="4"/>
      <c r="B814" s="4"/>
      <c r="C814" s="4"/>
      <c r="D814" s="4"/>
      <c r="E814" s="4"/>
      <c r="F814" s="7" t="str">
        <f>IFERROR(IF(ROUND(C814,0)&gt;45,(VLOOKUP(ROUND(B814,0),'Noise Valuation'!$A$19:$B$64,2,FALSE)-VLOOKUP(ROUND(C814,0),'Noise Valuation'!$A$19:$B$64,2,FALSE))*E814,(VLOOKUP(ROUND(B814,0),'Noise Valuation'!$A$19:$B$64,2,FALSE)-0)*E814),"")</f>
        <v/>
      </c>
    </row>
    <row r="815" spans="1:6" x14ac:dyDescent="0.25">
      <c r="A815" s="4"/>
      <c r="B815" s="4"/>
      <c r="C815" s="4"/>
      <c r="D815" s="4"/>
      <c r="E815" s="4"/>
      <c r="F815" s="7" t="str">
        <f>IFERROR(IF(ROUND(C815,0)&gt;45,(VLOOKUP(ROUND(B815,0),'Noise Valuation'!$A$19:$B$64,2,FALSE)-VLOOKUP(ROUND(C815,0),'Noise Valuation'!$A$19:$B$64,2,FALSE))*E815,(VLOOKUP(ROUND(B815,0),'Noise Valuation'!$A$19:$B$64,2,FALSE)-0)*E815),"")</f>
        <v/>
      </c>
    </row>
    <row r="816" spans="1:6" x14ac:dyDescent="0.25">
      <c r="A816" s="4"/>
      <c r="B816" s="4"/>
      <c r="C816" s="4"/>
      <c r="D816" s="4"/>
      <c r="E816" s="4"/>
      <c r="F816" s="7" t="str">
        <f>IFERROR(IF(ROUND(C816,0)&gt;45,(VLOOKUP(ROUND(B816,0),'Noise Valuation'!$A$19:$B$64,2,FALSE)-VLOOKUP(ROUND(C816,0),'Noise Valuation'!$A$19:$B$64,2,FALSE))*E816,(VLOOKUP(ROUND(B816,0),'Noise Valuation'!$A$19:$B$64,2,FALSE)-0)*E816),"")</f>
        <v/>
      </c>
    </row>
    <row r="817" spans="1:6" x14ac:dyDescent="0.25">
      <c r="A817" s="4"/>
      <c r="B817" s="4"/>
      <c r="C817" s="4"/>
      <c r="D817" s="4"/>
      <c r="E817" s="4"/>
      <c r="F817" s="7" t="str">
        <f>IFERROR(IF(ROUND(C817,0)&gt;45,(VLOOKUP(ROUND(B817,0),'Noise Valuation'!$A$19:$B$64,2,FALSE)-VLOOKUP(ROUND(C817,0),'Noise Valuation'!$A$19:$B$64,2,FALSE))*E817,(VLOOKUP(ROUND(B817,0),'Noise Valuation'!$A$19:$B$64,2,FALSE)-0)*E817),"")</f>
        <v/>
      </c>
    </row>
    <row r="818" spans="1:6" x14ac:dyDescent="0.25">
      <c r="A818" s="4"/>
      <c r="B818" s="4"/>
      <c r="C818" s="4"/>
      <c r="D818" s="4"/>
      <c r="E818" s="4"/>
      <c r="F818" s="7" t="str">
        <f>IFERROR(IF(ROUND(C818,0)&gt;45,(VLOOKUP(ROUND(B818,0),'Noise Valuation'!$A$19:$B$64,2,FALSE)-VLOOKUP(ROUND(C818,0),'Noise Valuation'!$A$19:$B$64,2,FALSE))*E818,(VLOOKUP(ROUND(B818,0),'Noise Valuation'!$A$19:$B$64,2,FALSE)-0)*E818),"")</f>
        <v/>
      </c>
    </row>
    <row r="819" spans="1:6" x14ac:dyDescent="0.25">
      <c r="A819" s="4"/>
      <c r="B819" s="4"/>
      <c r="C819" s="4"/>
      <c r="D819" s="4"/>
      <c r="E819" s="4"/>
      <c r="F819" s="7" t="str">
        <f>IFERROR(IF(ROUND(C819,0)&gt;45,(VLOOKUP(ROUND(B819,0),'Noise Valuation'!$A$19:$B$64,2,FALSE)-VLOOKUP(ROUND(C819,0),'Noise Valuation'!$A$19:$B$64,2,FALSE))*E819,(VLOOKUP(ROUND(B819,0),'Noise Valuation'!$A$19:$B$64,2,FALSE)-0)*E819),"")</f>
        <v/>
      </c>
    </row>
    <row r="820" spans="1:6" x14ac:dyDescent="0.25">
      <c r="A820" s="4"/>
      <c r="B820" s="4"/>
      <c r="C820" s="4"/>
      <c r="D820" s="4"/>
      <c r="E820" s="4"/>
      <c r="F820" s="7" t="str">
        <f>IFERROR(IF(ROUND(C820,0)&gt;45,(VLOOKUP(ROUND(B820,0),'Noise Valuation'!$A$19:$B$64,2,FALSE)-VLOOKUP(ROUND(C820,0),'Noise Valuation'!$A$19:$B$64,2,FALSE))*E820,(VLOOKUP(ROUND(B820,0),'Noise Valuation'!$A$19:$B$64,2,FALSE)-0)*E820),"")</f>
        <v/>
      </c>
    </row>
    <row r="821" spans="1:6" x14ac:dyDescent="0.25">
      <c r="A821" s="4"/>
      <c r="B821" s="4"/>
      <c r="C821" s="4"/>
      <c r="D821" s="4"/>
      <c r="E821" s="4"/>
      <c r="F821" s="7" t="str">
        <f>IFERROR(IF(ROUND(C821,0)&gt;45,(VLOOKUP(ROUND(B821,0),'Noise Valuation'!$A$19:$B$64,2,FALSE)-VLOOKUP(ROUND(C821,0),'Noise Valuation'!$A$19:$B$64,2,FALSE))*E821,(VLOOKUP(ROUND(B821,0),'Noise Valuation'!$A$19:$B$64,2,FALSE)-0)*E821),"")</f>
        <v/>
      </c>
    </row>
    <row r="822" spans="1:6" x14ac:dyDescent="0.25">
      <c r="A822" s="4"/>
      <c r="B822" s="4"/>
      <c r="C822" s="4"/>
      <c r="D822" s="4"/>
      <c r="E822" s="4"/>
      <c r="F822" s="7" t="str">
        <f>IFERROR(IF(ROUND(C822,0)&gt;45,(VLOOKUP(ROUND(B822,0),'Noise Valuation'!$A$19:$B$64,2,FALSE)-VLOOKUP(ROUND(C822,0),'Noise Valuation'!$A$19:$B$64,2,FALSE))*E822,(VLOOKUP(ROUND(B822,0),'Noise Valuation'!$A$19:$B$64,2,FALSE)-0)*E822),"")</f>
        <v/>
      </c>
    </row>
    <row r="823" spans="1:6" x14ac:dyDescent="0.25">
      <c r="A823" s="4"/>
      <c r="B823" s="4"/>
      <c r="C823" s="4"/>
      <c r="D823" s="4"/>
      <c r="E823" s="4"/>
      <c r="F823" s="7" t="str">
        <f>IFERROR(IF(ROUND(C823,0)&gt;45,(VLOOKUP(ROUND(B823,0),'Noise Valuation'!$A$19:$B$64,2,FALSE)-VLOOKUP(ROUND(C823,0),'Noise Valuation'!$A$19:$B$64,2,FALSE))*E823,(VLOOKUP(ROUND(B823,0),'Noise Valuation'!$A$19:$B$64,2,FALSE)-0)*E823),"")</f>
        <v/>
      </c>
    </row>
    <row r="824" spans="1:6" x14ac:dyDescent="0.25">
      <c r="A824" s="4"/>
      <c r="B824" s="4"/>
      <c r="C824" s="4"/>
      <c r="D824" s="4"/>
      <c r="E824" s="4"/>
      <c r="F824" s="7" t="str">
        <f>IFERROR(IF(ROUND(C824,0)&gt;45,(VLOOKUP(ROUND(B824,0),'Noise Valuation'!$A$19:$B$64,2,FALSE)-VLOOKUP(ROUND(C824,0),'Noise Valuation'!$A$19:$B$64,2,FALSE))*E824,(VLOOKUP(ROUND(B824,0),'Noise Valuation'!$A$19:$B$64,2,FALSE)-0)*E824),"")</f>
        <v/>
      </c>
    </row>
    <row r="825" spans="1:6" x14ac:dyDescent="0.25">
      <c r="A825" s="4"/>
      <c r="B825" s="4"/>
      <c r="C825" s="4"/>
      <c r="D825" s="4"/>
      <c r="E825" s="4"/>
      <c r="F825" s="7" t="str">
        <f>IFERROR(IF(ROUND(C825,0)&gt;45,(VLOOKUP(ROUND(B825,0),'Noise Valuation'!$A$19:$B$64,2,FALSE)-VLOOKUP(ROUND(C825,0),'Noise Valuation'!$A$19:$B$64,2,FALSE))*E825,(VLOOKUP(ROUND(B825,0),'Noise Valuation'!$A$19:$B$64,2,FALSE)-0)*E825),"")</f>
        <v/>
      </c>
    </row>
    <row r="826" spans="1:6" x14ac:dyDescent="0.25">
      <c r="A826" s="4"/>
      <c r="B826" s="4"/>
      <c r="C826" s="4"/>
      <c r="D826" s="4"/>
      <c r="E826" s="4"/>
      <c r="F826" s="7" t="str">
        <f>IFERROR(IF(ROUND(C826,0)&gt;45,(VLOOKUP(ROUND(B826,0),'Noise Valuation'!$A$19:$B$64,2,FALSE)-VLOOKUP(ROUND(C826,0),'Noise Valuation'!$A$19:$B$64,2,FALSE))*E826,(VLOOKUP(ROUND(B826,0),'Noise Valuation'!$A$19:$B$64,2,FALSE)-0)*E826),"")</f>
        <v/>
      </c>
    </row>
    <row r="827" spans="1:6" x14ac:dyDescent="0.25">
      <c r="A827" s="4"/>
      <c r="B827" s="4"/>
      <c r="C827" s="4"/>
      <c r="D827" s="4"/>
      <c r="E827" s="4"/>
      <c r="F827" s="7" t="str">
        <f>IFERROR(IF(ROUND(C827,0)&gt;45,(VLOOKUP(ROUND(B827,0),'Noise Valuation'!$A$19:$B$64,2,FALSE)-VLOOKUP(ROUND(C827,0),'Noise Valuation'!$A$19:$B$64,2,FALSE))*E827,(VLOOKUP(ROUND(B827,0),'Noise Valuation'!$A$19:$B$64,2,FALSE)-0)*E827),"")</f>
        <v/>
      </c>
    </row>
    <row r="828" spans="1:6" x14ac:dyDescent="0.25">
      <c r="A828" s="4"/>
      <c r="B828" s="4"/>
      <c r="C828" s="4"/>
      <c r="D828" s="4"/>
      <c r="E828" s="4"/>
      <c r="F828" s="7" t="str">
        <f>IFERROR(IF(ROUND(C828,0)&gt;45,(VLOOKUP(ROUND(B828,0),'Noise Valuation'!$A$19:$B$64,2,FALSE)-VLOOKUP(ROUND(C828,0),'Noise Valuation'!$A$19:$B$64,2,FALSE))*E828,(VLOOKUP(ROUND(B828,0),'Noise Valuation'!$A$19:$B$64,2,FALSE)-0)*E828),"")</f>
        <v/>
      </c>
    </row>
    <row r="829" spans="1:6" x14ac:dyDescent="0.25">
      <c r="A829" s="4"/>
      <c r="B829" s="4"/>
      <c r="C829" s="4"/>
      <c r="D829" s="4"/>
      <c r="E829" s="4"/>
      <c r="F829" s="7" t="str">
        <f>IFERROR(IF(ROUND(C829,0)&gt;45,(VLOOKUP(ROUND(B829,0),'Noise Valuation'!$A$19:$B$64,2,FALSE)-VLOOKUP(ROUND(C829,0),'Noise Valuation'!$A$19:$B$64,2,FALSE))*E829,(VLOOKUP(ROUND(B829,0),'Noise Valuation'!$A$19:$B$64,2,FALSE)-0)*E829),"")</f>
        <v/>
      </c>
    </row>
    <row r="830" spans="1:6" x14ac:dyDescent="0.25">
      <c r="A830" s="4"/>
      <c r="B830" s="4"/>
      <c r="C830" s="4"/>
      <c r="D830" s="4"/>
      <c r="E830" s="4"/>
      <c r="F830" s="7" t="str">
        <f>IFERROR(IF(ROUND(C830,0)&gt;45,(VLOOKUP(ROUND(B830,0),'Noise Valuation'!$A$19:$B$64,2,FALSE)-VLOOKUP(ROUND(C830,0),'Noise Valuation'!$A$19:$B$64,2,FALSE))*E830,(VLOOKUP(ROUND(B830,0),'Noise Valuation'!$A$19:$B$64,2,FALSE)-0)*E830),"")</f>
        <v/>
      </c>
    </row>
    <row r="831" spans="1:6" x14ac:dyDescent="0.25">
      <c r="A831" s="4"/>
      <c r="B831" s="4"/>
      <c r="C831" s="4"/>
      <c r="D831" s="4"/>
      <c r="E831" s="4"/>
      <c r="F831" s="7" t="str">
        <f>IFERROR(IF(ROUND(C831,0)&gt;45,(VLOOKUP(ROUND(B831,0),'Noise Valuation'!$A$19:$B$64,2,FALSE)-VLOOKUP(ROUND(C831,0),'Noise Valuation'!$A$19:$B$64,2,FALSE))*E831,(VLOOKUP(ROUND(B831,0),'Noise Valuation'!$A$19:$B$64,2,FALSE)-0)*E831),"")</f>
        <v/>
      </c>
    </row>
    <row r="832" spans="1:6" x14ac:dyDescent="0.25">
      <c r="A832" s="4"/>
      <c r="B832" s="4"/>
      <c r="C832" s="4"/>
      <c r="D832" s="4"/>
      <c r="E832" s="4"/>
      <c r="F832" s="7" t="str">
        <f>IFERROR(IF(ROUND(C832,0)&gt;45,(VLOOKUP(ROUND(B832,0),'Noise Valuation'!$A$19:$B$64,2,FALSE)-VLOOKUP(ROUND(C832,0),'Noise Valuation'!$A$19:$B$64,2,FALSE))*E832,(VLOOKUP(ROUND(B832,0),'Noise Valuation'!$A$19:$B$64,2,FALSE)-0)*E832),"")</f>
        <v/>
      </c>
    </row>
    <row r="833" spans="1:6" x14ac:dyDescent="0.25">
      <c r="A833" s="4"/>
      <c r="B833" s="4"/>
      <c r="C833" s="4"/>
      <c r="D833" s="4"/>
      <c r="E833" s="4"/>
      <c r="F833" s="7" t="str">
        <f>IFERROR(IF(ROUND(C833,0)&gt;45,(VLOOKUP(ROUND(B833,0),'Noise Valuation'!$A$19:$B$64,2,FALSE)-VLOOKUP(ROUND(C833,0),'Noise Valuation'!$A$19:$B$64,2,FALSE))*E833,(VLOOKUP(ROUND(B833,0),'Noise Valuation'!$A$19:$B$64,2,FALSE)-0)*E833),"")</f>
        <v/>
      </c>
    </row>
    <row r="834" spans="1:6" x14ac:dyDescent="0.25">
      <c r="A834" s="4"/>
      <c r="B834" s="4"/>
      <c r="C834" s="4"/>
      <c r="D834" s="4"/>
      <c r="E834" s="4"/>
      <c r="F834" s="7" t="str">
        <f>IFERROR(IF(ROUND(C834,0)&gt;45,(VLOOKUP(ROUND(B834,0),'Noise Valuation'!$A$19:$B$64,2,FALSE)-VLOOKUP(ROUND(C834,0),'Noise Valuation'!$A$19:$B$64,2,FALSE))*E834,(VLOOKUP(ROUND(B834,0),'Noise Valuation'!$A$19:$B$64,2,FALSE)-0)*E834),"")</f>
        <v/>
      </c>
    </row>
    <row r="835" spans="1:6" x14ac:dyDescent="0.25">
      <c r="A835" s="4"/>
      <c r="B835" s="4"/>
      <c r="C835" s="4"/>
      <c r="D835" s="4"/>
      <c r="E835" s="4"/>
      <c r="F835" s="7" t="str">
        <f>IFERROR(IF(ROUND(C835,0)&gt;45,(VLOOKUP(ROUND(B835,0),'Noise Valuation'!$A$19:$B$64,2,FALSE)-VLOOKUP(ROUND(C835,0),'Noise Valuation'!$A$19:$B$64,2,FALSE))*E835,(VLOOKUP(ROUND(B835,0),'Noise Valuation'!$A$19:$B$64,2,FALSE)-0)*E835),"")</f>
        <v/>
      </c>
    </row>
    <row r="836" spans="1:6" x14ac:dyDescent="0.25">
      <c r="A836" s="4"/>
      <c r="B836" s="4"/>
      <c r="C836" s="4"/>
      <c r="D836" s="4"/>
      <c r="E836" s="4"/>
      <c r="F836" s="7" t="str">
        <f>IFERROR(IF(ROUND(C836,0)&gt;45,(VLOOKUP(ROUND(B836,0),'Noise Valuation'!$A$19:$B$64,2,FALSE)-VLOOKUP(ROUND(C836,0),'Noise Valuation'!$A$19:$B$64,2,FALSE))*E836,(VLOOKUP(ROUND(B836,0),'Noise Valuation'!$A$19:$B$64,2,FALSE)-0)*E836),"")</f>
        <v/>
      </c>
    </row>
    <row r="837" spans="1:6" x14ac:dyDescent="0.25">
      <c r="A837" s="4"/>
      <c r="B837" s="4"/>
      <c r="C837" s="4"/>
      <c r="D837" s="4"/>
      <c r="E837" s="4"/>
      <c r="F837" s="7" t="str">
        <f>IFERROR(IF(ROUND(C837,0)&gt;45,(VLOOKUP(ROUND(B837,0),'Noise Valuation'!$A$19:$B$64,2,FALSE)-VLOOKUP(ROUND(C837,0),'Noise Valuation'!$A$19:$B$64,2,FALSE))*E837,(VLOOKUP(ROUND(B837,0),'Noise Valuation'!$A$19:$B$64,2,FALSE)-0)*E837),"")</f>
        <v/>
      </c>
    </row>
    <row r="838" spans="1:6" x14ac:dyDescent="0.25">
      <c r="A838" s="4"/>
      <c r="B838" s="4"/>
      <c r="C838" s="4"/>
      <c r="D838" s="4"/>
      <c r="E838" s="4"/>
      <c r="F838" s="7" t="str">
        <f>IFERROR(IF(ROUND(C838,0)&gt;45,(VLOOKUP(ROUND(B838,0),'Noise Valuation'!$A$19:$B$64,2,FALSE)-VLOOKUP(ROUND(C838,0),'Noise Valuation'!$A$19:$B$64,2,FALSE))*E838,(VLOOKUP(ROUND(B838,0),'Noise Valuation'!$A$19:$B$64,2,FALSE)-0)*E838),"")</f>
        <v/>
      </c>
    </row>
    <row r="839" spans="1:6" x14ac:dyDescent="0.25">
      <c r="A839" s="4"/>
      <c r="B839" s="4"/>
      <c r="C839" s="4"/>
      <c r="D839" s="4"/>
      <c r="E839" s="4"/>
      <c r="F839" s="7" t="str">
        <f>IFERROR(IF(ROUND(C839,0)&gt;45,(VLOOKUP(ROUND(B839,0),'Noise Valuation'!$A$19:$B$64,2,FALSE)-VLOOKUP(ROUND(C839,0),'Noise Valuation'!$A$19:$B$64,2,FALSE))*E839,(VLOOKUP(ROUND(B839,0),'Noise Valuation'!$A$19:$B$64,2,FALSE)-0)*E839),"")</f>
        <v/>
      </c>
    </row>
    <row r="840" spans="1:6" x14ac:dyDescent="0.25">
      <c r="A840" s="4"/>
      <c r="B840" s="4"/>
      <c r="C840" s="4"/>
      <c r="D840" s="4"/>
      <c r="E840" s="4"/>
      <c r="F840" s="7" t="str">
        <f>IFERROR(IF(ROUND(C840,0)&gt;45,(VLOOKUP(ROUND(B840,0),'Noise Valuation'!$A$19:$B$64,2,FALSE)-VLOOKUP(ROUND(C840,0),'Noise Valuation'!$A$19:$B$64,2,FALSE))*E840,(VLOOKUP(ROUND(B840,0),'Noise Valuation'!$A$19:$B$64,2,FALSE)-0)*E840),"")</f>
        <v/>
      </c>
    </row>
    <row r="841" spans="1:6" x14ac:dyDescent="0.25">
      <c r="A841" s="4"/>
      <c r="B841" s="4"/>
      <c r="C841" s="4"/>
      <c r="D841" s="4"/>
      <c r="E841" s="4"/>
      <c r="F841" s="7" t="str">
        <f>IFERROR(IF(ROUND(C841,0)&gt;45,(VLOOKUP(ROUND(B841,0),'Noise Valuation'!$A$19:$B$64,2,FALSE)-VLOOKUP(ROUND(C841,0),'Noise Valuation'!$A$19:$B$64,2,FALSE))*E841,(VLOOKUP(ROUND(B841,0),'Noise Valuation'!$A$19:$B$64,2,FALSE)-0)*E841),"")</f>
        <v/>
      </c>
    </row>
    <row r="842" spans="1:6" x14ac:dyDescent="0.25">
      <c r="A842" s="4"/>
      <c r="B842" s="4"/>
      <c r="C842" s="4"/>
      <c r="D842" s="4"/>
      <c r="E842" s="4"/>
      <c r="F842" s="7" t="str">
        <f>IFERROR(IF(ROUND(C842,0)&gt;45,(VLOOKUP(ROUND(B842,0),'Noise Valuation'!$A$19:$B$64,2,FALSE)-VLOOKUP(ROUND(C842,0),'Noise Valuation'!$A$19:$B$64,2,FALSE))*E842,(VLOOKUP(ROUND(B842,0),'Noise Valuation'!$A$19:$B$64,2,FALSE)-0)*E842),"")</f>
        <v/>
      </c>
    </row>
    <row r="843" spans="1:6" x14ac:dyDescent="0.25">
      <c r="A843" s="4"/>
      <c r="B843" s="4"/>
      <c r="C843" s="4"/>
      <c r="D843" s="4"/>
      <c r="E843" s="4"/>
      <c r="F843" s="7" t="str">
        <f>IFERROR(IF(ROUND(C843,0)&gt;45,(VLOOKUP(ROUND(B843,0),'Noise Valuation'!$A$19:$B$64,2,FALSE)-VLOOKUP(ROUND(C843,0),'Noise Valuation'!$A$19:$B$64,2,FALSE))*E843,(VLOOKUP(ROUND(B843,0),'Noise Valuation'!$A$19:$B$64,2,FALSE)-0)*E843),"")</f>
        <v/>
      </c>
    </row>
    <row r="844" spans="1:6" x14ac:dyDescent="0.25">
      <c r="A844" s="4"/>
      <c r="B844" s="4"/>
      <c r="C844" s="4"/>
      <c r="D844" s="4"/>
      <c r="E844" s="4"/>
      <c r="F844" s="7" t="str">
        <f>IFERROR(IF(ROUND(C844,0)&gt;45,(VLOOKUP(ROUND(B844,0),'Noise Valuation'!$A$19:$B$64,2,FALSE)-VLOOKUP(ROUND(C844,0),'Noise Valuation'!$A$19:$B$64,2,FALSE))*E844,(VLOOKUP(ROUND(B844,0),'Noise Valuation'!$A$19:$B$64,2,FALSE)-0)*E844),"")</f>
        <v/>
      </c>
    </row>
    <row r="845" spans="1:6" x14ac:dyDescent="0.25">
      <c r="A845" s="4"/>
      <c r="B845" s="4"/>
      <c r="C845" s="4"/>
      <c r="D845" s="4"/>
      <c r="E845" s="4"/>
      <c r="F845" s="7" t="str">
        <f>IFERROR(IF(ROUND(C845,0)&gt;45,(VLOOKUP(ROUND(B845,0),'Noise Valuation'!$A$19:$B$64,2,FALSE)-VLOOKUP(ROUND(C845,0),'Noise Valuation'!$A$19:$B$64,2,FALSE))*E845,(VLOOKUP(ROUND(B845,0),'Noise Valuation'!$A$19:$B$64,2,FALSE)-0)*E845),"")</f>
        <v/>
      </c>
    </row>
    <row r="846" spans="1:6" x14ac:dyDescent="0.25">
      <c r="A846" s="4"/>
      <c r="B846" s="4"/>
      <c r="C846" s="4"/>
      <c r="D846" s="4"/>
      <c r="E846" s="4"/>
      <c r="F846" s="7" t="str">
        <f>IFERROR(IF(ROUND(C846,0)&gt;45,(VLOOKUP(ROUND(B846,0),'Noise Valuation'!$A$19:$B$64,2,FALSE)-VLOOKUP(ROUND(C846,0),'Noise Valuation'!$A$19:$B$64,2,FALSE))*E846,(VLOOKUP(ROUND(B846,0),'Noise Valuation'!$A$19:$B$64,2,FALSE)-0)*E846),"")</f>
        <v/>
      </c>
    </row>
    <row r="847" spans="1:6" x14ac:dyDescent="0.25">
      <c r="A847" s="4"/>
      <c r="B847" s="4"/>
      <c r="C847" s="4"/>
      <c r="D847" s="4"/>
      <c r="E847" s="4"/>
      <c r="F847" s="7" t="str">
        <f>IFERROR(IF(ROUND(C847,0)&gt;45,(VLOOKUP(ROUND(B847,0),'Noise Valuation'!$A$19:$B$64,2,FALSE)-VLOOKUP(ROUND(C847,0),'Noise Valuation'!$A$19:$B$64,2,FALSE))*E847,(VLOOKUP(ROUND(B847,0),'Noise Valuation'!$A$19:$B$64,2,FALSE)-0)*E847),"")</f>
        <v/>
      </c>
    </row>
    <row r="848" spans="1:6" x14ac:dyDescent="0.25">
      <c r="A848" s="4"/>
      <c r="B848" s="4"/>
      <c r="C848" s="4"/>
      <c r="D848" s="4"/>
      <c r="E848" s="4"/>
      <c r="F848" s="7" t="str">
        <f>IFERROR(IF(ROUND(C848,0)&gt;45,(VLOOKUP(ROUND(B848,0),'Noise Valuation'!$A$19:$B$64,2,FALSE)-VLOOKUP(ROUND(C848,0),'Noise Valuation'!$A$19:$B$64,2,FALSE))*E848,(VLOOKUP(ROUND(B848,0),'Noise Valuation'!$A$19:$B$64,2,FALSE)-0)*E848),"")</f>
        <v/>
      </c>
    </row>
    <row r="849" spans="1:6" x14ac:dyDescent="0.25">
      <c r="A849" s="4"/>
      <c r="B849" s="4"/>
      <c r="C849" s="4"/>
      <c r="D849" s="4"/>
      <c r="E849" s="4"/>
      <c r="F849" s="7" t="str">
        <f>IFERROR(IF(ROUND(C849,0)&gt;45,(VLOOKUP(ROUND(B849,0),'Noise Valuation'!$A$19:$B$64,2,FALSE)-VLOOKUP(ROUND(C849,0),'Noise Valuation'!$A$19:$B$64,2,FALSE))*E849,(VLOOKUP(ROUND(B849,0),'Noise Valuation'!$A$19:$B$64,2,FALSE)-0)*E849),"")</f>
        <v/>
      </c>
    </row>
    <row r="850" spans="1:6" x14ac:dyDescent="0.25">
      <c r="A850" s="4"/>
      <c r="B850" s="4"/>
      <c r="C850" s="4"/>
      <c r="D850" s="4"/>
      <c r="E850" s="4"/>
      <c r="F850" s="7" t="str">
        <f>IFERROR(IF(ROUND(C850,0)&gt;45,(VLOOKUP(ROUND(B850,0),'Noise Valuation'!$A$19:$B$64,2,FALSE)-VLOOKUP(ROUND(C850,0),'Noise Valuation'!$A$19:$B$64,2,FALSE))*E850,(VLOOKUP(ROUND(B850,0),'Noise Valuation'!$A$19:$B$64,2,FALSE)-0)*E850),"")</f>
        <v/>
      </c>
    </row>
    <row r="851" spans="1:6" x14ac:dyDescent="0.25">
      <c r="A851" s="4"/>
      <c r="B851" s="4"/>
      <c r="C851" s="4"/>
      <c r="D851" s="4"/>
      <c r="E851" s="4"/>
      <c r="F851" s="7" t="str">
        <f>IFERROR(IF(ROUND(C851,0)&gt;45,(VLOOKUP(ROUND(B851,0),'Noise Valuation'!$A$19:$B$64,2,FALSE)-VLOOKUP(ROUND(C851,0),'Noise Valuation'!$A$19:$B$64,2,FALSE))*E851,(VLOOKUP(ROUND(B851,0),'Noise Valuation'!$A$19:$B$64,2,FALSE)-0)*E851),"")</f>
        <v/>
      </c>
    </row>
    <row r="852" spans="1:6" x14ac:dyDescent="0.25">
      <c r="A852" s="4"/>
      <c r="B852" s="4"/>
      <c r="C852" s="4"/>
      <c r="D852" s="4"/>
      <c r="E852" s="4"/>
      <c r="F852" s="7" t="str">
        <f>IFERROR(IF(ROUND(C852,0)&gt;45,(VLOOKUP(ROUND(B852,0),'Noise Valuation'!$A$19:$B$64,2,FALSE)-VLOOKUP(ROUND(C852,0),'Noise Valuation'!$A$19:$B$64,2,FALSE))*E852,(VLOOKUP(ROUND(B852,0),'Noise Valuation'!$A$19:$B$64,2,FALSE)-0)*E852),"")</f>
        <v/>
      </c>
    </row>
    <row r="853" spans="1:6" x14ac:dyDescent="0.25">
      <c r="A853" s="4"/>
      <c r="B853" s="4"/>
      <c r="C853" s="4"/>
      <c r="D853" s="4"/>
      <c r="E853" s="4"/>
      <c r="F853" s="7" t="str">
        <f>IFERROR(IF(ROUND(C853,0)&gt;45,(VLOOKUP(ROUND(B853,0),'Noise Valuation'!$A$19:$B$64,2,FALSE)-VLOOKUP(ROUND(C853,0),'Noise Valuation'!$A$19:$B$64,2,FALSE))*E853,(VLOOKUP(ROUND(B853,0),'Noise Valuation'!$A$19:$B$64,2,FALSE)-0)*E853),"")</f>
        <v/>
      </c>
    </row>
    <row r="854" spans="1:6" x14ac:dyDescent="0.25">
      <c r="A854" s="4"/>
      <c r="B854" s="4"/>
      <c r="C854" s="4"/>
      <c r="D854" s="4"/>
      <c r="E854" s="4"/>
      <c r="F854" s="7" t="str">
        <f>IFERROR(IF(ROUND(C854,0)&gt;45,(VLOOKUP(ROUND(B854,0),'Noise Valuation'!$A$19:$B$64,2,FALSE)-VLOOKUP(ROUND(C854,0),'Noise Valuation'!$A$19:$B$64,2,FALSE))*E854,(VLOOKUP(ROUND(B854,0),'Noise Valuation'!$A$19:$B$64,2,FALSE)-0)*E854),"")</f>
        <v/>
      </c>
    </row>
    <row r="855" spans="1:6" x14ac:dyDescent="0.25">
      <c r="A855" s="4"/>
      <c r="B855" s="4"/>
      <c r="C855" s="4"/>
      <c r="D855" s="4"/>
      <c r="E855" s="4"/>
      <c r="F855" s="7" t="str">
        <f>IFERROR(IF(ROUND(C855,0)&gt;45,(VLOOKUP(ROUND(B855,0),'Noise Valuation'!$A$19:$B$64,2,FALSE)-VLOOKUP(ROUND(C855,0),'Noise Valuation'!$A$19:$B$64,2,FALSE))*E855,(VLOOKUP(ROUND(B855,0),'Noise Valuation'!$A$19:$B$64,2,FALSE)-0)*E855),"")</f>
        <v/>
      </c>
    </row>
    <row r="856" spans="1:6" x14ac:dyDescent="0.25">
      <c r="A856" s="4"/>
      <c r="B856" s="4"/>
      <c r="C856" s="4"/>
      <c r="D856" s="4"/>
      <c r="E856" s="4"/>
      <c r="F856" s="7" t="str">
        <f>IFERROR(IF(ROUND(C856,0)&gt;45,(VLOOKUP(ROUND(B856,0),'Noise Valuation'!$A$19:$B$64,2,FALSE)-VLOOKUP(ROUND(C856,0),'Noise Valuation'!$A$19:$B$64,2,FALSE))*E856,(VLOOKUP(ROUND(B856,0),'Noise Valuation'!$A$19:$B$64,2,FALSE)-0)*E856),"")</f>
        <v/>
      </c>
    </row>
    <row r="857" spans="1:6" x14ac:dyDescent="0.25">
      <c r="A857" s="4"/>
      <c r="B857" s="4"/>
      <c r="C857" s="4"/>
      <c r="D857" s="4"/>
      <c r="E857" s="4"/>
      <c r="F857" s="7" t="str">
        <f>IFERROR(IF(ROUND(C857,0)&gt;45,(VLOOKUP(ROUND(B857,0),'Noise Valuation'!$A$19:$B$64,2,FALSE)-VLOOKUP(ROUND(C857,0),'Noise Valuation'!$A$19:$B$64,2,FALSE))*E857,(VLOOKUP(ROUND(B857,0),'Noise Valuation'!$A$19:$B$64,2,FALSE)-0)*E857),"")</f>
        <v/>
      </c>
    </row>
    <row r="858" spans="1:6" x14ac:dyDescent="0.25">
      <c r="A858" s="4"/>
      <c r="B858" s="4"/>
      <c r="C858" s="4"/>
      <c r="D858" s="4"/>
      <c r="E858" s="4"/>
      <c r="F858" s="7" t="str">
        <f>IFERROR(IF(ROUND(C858,0)&gt;45,(VLOOKUP(ROUND(B858,0),'Noise Valuation'!$A$19:$B$64,2,FALSE)-VLOOKUP(ROUND(C858,0),'Noise Valuation'!$A$19:$B$64,2,FALSE))*E858,(VLOOKUP(ROUND(B858,0),'Noise Valuation'!$A$19:$B$64,2,FALSE)-0)*E858),"")</f>
        <v/>
      </c>
    </row>
    <row r="859" spans="1:6" x14ac:dyDescent="0.25">
      <c r="A859" s="4"/>
      <c r="B859" s="4"/>
      <c r="C859" s="4"/>
      <c r="D859" s="4"/>
      <c r="E859" s="4"/>
      <c r="F859" s="7" t="str">
        <f>IFERROR(IF(ROUND(C859,0)&gt;45,(VLOOKUP(ROUND(B859,0),'Noise Valuation'!$A$19:$B$64,2,FALSE)-VLOOKUP(ROUND(C859,0),'Noise Valuation'!$A$19:$B$64,2,FALSE))*E859,(VLOOKUP(ROUND(B859,0),'Noise Valuation'!$A$19:$B$64,2,FALSE)-0)*E859),"")</f>
        <v/>
      </c>
    </row>
    <row r="860" spans="1:6" x14ac:dyDescent="0.25">
      <c r="A860" s="4"/>
      <c r="B860" s="4"/>
      <c r="C860" s="4"/>
      <c r="D860" s="4"/>
      <c r="E860" s="4"/>
      <c r="F860" s="7" t="str">
        <f>IFERROR(IF(ROUND(C860,0)&gt;45,(VLOOKUP(ROUND(B860,0),'Noise Valuation'!$A$19:$B$64,2,FALSE)-VLOOKUP(ROUND(C860,0),'Noise Valuation'!$A$19:$B$64,2,FALSE))*E860,(VLOOKUP(ROUND(B860,0),'Noise Valuation'!$A$19:$B$64,2,FALSE)-0)*E860),"")</f>
        <v/>
      </c>
    </row>
    <row r="861" spans="1:6" x14ac:dyDescent="0.25">
      <c r="A861" s="4"/>
      <c r="B861" s="4"/>
      <c r="C861" s="4"/>
      <c r="D861" s="4"/>
      <c r="E861" s="4"/>
      <c r="F861" s="7" t="str">
        <f>IFERROR(IF(ROUND(C861,0)&gt;45,(VLOOKUP(ROUND(B861,0),'Noise Valuation'!$A$19:$B$64,2,FALSE)-VLOOKUP(ROUND(C861,0),'Noise Valuation'!$A$19:$B$64,2,FALSE))*E861,(VLOOKUP(ROUND(B861,0),'Noise Valuation'!$A$19:$B$64,2,FALSE)-0)*E861),"")</f>
        <v/>
      </c>
    </row>
    <row r="862" spans="1:6" x14ac:dyDescent="0.25">
      <c r="A862" s="4"/>
      <c r="B862" s="4"/>
      <c r="C862" s="4"/>
      <c r="D862" s="4"/>
      <c r="E862" s="4"/>
      <c r="F862" s="7" t="str">
        <f>IFERROR(IF(ROUND(C862,0)&gt;45,(VLOOKUP(ROUND(B862,0),'Noise Valuation'!$A$19:$B$64,2,FALSE)-VLOOKUP(ROUND(C862,0),'Noise Valuation'!$A$19:$B$64,2,FALSE))*E862,(VLOOKUP(ROUND(B862,0),'Noise Valuation'!$A$19:$B$64,2,FALSE)-0)*E862),"")</f>
        <v/>
      </c>
    </row>
    <row r="863" spans="1:6" x14ac:dyDescent="0.25">
      <c r="A863" s="4"/>
      <c r="B863" s="4"/>
      <c r="C863" s="4"/>
      <c r="D863" s="4"/>
      <c r="E863" s="4"/>
      <c r="F863" s="7" t="str">
        <f>IFERROR(IF(ROUND(C863,0)&gt;45,(VLOOKUP(ROUND(B863,0),'Noise Valuation'!$A$19:$B$64,2,FALSE)-VLOOKUP(ROUND(C863,0),'Noise Valuation'!$A$19:$B$64,2,FALSE))*E863,(VLOOKUP(ROUND(B863,0),'Noise Valuation'!$A$19:$B$64,2,FALSE)-0)*E863),"")</f>
        <v/>
      </c>
    </row>
    <row r="864" spans="1:6" x14ac:dyDescent="0.25">
      <c r="A864" s="4"/>
      <c r="B864" s="4"/>
      <c r="C864" s="4"/>
      <c r="D864" s="4"/>
      <c r="E864" s="4"/>
      <c r="F864" s="7" t="str">
        <f>IFERROR(IF(ROUND(C864,0)&gt;45,(VLOOKUP(ROUND(B864,0),'Noise Valuation'!$A$19:$B$64,2,FALSE)-VLOOKUP(ROUND(C864,0),'Noise Valuation'!$A$19:$B$64,2,FALSE))*E864,(VLOOKUP(ROUND(B864,0),'Noise Valuation'!$A$19:$B$64,2,FALSE)-0)*E864),"")</f>
        <v/>
      </c>
    </row>
    <row r="865" spans="1:6" x14ac:dyDescent="0.25">
      <c r="A865" s="4"/>
      <c r="B865" s="4"/>
      <c r="C865" s="4"/>
      <c r="D865" s="4"/>
      <c r="E865" s="4"/>
      <c r="F865" s="7" t="str">
        <f>IFERROR(IF(ROUND(C865,0)&gt;45,(VLOOKUP(ROUND(B865,0),'Noise Valuation'!$A$19:$B$64,2,FALSE)-VLOOKUP(ROUND(C865,0),'Noise Valuation'!$A$19:$B$64,2,FALSE))*E865,(VLOOKUP(ROUND(B865,0),'Noise Valuation'!$A$19:$B$64,2,FALSE)-0)*E865),"")</f>
        <v/>
      </c>
    </row>
    <row r="866" spans="1:6" x14ac:dyDescent="0.25">
      <c r="A866" s="4"/>
      <c r="B866" s="4"/>
      <c r="C866" s="4"/>
      <c r="D866" s="4"/>
      <c r="E866" s="4"/>
      <c r="F866" s="7" t="str">
        <f>IFERROR(IF(ROUND(C866,0)&gt;45,(VLOOKUP(ROUND(B866,0),'Noise Valuation'!$A$19:$B$64,2,FALSE)-VLOOKUP(ROUND(C866,0),'Noise Valuation'!$A$19:$B$64,2,FALSE))*E866,(VLOOKUP(ROUND(B866,0),'Noise Valuation'!$A$19:$B$64,2,FALSE)-0)*E866),"")</f>
        <v/>
      </c>
    </row>
    <row r="867" spans="1:6" x14ac:dyDescent="0.25">
      <c r="A867" s="4"/>
      <c r="B867" s="4"/>
      <c r="C867" s="4"/>
      <c r="D867" s="4"/>
      <c r="E867" s="4"/>
      <c r="F867" s="7" t="str">
        <f>IFERROR(IF(ROUND(C867,0)&gt;45,(VLOOKUP(ROUND(B867,0),'Noise Valuation'!$A$19:$B$64,2,FALSE)-VLOOKUP(ROUND(C867,0),'Noise Valuation'!$A$19:$B$64,2,FALSE))*E867,(VLOOKUP(ROUND(B867,0),'Noise Valuation'!$A$19:$B$64,2,FALSE)-0)*E867),"")</f>
        <v/>
      </c>
    </row>
    <row r="868" spans="1:6" x14ac:dyDescent="0.25">
      <c r="A868" s="4"/>
      <c r="B868" s="4"/>
      <c r="C868" s="4"/>
      <c r="D868" s="4"/>
      <c r="E868" s="4"/>
      <c r="F868" s="7" t="str">
        <f>IFERROR(IF(ROUND(C868,0)&gt;45,(VLOOKUP(ROUND(B868,0),'Noise Valuation'!$A$19:$B$64,2,FALSE)-VLOOKUP(ROUND(C868,0),'Noise Valuation'!$A$19:$B$64,2,FALSE))*E868,(VLOOKUP(ROUND(B868,0),'Noise Valuation'!$A$19:$B$64,2,FALSE)-0)*E868),"")</f>
        <v/>
      </c>
    </row>
    <row r="869" spans="1:6" x14ac:dyDescent="0.25">
      <c r="A869" s="4"/>
      <c r="B869" s="4"/>
      <c r="C869" s="4"/>
      <c r="D869" s="4"/>
      <c r="E869" s="4"/>
      <c r="F869" s="7" t="str">
        <f>IFERROR(IF(ROUND(C869,0)&gt;45,(VLOOKUP(ROUND(B869,0),'Noise Valuation'!$A$19:$B$64,2,FALSE)-VLOOKUP(ROUND(C869,0),'Noise Valuation'!$A$19:$B$64,2,FALSE))*E869,(VLOOKUP(ROUND(B869,0),'Noise Valuation'!$A$19:$B$64,2,FALSE)-0)*E869),"")</f>
        <v/>
      </c>
    </row>
    <row r="870" spans="1:6" x14ac:dyDescent="0.25">
      <c r="A870" s="4"/>
      <c r="B870" s="4"/>
      <c r="C870" s="4"/>
      <c r="D870" s="4"/>
      <c r="E870" s="4"/>
      <c r="F870" s="7" t="str">
        <f>IFERROR(IF(ROUND(C870,0)&gt;45,(VLOOKUP(ROUND(B870,0),'Noise Valuation'!$A$19:$B$64,2,FALSE)-VLOOKUP(ROUND(C870,0),'Noise Valuation'!$A$19:$B$64,2,FALSE))*E870,(VLOOKUP(ROUND(B870,0),'Noise Valuation'!$A$19:$B$64,2,FALSE)-0)*E870),"")</f>
        <v/>
      </c>
    </row>
    <row r="871" spans="1:6" x14ac:dyDescent="0.25">
      <c r="A871" s="4"/>
      <c r="B871" s="4"/>
      <c r="C871" s="4"/>
      <c r="D871" s="4"/>
      <c r="E871" s="4"/>
      <c r="F871" s="7" t="str">
        <f>IFERROR(IF(ROUND(C871,0)&gt;45,(VLOOKUP(ROUND(B871,0),'Noise Valuation'!$A$19:$B$64,2,FALSE)-VLOOKUP(ROUND(C871,0),'Noise Valuation'!$A$19:$B$64,2,FALSE))*E871,(VLOOKUP(ROUND(B871,0),'Noise Valuation'!$A$19:$B$64,2,FALSE)-0)*E871),"")</f>
        <v/>
      </c>
    </row>
    <row r="872" spans="1:6" x14ac:dyDescent="0.25">
      <c r="A872" s="4"/>
      <c r="B872" s="4"/>
      <c r="C872" s="4"/>
      <c r="D872" s="4"/>
      <c r="E872" s="4"/>
      <c r="F872" s="7" t="str">
        <f>IFERROR(IF(ROUND(C872,0)&gt;45,(VLOOKUP(ROUND(B872,0),'Noise Valuation'!$A$19:$B$64,2,FALSE)-VLOOKUP(ROUND(C872,0),'Noise Valuation'!$A$19:$B$64,2,FALSE))*E872,(VLOOKUP(ROUND(B872,0),'Noise Valuation'!$A$19:$B$64,2,FALSE)-0)*E872),"")</f>
        <v/>
      </c>
    </row>
    <row r="873" spans="1:6" x14ac:dyDescent="0.25">
      <c r="A873" s="4"/>
      <c r="B873" s="4"/>
      <c r="C873" s="4"/>
      <c r="D873" s="4"/>
      <c r="E873" s="4"/>
      <c r="F873" s="7" t="str">
        <f>IFERROR(IF(ROUND(C873,0)&gt;45,(VLOOKUP(ROUND(B873,0),'Noise Valuation'!$A$19:$B$64,2,FALSE)-VLOOKUP(ROUND(C873,0),'Noise Valuation'!$A$19:$B$64,2,FALSE))*E873,(VLOOKUP(ROUND(B873,0),'Noise Valuation'!$A$19:$B$64,2,FALSE)-0)*E873),"")</f>
        <v/>
      </c>
    </row>
    <row r="874" spans="1:6" x14ac:dyDescent="0.25">
      <c r="A874" s="4"/>
      <c r="B874" s="4"/>
      <c r="C874" s="4"/>
      <c r="D874" s="4"/>
      <c r="E874" s="4"/>
      <c r="F874" s="7" t="str">
        <f>IFERROR(IF(ROUND(C874,0)&gt;45,(VLOOKUP(ROUND(B874,0),'Noise Valuation'!$A$19:$B$64,2,FALSE)-VLOOKUP(ROUND(C874,0),'Noise Valuation'!$A$19:$B$64,2,FALSE))*E874,(VLOOKUP(ROUND(B874,0),'Noise Valuation'!$A$19:$B$64,2,FALSE)-0)*E874),"")</f>
        <v/>
      </c>
    </row>
    <row r="875" spans="1:6" x14ac:dyDescent="0.25">
      <c r="A875" s="4"/>
      <c r="B875" s="4"/>
      <c r="C875" s="4"/>
      <c r="D875" s="4"/>
      <c r="E875" s="4"/>
      <c r="F875" s="7" t="str">
        <f>IFERROR(IF(ROUND(C875,0)&gt;45,(VLOOKUP(ROUND(B875,0),'Noise Valuation'!$A$19:$B$64,2,FALSE)-VLOOKUP(ROUND(C875,0),'Noise Valuation'!$A$19:$B$64,2,FALSE))*E875,(VLOOKUP(ROUND(B875,0),'Noise Valuation'!$A$19:$B$64,2,FALSE)-0)*E875),"")</f>
        <v/>
      </c>
    </row>
    <row r="876" spans="1:6" x14ac:dyDescent="0.25">
      <c r="A876" s="4"/>
      <c r="B876" s="4"/>
      <c r="C876" s="4"/>
      <c r="D876" s="4"/>
      <c r="E876" s="4"/>
      <c r="F876" s="7" t="str">
        <f>IFERROR(IF(ROUND(C876,0)&gt;45,(VLOOKUP(ROUND(B876,0),'Noise Valuation'!$A$19:$B$64,2,FALSE)-VLOOKUP(ROUND(C876,0),'Noise Valuation'!$A$19:$B$64,2,FALSE))*E876,(VLOOKUP(ROUND(B876,0),'Noise Valuation'!$A$19:$B$64,2,FALSE)-0)*E876),"")</f>
        <v/>
      </c>
    </row>
    <row r="877" spans="1:6" x14ac:dyDescent="0.25">
      <c r="A877" s="4"/>
      <c r="B877" s="4"/>
      <c r="C877" s="4"/>
      <c r="D877" s="4"/>
      <c r="E877" s="4"/>
      <c r="F877" s="7" t="str">
        <f>IFERROR(IF(ROUND(C877,0)&gt;45,(VLOOKUP(ROUND(B877,0),'Noise Valuation'!$A$19:$B$64,2,FALSE)-VLOOKUP(ROUND(C877,0),'Noise Valuation'!$A$19:$B$64,2,FALSE))*E877,(VLOOKUP(ROUND(B877,0),'Noise Valuation'!$A$19:$B$64,2,FALSE)-0)*E877),"")</f>
        <v/>
      </c>
    </row>
    <row r="878" spans="1:6" x14ac:dyDescent="0.25">
      <c r="A878" s="4"/>
      <c r="B878" s="4"/>
      <c r="C878" s="4"/>
      <c r="D878" s="4"/>
      <c r="E878" s="4"/>
      <c r="F878" s="7" t="str">
        <f>IFERROR(IF(ROUND(C878,0)&gt;45,(VLOOKUP(ROUND(B878,0),'Noise Valuation'!$A$19:$B$64,2,FALSE)-VLOOKUP(ROUND(C878,0),'Noise Valuation'!$A$19:$B$64,2,FALSE))*E878,(VLOOKUP(ROUND(B878,0),'Noise Valuation'!$A$19:$B$64,2,FALSE)-0)*E878),"")</f>
        <v/>
      </c>
    </row>
    <row r="879" spans="1:6" x14ac:dyDescent="0.25">
      <c r="A879" s="4"/>
      <c r="B879" s="4"/>
      <c r="C879" s="4"/>
      <c r="D879" s="4"/>
      <c r="E879" s="4"/>
      <c r="F879" s="7" t="str">
        <f>IFERROR(IF(ROUND(C879,0)&gt;45,(VLOOKUP(ROUND(B879,0),'Noise Valuation'!$A$19:$B$64,2,FALSE)-VLOOKUP(ROUND(C879,0),'Noise Valuation'!$A$19:$B$64,2,FALSE))*E879,(VLOOKUP(ROUND(B879,0),'Noise Valuation'!$A$19:$B$64,2,FALSE)-0)*E879),"")</f>
        <v/>
      </c>
    </row>
    <row r="880" spans="1:6" x14ac:dyDescent="0.25">
      <c r="A880" s="4"/>
      <c r="B880" s="4"/>
      <c r="C880" s="4"/>
      <c r="D880" s="4"/>
      <c r="E880" s="4"/>
      <c r="F880" s="7" t="str">
        <f>IFERROR(IF(ROUND(C880,0)&gt;45,(VLOOKUP(ROUND(B880,0),'Noise Valuation'!$A$19:$B$64,2,FALSE)-VLOOKUP(ROUND(C880,0),'Noise Valuation'!$A$19:$B$64,2,FALSE))*E880,(VLOOKUP(ROUND(B880,0),'Noise Valuation'!$A$19:$B$64,2,FALSE)-0)*E880),"")</f>
        <v/>
      </c>
    </row>
    <row r="881" spans="1:6" x14ac:dyDescent="0.25">
      <c r="A881" s="4"/>
      <c r="B881" s="4"/>
      <c r="C881" s="4"/>
      <c r="D881" s="4"/>
      <c r="E881" s="4"/>
      <c r="F881" s="7" t="str">
        <f>IFERROR(IF(ROUND(C881,0)&gt;45,(VLOOKUP(ROUND(B881,0),'Noise Valuation'!$A$19:$B$64,2,FALSE)-VLOOKUP(ROUND(C881,0),'Noise Valuation'!$A$19:$B$64,2,FALSE))*E881,(VLOOKUP(ROUND(B881,0),'Noise Valuation'!$A$19:$B$64,2,FALSE)-0)*E881),"")</f>
        <v/>
      </c>
    </row>
    <row r="882" spans="1:6" x14ac:dyDescent="0.25">
      <c r="A882" s="4"/>
      <c r="B882" s="4"/>
      <c r="C882" s="4"/>
      <c r="D882" s="4"/>
      <c r="E882" s="4"/>
      <c r="F882" s="7" t="str">
        <f>IFERROR(IF(ROUND(C882,0)&gt;45,(VLOOKUP(ROUND(B882,0),'Noise Valuation'!$A$19:$B$64,2,FALSE)-VLOOKUP(ROUND(C882,0),'Noise Valuation'!$A$19:$B$64,2,FALSE))*E882,(VLOOKUP(ROUND(B882,0),'Noise Valuation'!$A$19:$B$64,2,FALSE)-0)*E882),"")</f>
        <v/>
      </c>
    </row>
    <row r="883" spans="1:6" x14ac:dyDescent="0.25">
      <c r="A883" s="4"/>
      <c r="B883" s="4"/>
      <c r="C883" s="4"/>
      <c r="D883" s="4"/>
      <c r="E883" s="4"/>
      <c r="F883" s="7" t="str">
        <f>IFERROR(IF(ROUND(C883,0)&gt;45,(VLOOKUP(ROUND(B883,0),'Noise Valuation'!$A$19:$B$64,2,FALSE)-VLOOKUP(ROUND(C883,0),'Noise Valuation'!$A$19:$B$64,2,FALSE))*E883,(VLOOKUP(ROUND(B883,0),'Noise Valuation'!$A$19:$B$64,2,FALSE)-0)*E883),"")</f>
        <v/>
      </c>
    </row>
    <row r="884" spans="1:6" x14ac:dyDescent="0.25">
      <c r="A884" s="4"/>
      <c r="B884" s="4"/>
      <c r="C884" s="4"/>
      <c r="D884" s="4"/>
      <c r="E884" s="4"/>
      <c r="F884" s="7" t="str">
        <f>IFERROR(IF(ROUND(C884,0)&gt;45,(VLOOKUP(ROUND(B884,0),'Noise Valuation'!$A$19:$B$64,2,FALSE)-VLOOKUP(ROUND(C884,0),'Noise Valuation'!$A$19:$B$64,2,FALSE))*E884,(VLOOKUP(ROUND(B884,0),'Noise Valuation'!$A$19:$B$64,2,FALSE)-0)*E884),"")</f>
        <v/>
      </c>
    </row>
    <row r="885" spans="1:6" x14ac:dyDescent="0.25">
      <c r="A885" s="4"/>
      <c r="B885" s="4"/>
      <c r="C885" s="4"/>
      <c r="D885" s="4"/>
      <c r="E885" s="4"/>
      <c r="F885" s="7" t="str">
        <f>IFERROR(IF(ROUND(C885,0)&gt;45,(VLOOKUP(ROUND(B885,0),'Noise Valuation'!$A$19:$B$64,2,FALSE)-VLOOKUP(ROUND(C885,0),'Noise Valuation'!$A$19:$B$64,2,FALSE))*E885,(VLOOKUP(ROUND(B885,0),'Noise Valuation'!$A$19:$B$64,2,FALSE)-0)*E885),"")</f>
        <v/>
      </c>
    </row>
    <row r="886" spans="1:6" x14ac:dyDescent="0.25">
      <c r="A886" s="4"/>
      <c r="B886" s="4"/>
      <c r="C886" s="4"/>
      <c r="D886" s="4"/>
      <c r="E886" s="4"/>
      <c r="F886" s="7" t="str">
        <f>IFERROR(IF(ROUND(C886,0)&gt;45,(VLOOKUP(ROUND(B886,0),'Noise Valuation'!$A$19:$B$64,2,FALSE)-VLOOKUP(ROUND(C886,0),'Noise Valuation'!$A$19:$B$64,2,FALSE))*E886,(VLOOKUP(ROUND(B886,0),'Noise Valuation'!$A$19:$B$64,2,FALSE)-0)*E886),"")</f>
        <v/>
      </c>
    </row>
    <row r="887" spans="1:6" x14ac:dyDescent="0.25">
      <c r="A887" s="4"/>
      <c r="B887" s="4"/>
      <c r="C887" s="4"/>
      <c r="D887" s="4"/>
      <c r="E887" s="4"/>
      <c r="F887" s="7" t="str">
        <f>IFERROR(IF(ROUND(C887,0)&gt;45,(VLOOKUP(ROUND(B887,0),'Noise Valuation'!$A$19:$B$64,2,FALSE)-VLOOKUP(ROUND(C887,0),'Noise Valuation'!$A$19:$B$64,2,FALSE))*E887,(VLOOKUP(ROUND(B887,0),'Noise Valuation'!$A$19:$B$64,2,FALSE)-0)*E887),"")</f>
        <v/>
      </c>
    </row>
    <row r="888" spans="1:6" x14ac:dyDescent="0.25">
      <c r="A888" s="4"/>
      <c r="B888" s="4"/>
      <c r="C888" s="4"/>
      <c r="D888" s="4"/>
      <c r="E888" s="4"/>
      <c r="F888" s="7" t="str">
        <f>IFERROR(IF(ROUND(C888,0)&gt;45,(VLOOKUP(ROUND(B888,0),'Noise Valuation'!$A$19:$B$64,2,FALSE)-VLOOKUP(ROUND(C888,0),'Noise Valuation'!$A$19:$B$64,2,FALSE))*E888,(VLOOKUP(ROUND(B888,0),'Noise Valuation'!$A$19:$B$64,2,FALSE)-0)*E888),"")</f>
        <v/>
      </c>
    </row>
    <row r="889" spans="1:6" x14ac:dyDescent="0.25">
      <c r="A889" s="4"/>
      <c r="B889" s="4"/>
      <c r="C889" s="4"/>
      <c r="D889" s="4"/>
      <c r="E889" s="4"/>
      <c r="F889" s="7" t="str">
        <f>IFERROR(IF(ROUND(C889,0)&gt;45,(VLOOKUP(ROUND(B889,0),'Noise Valuation'!$A$19:$B$64,2,FALSE)-VLOOKUP(ROUND(C889,0),'Noise Valuation'!$A$19:$B$64,2,FALSE))*E889,(VLOOKUP(ROUND(B889,0),'Noise Valuation'!$A$19:$B$64,2,FALSE)-0)*E889),"")</f>
        <v/>
      </c>
    </row>
    <row r="890" spans="1:6" x14ac:dyDescent="0.25">
      <c r="A890" s="4"/>
      <c r="B890" s="4"/>
      <c r="C890" s="4"/>
      <c r="D890" s="4"/>
      <c r="E890" s="4"/>
      <c r="F890" s="7" t="str">
        <f>IFERROR(IF(ROUND(C890,0)&gt;45,(VLOOKUP(ROUND(B890,0),'Noise Valuation'!$A$19:$B$64,2,FALSE)-VLOOKUP(ROUND(C890,0),'Noise Valuation'!$A$19:$B$64,2,FALSE))*E890,(VLOOKUP(ROUND(B890,0),'Noise Valuation'!$A$19:$B$64,2,FALSE)-0)*E890),"")</f>
        <v/>
      </c>
    </row>
    <row r="891" spans="1:6" x14ac:dyDescent="0.25">
      <c r="A891" s="4"/>
      <c r="B891" s="4"/>
      <c r="C891" s="4"/>
      <c r="D891" s="4"/>
      <c r="E891" s="4"/>
      <c r="F891" s="7" t="str">
        <f>IFERROR(IF(ROUND(C891,0)&gt;45,(VLOOKUP(ROUND(B891,0),'Noise Valuation'!$A$19:$B$64,2,FALSE)-VLOOKUP(ROUND(C891,0),'Noise Valuation'!$A$19:$B$64,2,FALSE))*E891,(VLOOKUP(ROUND(B891,0),'Noise Valuation'!$A$19:$B$64,2,FALSE)-0)*E891),"")</f>
        <v/>
      </c>
    </row>
    <row r="892" spans="1:6" x14ac:dyDescent="0.25">
      <c r="A892" s="4"/>
      <c r="B892" s="4"/>
      <c r="C892" s="4"/>
      <c r="D892" s="4"/>
      <c r="E892" s="4"/>
      <c r="F892" s="7" t="str">
        <f>IFERROR(IF(ROUND(C892,0)&gt;45,(VLOOKUP(ROUND(B892,0),'Noise Valuation'!$A$19:$B$64,2,FALSE)-VLOOKUP(ROUND(C892,0),'Noise Valuation'!$A$19:$B$64,2,FALSE))*E892,(VLOOKUP(ROUND(B892,0),'Noise Valuation'!$A$19:$B$64,2,FALSE)-0)*E892),"")</f>
        <v/>
      </c>
    </row>
    <row r="893" spans="1:6" x14ac:dyDescent="0.25">
      <c r="A893" s="4"/>
      <c r="B893" s="4"/>
      <c r="C893" s="4"/>
      <c r="D893" s="4"/>
      <c r="E893" s="4"/>
      <c r="F893" s="7" t="str">
        <f>IFERROR(IF(ROUND(C893,0)&gt;45,(VLOOKUP(ROUND(B893,0),'Noise Valuation'!$A$19:$B$64,2,FALSE)-VLOOKUP(ROUND(C893,0),'Noise Valuation'!$A$19:$B$64,2,FALSE))*E893,(VLOOKUP(ROUND(B893,0),'Noise Valuation'!$A$19:$B$64,2,FALSE)-0)*E893),"")</f>
        <v/>
      </c>
    </row>
    <row r="894" spans="1:6" x14ac:dyDescent="0.25">
      <c r="A894" s="4"/>
      <c r="B894" s="4"/>
      <c r="C894" s="4"/>
      <c r="D894" s="4"/>
      <c r="E894" s="4"/>
      <c r="F894" s="7" t="str">
        <f>IFERROR(IF(ROUND(C894,0)&gt;45,(VLOOKUP(ROUND(B894,0),'Noise Valuation'!$A$19:$B$64,2,FALSE)-VLOOKUP(ROUND(C894,0),'Noise Valuation'!$A$19:$B$64,2,FALSE))*E894,(VLOOKUP(ROUND(B894,0),'Noise Valuation'!$A$19:$B$64,2,FALSE)-0)*E894),"")</f>
        <v/>
      </c>
    </row>
    <row r="895" spans="1:6" x14ac:dyDescent="0.25">
      <c r="A895" s="4"/>
      <c r="B895" s="4"/>
      <c r="C895" s="4"/>
      <c r="D895" s="4"/>
      <c r="E895" s="4"/>
      <c r="F895" s="7" t="str">
        <f>IFERROR(IF(ROUND(C895,0)&gt;45,(VLOOKUP(ROUND(B895,0),'Noise Valuation'!$A$19:$B$64,2,FALSE)-VLOOKUP(ROUND(C895,0),'Noise Valuation'!$A$19:$B$64,2,FALSE))*E895,(VLOOKUP(ROUND(B895,0),'Noise Valuation'!$A$19:$B$64,2,FALSE)-0)*E895),"")</f>
        <v/>
      </c>
    </row>
    <row r="896" spans="1:6" x14ac:dyDescent="0.25">
      <c r="A896" s="4"/>
      <c r="B896" s="4"/>
      <c r="C896" s="4"/>
      <c r="D896" s="4"/>
      <c r="E896" s="4"/>
      <c r="F896" s="7" t="str">
        <f>IFERROR(IF(ROUND(C896,0)&gt;45,(VLOOKUP(ROUND(B896,0),'Noise Valuation'!$A$19:$B$64,2,FALSE)-VLOOKUP(ROUND(C896,0),'Noise Valuation'!$A$19:$B$64,2,FALSE))*E896,(VLOOKUP(ROUND(B896,0),'Noise Valuation'!$A$19:$B$64,2,FALSE)-0)*E896),"")</f>
        <v/>
      </c>
    </row>
    <row r="897" spans="1:6" x14ac:dyDescent="0.25">
      <c r="A897" s="4"/>
      <c r="B897" s="4"/>
      <c r="C897" s="4"/>
      <c r="D897" s="4"/>
      <c r="E897" s="4"/>
      <c r="F897" s="7" t="str">
        <f>IFERROR(IF(ROUND(C897,0)&gt;45,(VLOOKUP(ROUND(B897,0),'Noise Valuation'!$A$19:$B$64,2,FALSE)-VLOOKUP(ROUND(C897,0),'Noise Valuation'!$A$19:$B$64,2,FALSE))*E897,(VLOOKUP(ROUND(B897,0),'Noise Valuation'!$A$19:$B$64,2,FALSE)-0)*E897),"")</f>
        <v/>
      </c>
    </row>
    <row r="898" spans="1:6" x14ac:dyDescent="0.25">
      <c r="A898" s="4"/>
      <c r="B898" s="4"/>
      <c r="C898" s="4"/>
      <c r="D898" s="4"/>
      <c r="E898" s="4"/>
      <c r="F898" s="7" t="str">
        <f>IFERROR(IF(ROUND(C898,0)&gt;45,(VLOOKUP(ROUND(B898,0),'Noise Valuation'!$A$19:$B$64,2,FALSE)-VLOOKUP(ROUND(C898,0),'Noise Valuation'!$A$19:$B$64,2,FALSE))*E898,(VLOOKUP(ROUND(B898,0),'Noise Valuation'!$A$19:$B$64,2,FALSE)-0)*E898),"")</f>
        <v/>
      </c>
    </row>
    <row r="899" spans="1:6" x14ac:dyDescent="0.25">
      <c r="A899" s="4"/>
      <c r="B899" s="4"/>
      <c r="C899" s="4"/>
      <c r="D899" s="4"/>
      <c r="E899" s="4"/>
      <c r="F899" s="7" t="str">
        <f>IFERROR(IF(ROUND(C899,0)&gt;45,(VLOOKUP(ROUND(B899,0),'Noise Valuation'!$A$19:$B$64,2,FALSE)-VLOOKUP(ROUND(C899,0),'Noise Valuation'!$A$19:$B$64,2,FALSE))*E899,(VLOOKUP(ROUND(B899,0),'Noise Valuation'!$A$19:$B$64,2,FALSE)-0)*E899),"")</f>
        <v/>
      </c>
    </row>
    <row r="900" spans="1:6" x14ac:dyDescent="0.25">
      <c r="A900" s="4"/>
      <c r="B900" s="4"/>
      <c r="C900" s="4"/>
      <c r="D900" s="4"/>
      <c r="E900" s="4"/>
      <c r="F900" s="7" t="str">
        <f>IFERROR(IF(ROUND(C900,0)&gt;45,(VLOOKUP(ROUND(B900,0),'Noise Valuation'!$A$19:$B$64,2,FALSE)-VLOOKUP(ROUND(C900,0),'Noise Valuation'!$A$19:$B$64,2,FALSE))*E900,(VLOOKUP(ROUND(B900,0),'Noise Valuation'!$A$19:$B$64,2,FALSE)-0)*E900),"")</f>
        <v/>
      </c>
    </row>
    <row r="901" spans="1:6" x14ac:dyDescent="0.25">
      <c r="A901" s="4"/>
      <c r="B901" s="4"/>
      <c r="C901" s="4"/>
      <c r="D901" s="4"/>
      <c r="E901" s="4"/>
      <c r="F901" s="7" t="str">
        <f>IFERROR(IF(ROUND(C901,0)&gt;45,(VLOOKUP(ROUND(B901,0),'Noise Valuation'!$A$19:$B$64,2,FALSE)-VLOOKUP(ROUND(C901,0),'Noise Valuation'!$A$19:$B$64,2,FALSE))*E901,(VLOOKUP(ROUND(B901,0),'Noise Valuation'!$A$19:$B$64,2,FALSE)-0)*E901),"")</f>
        <v/>
      </c>
    </row>
    <row r="902" spans="1:6" x14ac:dyDescent="0.25">
      <c r="A902" s="4"/>
      <c r="B902" s="4"/>
      <c r="C902" s="4"/>
      <c r="D902" s="4"/>
      <c r="E902" s="4"/>
      <c r="F902" s="7" t="str">
        <f>IFERROR(IF(ROUND(C902,0)&gt;45,(VLOOKUP(ROUND(B902,0),'Noise Valuation'!$A$19:$B$64,2,FALSE)-VLOOKUP(ROUND(C902,0),'Noise Valuation'!$A$19:$B$64,2,FALSE))*E902,(VLOOKUP(ROUND(B902,0),'Noise Valuation'!$A$19:$B$64,2,FALSE)-0)*E902),"")</f>
        <v/>
      </c>
    </row>
    <row r="903" spans="1:6" x14ac:dyDescent="0.25">
      <c r="A903" s="4"/>
      <c r="B903" s="4"/>
      <c r="C903" s="4"/>
      <c r="D903" s="4"/>
      <c r="E903" s="4"/>
      <c r="F903" s="7" t="str">
        <f>IFERROR(IF(ROUND(C903,0)&gt;45,(VLOOKUP(ROUND(B903,0),'Noise Valuation'!$A$19:$B$64,2,FALSE)-VLOOKUP(ROUND(C903,0),'Noise Valuation'!$A$19:$B$64,2,FALSE))*E903,(VLOOKUP(ROUND(B903,0),'Noise Valuation'!$A$19:$B$64,2,FALSE)-0)*E903),"")</f>
        <v/>
      </c>
    </row>
    <row r="904" spans="1:6" x14ac:dyDescent="0.25">
      <c r="A904" s="4"/>
      <c r="B904" s="4"/>
      <c r="C904" s="4"/>
      <c r="D904" s="4"/>
      <c r="E904" s="4"/>
      <c r="F904" s="7" t="str">
        <f>IFERROR(IF(ROUND(C904,0)&gt;45,(VLOOKUP(ROUND(B904,0),'Noise Valuation'!$A$19:$B$64,2,FALSE)-VLOOKUP(ROUND(C904,0),'Noise Valuation'!$A$19:$B$64,2,FALSE))*E904,(VLOOKUP(ROUND(B904,0),'Noise Valuation'!$A$19:$B$64,2,FALSE)-0)*E904),"")</f>
        <v/>
      </c>
    </row>
    <row r="905" spans="1:6" x14ac:dyDescent="0.25">
      <c r="A905" s="4"/>
      <c r="B905" s="4"/>
      <c r="C905" s="4"/>
      <c r="D905" s="4"/>
      <c r="E905" s="4"/>
      <c r="F905" s="7" t="str">
        <f>IFERROR(IF(ROUND(C905,0)&gt;45,(VLOOKUP(ROUND(B905,0),'Noise Valuation'!$A$19:$B$64,2,FALSE)-VLOOKUP(ROUND(C905,0),'Noise Valuation'!$A$19:$B$64,2,FALSE))*E905,(VLOOKUP(ROUND(B905,0),'Noise Valuation'!$A$19:$B$64,2,FALSE)-0)*E905),"")</f>
        <v/>
      </c>
    </row>
    <row r="906" spans="1:6" x14ac:dyDescent="0.25">
      <c r="A906" s="4"/>
      <c r="B906" s="4"/>
      <c r="C906" s="4"/>
      <c r="D906" s="4"/>
      <c r="E906" s="4"/>
      <c r="F906" s="7" t="str">
        <f>IFERROR(IF(ROUND(C906,0)&gt;45,(VLOOKUP(ROUND(B906,0),'Noise Valuation'!$A$19:$B$64,2,FALSE)-VLOOKUP(ROUND(C906,0),'Noise Valuation'!$A$19:$B$64,2,FALSE))*E906,(VLOOKUP(ROUND(B906,0),'Noise Valuation'!$A$19:$B$64,2,FALSE)-0)*E906),"")</f>
        <v/>
      </c>
    </row>
    <row r="907" spans="1:6" x14ac:dyDescent="0.25">
      <c r="A907" s="4"/>
      <c r="B907" s="4"/>
      <c r="C907" s="4"/>
      <c r="D907" s="4"/>
      <c r="E907" s="4"/>
      <c r="F907" s="7" t="str">
        <f>IFERROR(IF(ROUND(C907,0)&gt;45,(VLOOKUP(ROUND(B907,0),'Noise Valuation'!$A$19:$B$64,2,FALSE)-VLOOKUP(ROUND(C907,0),'Noise Valuation'!$A$19:$B$64,2,FALSE))*E907,(VLOOKUP(ROUND(B907,0),'Noise Valuation'!$A$19:$B$64,2,FALSE)-0)*E907),"")</f>
        <v/>
      </c>
    </row>
    <row r="908" spans="1:6" x14ac:dyDescent="0.25">
      <c r="A908" s="4"/>
      <c r="B908" s="4"/>
      <c r="C908" s="4"/>
      <c r="D908" s="4"/>
      <c r="E908" s="4"/>
      <c r="F908" s="7" t="str">
        <f>IFERROR(IF(ROUND(C908,0)&gt;45,(VLOOKUP(ROUND(B908,0),'Noise Valuation'!$A$19:$B$64,2,FALSE)-VLOOKUP(ROUND(C908,0),'Noise Valuation'!$A$19:$B$64,2,FALSE))*E908,(VLOOKUP(ROUND(B908,0),'Noise Valuation'!$A$19:$B$64,2,FALSE)-0)*E908),"")</f>
        <v/>
      </c>
    </row>
    <row r="909" spans="1:6" x14ac:dyDescent="0.25">
      <c r="A909" s="4"/>
      <c r="B909" s="4"/>
      <c r="C909" s="4"/>
      <c r="D909" s="4"/>
      <c r="E909" s="4"/>
      <c r="F909" s="7" t="str">
        <f>IFERROR(IF(ROUND(C909,0)&gt;45,(VLOOKUP(ROUND(B909,0),'Noise Valuation'!$A$19:$B$64,2,FALSE)-VLOOKUP(ROUND(C909,0),'Noise Valuation'!$A$19:$B$64,2,FALSE))*E909,(VLOOKUP(ROUND(B909,0),'Noise Valuation'!$A$19:$B$64,2,FALSE)-0)*E909),"")</f>
        <v/>
      </c>
    </row>
    <row r="910" spans="1:6" x14ac:dyDescent="0.25">
      <c r="A910" s="4"/>
      <c r="B910" s="4"/>
      <c r="C910" s="4"/>
      <c r="D910" s="4"/>
      <c r="E910" s="4"/>
      <c r="F910" s="7" t="str">
        <f>IFERROR(IF(ROUND(C910,0)&gt;45,(VLOOKUP(ROUND(B910,0),'Noise Valuation'!$A$19:$B$64,2,FALSE)-VLOOKUP(ROUND(C910,0),'Noise Valuation'!$A$19:$B$64,2,FALSE))*E910,(VLOOKUP(ROUND(B910,0),'Noise Valuation'!$A$19:$B$64,2,FALSE)-0)*E910),"")</f>
        <v/>
      </c>
    </row>
    <row r="911" spans="1:6" x14ac:dyDescent="0.25">
      <c r="A911" s="4"/>
      <c r="B911" s="4"/>
      <c r="C911" s="4"/>
      <c r="D911" s="4"/>
      <c r="E911" s="4"/>
      <c r="F911" s="7" t="str">
        <f>IFERROR(IF(ROUND(C911,0)&gt;45,(VLOOKUP(ROUND(B911,0),'Noise Valuation'!$A$19:$B$64,2,FALSE)-VLOOKUP(ROUND(C911,0),'Noise Valuation'!$A$19:$B$64,2,FALSE))*E911,(VLOOKUP(ROUND(B911,0),'Noise Valuation'!$A$19:$B$64,2,FALSE)-0)*E911),"")</f>
        <v/>
      </c>
    </row>
    <row r="912" spans="1:6" x14ac:dyDescent="0.25">
      <c r="A912" s="4"/>
      <c r="B912" s="4"/>
      <c r="C912" s="4"/>
      <c r="D912" s="4"/>
      <c r="E912" s="4"/>
      <c r="F912" s="7" t="str">
        <f>IFERROR(IF(ROUND(C912,0)&gt;45,(VLOOKUP(ROUND(B912,0),'Noise Valuation'!$A$19:$B$64,2,FALSE)-VLOOKUP(ROUND(C912,0),'Noise Valuation'!$A$19:$B$64,2,FALSE))*E912,(VLOOKUP(ROUND(B912,0),'Noise Valuation'!$A$19:$B$64,2,FALSE)-0)*E912),"")</f>
        <v/>
      </c>
    </row>
    <row r="913" spans="1:6" x14ac:dyDescent="0.25">
      <c r="A913" s="4"/>
      <c r="B913" s="4"/>
      <c r="C913" s="4"/>
      <c r="D913" s="4"/>
      <c r="E913" s="4"/>
      <c r="F913" s="7" t="str">
        <f>IFERROR(IF(ROUND(C913,0)&gt;45,(VLOOKUP(ROUND(B913,0),'Noise Valuation'!$A$19:$B$64,2,FALSE)-VLOOKUP(ROUND(C913,0),'Noise Valuation'!$A$19:$B$64,2,FALSE))*E913,(VLOOKUP(ROUND(B913,0),'Noise Valuation'!$A$19:$B$64,2,FALSE)-0)*E913),"")</f>
        <v/>
      </c>
    </row>
    <row r="914" spans="1:6" x14ac:dyDescent="0.25">
      <c r="A914" s="4"/>
      <c r="B914" s="4"/>
      <c r="C914" s="4"/>
      <c r="D914" s="4"/>
      <c r="E914" s="4"/>
      <c r="F914" s="7" t="str">
        <f>IFERROR(IF(ROUND(C914,0)&gt;45,(VLOOKUP(ROUND(B914,0),'Noise Valuation'!$A$19:$B$64,2,FALSE)-VLOOKUP(ROUND(C914,0),'Noise Valuation'!$A$19:$B$64,2,FALSE))*E914,(VLOOKUP(ROUND(B914,0),'Noise Valuation'!$A$19:$B$64,2,FALSE)-0)*E914),"")</f>
        <v/>
      </c>
    </row>
    <row r="915" spans="1:6" x14ac:dyDescent="0.25">
      <c r="A915" s="4"/>
      <c r="B915" s="4"/>
      <c r="C915" s="4"/>
      <c r="D915" s="4"/>
      <c r="E915" s="4"/>
      <c r="F915" s="7" t="str">
        <f>IFERROR(IF(ROUND(C915,0)&gt;45,(VLOOKUP(ROUND(B915,0),'Noise Valuation'!$A$19:$B$64,2,FALSE)-VLOOKUP(ROUND(C915,0),'Noise Valuation'!$A$19:$B$64,2,FALSE))*E915,(VLOOKUP(ROUND(B915,0),'Noise Valuation'!$A$19:$B$64,2,FALSE)-0)*E915),"")</f>
        <v/>
      </c>
    </row>
    <row r="916" spans="1:6" x14ac:dyDescent="0.25">
      <c r="A916" s="4"/>
      <c r="B916" s="4"/>
      <c r="C916" s="4"/>
      <c r="D916" s="4"/>
      <c r="E916" s="4"/>
      <c r="F916" s="7" t="str">
        <f>IFERROR(IF(ROUND(C916,0)&gt;45,(VLOOKUP(ROUND(B916,0),'Noise Valuation'!$A$19:$B$64,2,FALSE)-VLOOKUP(ROUND(C916,0),'Noise Valuation'!$A$19:$B$64,2,FALSE))*E916,(VLOOKUP(ROUND(B916,0),'Noise Valuation'!$A$19:$B$64,2,FALSE)-0)*E916),"")</f>
        <v/>
      </c>
    </row>
    <row r="917" spans="1:6" x14ac:dyDescent="0.25">
      <c r="A917" s="4"/>
      <c r="B917" s="4"/>
      <c r="C917" s="4"/>
      <c r="D917" s="4"/>
      <c r="E917" s="4"/>
      <c r="F917" s="7" t="str">
        <f>IFERROR(IF(ROUND(C917,0)&gt;45,(VLOOKUP(ROUND(B917,0),'Noise Valuation'!$A$19:$B$64,2,FALSE)-VLOOKUP(ROUND(C917,0),'Noise Valuation'!$A$19:$B$64,2,FALSE))*E917,(VLOOKUP(ROUND(B917,0),'Noise Valuation'!$A$19:$B$64,2,FALSE)-0)*E917),"")</f>
        <v/>
      </c>
    </row>
    <row r="918" spans="1:6" x14ac:dyDescent="0.25">
      <c r="A918" s="4"/>
      <c r="B918" s="4"/>
      <c r="C918" s="4"/>
      <c r="D918" s="4"/>
      <c r="E918" s="4"/>
      <c r="F918" s="7" t="str">
        <f>IFERROR(IF(ROUND(C918,0)&gt;45,(VLOOKUP(ROUND(B918,0),'Noise Valuation'!$A$19:$B$64,2,FALSE)-VLOOKUP(ROUND(C918,0),'Noise Valuation'!$A$19:$B$64,2,FALSE))*E918,(VLOOKUP(ROUND(B918,0),'Noise Valuation'!$A$19:$B$64,2,FALSE)-0)*E918),"")</f>
        <v/>
      </c>
    </row>
    <row r="919" spans="1:6" x14ac:dyDescent="0.25">
      <c r="A919" s="4"/>
      <c r="B919" s="4"/>
      <c r="C919" s="4"/>
      <c r="D919" s="4"/>
      <c r="E919" s="4"/>
      <c r="F919" s="7" t="str">
        <f>IFERROR(IF(ROUND(C919,0)&gt;45,(VLOOKUP(ROUND(B919,0),'Noise Valuation'!$A$19:$B$64,2,FALSE)-VLOOKUP(ROUND(C919,0),'Noise Valuation'!$A$19:$B$64,2,FALSE))*E919,(VLOOKUP(ROUND(B919,0),'Noise Valuation'!$A$19:$B$64,2,FALSE)-0)*E919),"")</f>
        <v/>
      </c>
    </row>
    <row r="920" spans="1:6" x14ac:dyDescent="0.25">
      <c r="A920" s="4"/>
      <c r="B920" s="4"/>
      <c r="C920" s="4"/>
      <c r="D920" s="4"/>
      <c r="E920" s="4"/>
      <c r="F920" s="7" t="str">
        <f>IFERROR(IF(ROUND(C920,0)&gt;45,(VLOOKUP(ROUND(B920,0),'Noise Valuation'!$A$19:$B$64,2,FALSE)-VLOOKUP(ROUND(C920,0),'Noise Valuation'!$A$19:$B$64,2,FALSE))*E920,(VLOOKUP(ROUND(B920,0),'Noise Valuation'!$A$19:$B$64,2,FALSE)-0)*E920),"")</f>
        <v/>
      </c>
    </row>
    <row r="921" spans="1:6" x14ac:dyDescent="0.25">
      <c r="A921" s="4"/>
      <c r="B921" s="4"/>
      <c r="C921" s="4"/>
      <c r="D921" s="4"/>
      <c r="E921" s="4"/>
      <c r="F921" s="7" t="str">
        <f>IFERROR(IF(ROUND(C921,0)&gt;45,(VLOOKUP(ROUND(B921,0),'Noise Valuation'!$A$19:$B$64,2,FALSE)-VLOOKUP(ROUND(C921,0),'Noise Valuation'!$A$19:$B$64,2,FALSE))*E921,(VLOOKUP(ROUND(B921,0),'Noise Valuation'!$A$19:$B$64,2,FALSE)-0)*E921),"")</f>
        <v/>
      </c>
    </row>
    <row r="922" spans="1:6" x14ac:dyDescent="0.25">
      <c r="A922" s="4"/>
      <c r="B922" s="4"/>
      <c r="C922" s="4"/>
      <c r="D922" s="4"/>
      <c r="E922" s="4"/>
      <c r="F922" s="7" t="str">
        <f>IFERROR(IF(ROUND(C922,0)&gt;45,(VLOOKUP(ROUND(B922,0),'Noise Valuation'!$A$19:$B$64,2,FALSE)-VLOOKUP(ROUND(C922,0),'Noise Valuation'!$A$19:$B$64,2,FALSE))*E922,(VLOOKUP(ROUND(B922,0),'Noise Valuation'!$A$19:$B$64,2,FALSE)-0)*E922),"")</f>
        <v/>
      </c>
    </row>
    <row r="923" spans="1:6" x14ac:dyDescent="0.25">
      <c r="A923" s="4"/>
      <c r="B923" s="4"/>
      <c r="C923" s="4"/>
      <c r="D923" s="4"/>
      <c r="E923" s="4"/>
      <c r="F923" s="7" t="str">
        <f>IFERROR(IF(ROUND(C923,0)&gt;45,(VLOOKUP(ROUND(B923,0),'Noise Valuation'!$A$19:$B$64,2,FALSE)-VLOOKUP(ROUND(C923,0),'Noise Valuation'!$A$19:$B$64,2,FALSE))*E923,(VLOOKUP(ROUND(B923,0),'Noise Valuation'!$A$19:$B$64,2,FALSE)-0)*E923),"")</f>
        <v/>
      </c>
    </row>
    <row r="924" spans="1:6" x14ac:dyDescent="0.25">
      <c r="A924" s="4"/>
      <c r="B924" s="4"/>
      <c r="C924" s="4"/>
      <c r="D924" s="4"/>
      <c r="E924" s="4"/>
      <c r="F924" s="7" t="str">
        <f>IFERROR(IF(ROUND(C924,0)&gt;45,(VLOOKUP(ROUND(B924,0),'Noise Valuation'!$A$19:$B$64,2,FALSE)-VLOOKUP(ROUND(C924,0),'Noise Valuation'!$A$19:$B$64,2,FALSE))*E924,(VLOOKUP(ROUND(B924,0),'Noise Valuation'!$A$19:$B$64,2,FALSE)-0)*E924),"")</f>
        <v/>
      </c>
    </row>
    <row r="925" spans="1:6" x14ac:dyDescent="0.25">
      <c r="A925" s="4"/>
      <c r="B925" s="4"/>
      <c r="C925" s="4"/>
      <c r="D925" s="4"/>
      <c r="E925" s="4"/>
      <c r="F925" s="7" t="str">
        <f>IFERROR(IF(ROUND(C925,0)&gt;45,(VLOOKUP(ROUND(B925,0),'Noise Valuation'!$A$19:$B$64,2,FALSE)-VLOOKUP(ROUND(C925,0),'Noise Valuation'!$A$19:$B$64,2,FALSE))*E925,(VLOOKUP(ROUND(B925,0),'Noise Valuation'!$A$19:$B$64,2,FALSE)-0)*E925),"")</f>
        <v/>
      </c>
    </row>
    <row r="926" spans="1:6" x14ac:dyDescent="0.25">
      <c r="A926" s="4"/>
      <c r="B926" s="4"/>
      <c r="C926" s="4"/>
      <c r="D926" s="4"/>
      <c r="E926" s="4"/>
      <c r="F926" s="7" t="str">
        <f>IFERROR(IF(ROUND(C926,0)&gt;45,(VLOOKUP(ROUND(B926,0),'Noise Valuation'!$A$19:$B$64,2,FALSE)-VLOOKUP(ROUND(C926,0),'Noise Valuation'!$A$19:$B$64,2,FALSE))*E926,(VLOOKUP(ROUND(B926,0),'Noise Valuation'!$A$19:$B$64,2,FALSE)-0)*E926),"")</f>
        <v/>
      </c>
    </row>
    <row r="927" spans="1:6" x14ac:dyDescent="0.25">
      <c r="A927" s="4"/>
      <c r="B927" s="4"/>
      <c r="C927" s="4"/>
      <c r="D927" s="4"/>
      <c r="E927" s="4"/>
      <c r="F927" s="7" t="str">
        <f>IFERROR(IF(ROUND(C927,0)&gt;45,(VLOOKUP(ROUND(B927,0),'Noise Valuation'!$A$19:$B$64,2,FALSE)-VLOOKUP(ROUND(C927,0),'Noise Valuation'!$A$19:$B$64,2,FALSE))*E927,(VLOOKUP(ROUND(B927,0),'Noise Valuation'!$A$19:$B$64,2,FALSE)-0)*E927),"")</f>
        <v/>
      </c>
    </row>
    <row r="928" spans="1:6" x14ac:dyDescent="0.25">
      <c r="A928" s="4"/>
      <c r="B928" s="4"/>
      <c r="C928" s="4"/>
      <c r="D928" s="4"/>
      <c r="E928" s="4"/>
      <c r="F928" s="7" t="str">
        <f>IFERROR(IF(ROUND(C928,0)&gt;45,(VLOOKUP(ROUND(B928,0),'Noise Valuation'!$A$19:$B$64,2,FALSE)-VLOOKUP(ROUND(C928,0),'Noise Valuation'!$A$19:$B$64,2,FALSE))*E928,(VLOOKUP(ROUND(B928,0),'Noise Valuation'!$A$19:$B$64,2,FALSE)-0)*E928),"")</f>
        <v/>
      </c>
    </row>
    <row r="929" spans="1:6" x14ac:dyDescent="0.25">
      <c r="A929" s="4"/>
      <c r="B929" s="4"/>
      <c r="C929" s="4"/>
      <c r="D929" s="4"/>
      <c r="E929" s="4"/>
      <c r="F929" s="7" t="str">
        <f>IFERROR(IF(ROUND(C929,0)&gt;45,(VLOOKUP(ROUND(B929,0),'Noise Valuation'!$A$19:$B$64,2,FALSE)-VLOOKUP(ROUND(C929,0),'Noise Valuation'!$A$19:$B$64,2,FALSE))*E929,(VLOOKUP(ROUND(B929,0),'Noise Valuation'!$A$19:$B$64,2,FALSE)-0)*E929),"")</f>
        <v/>
      </c>
    </row>
    <row r="930" spans="1:6" x14ac:dyDescent="0.25">
      <c r="A930" s="4"/>
      <c r="B930" s="4"/>
      <c r="C930" s="4"/>
      <c r="D930" s="4"/>
      <c r="E930" s="4"/>
      <c r="F930" s="7" t="str">
        <f>IFERROR(IF(ROUND(C930,0)&gt;45,(VLOOKUP(ROUND(B930,0),'Noise Valuation'!$A$19:$B$64,2,FALSE)-VLOOKUP(ROUND(C930,0),'Noise Valuation'!$A$19:$B$64,2,FALSE))*E930,(VLOOKUP(ROUND(B930,0),'Noise Valuation'!$A$19:$B$64,2,FALSE)-0)*E930),"")</f>
        <v/>
      </c>
    </row>
    <row r="931" spans="1:6" x14ac:dyDescent="0.25">
      <c r="A931" s="4"/>
      <c r="B931" s="4"/>
      <c r="C931" s="4"/>
      <c r="D931" s="4"/>
      <c r="E931" s="4"/>
      <c r="F931" s="7" t="str">
        <f>IFERROR(IF(ROUND(C931,0)&gt;45,(VLOOKUP(ROUND(B931,0),'Noise Valuation'!$A$19:$B$64,2,FALSE)-VLOOKUP(ROUND(C931,0),'Noise Valuation'!$A$19:$B$64,2,FALSE))*E931,(VLOOKUP(ROUND(B931,0),'Noise Valuation'!$A$19:$B$64,2,FALSE)-0)*E931),"")</f>
        <v/>
      </c>
    </row>
    <row r="932" spans="1:6" x14ac:dyDescent="0.25">
      <c r="A932" s="4"/>
      <c r="B932" s="4"/>
      <c r="C932" s="4"/>
      <c r="D932" s="4"/>
      <c r="E932" s="4"/>
      <c r="F932" s="7" t="str">
        <f>IFERROR(IF(ROUND(C932,0)&gt;45,(VLOOKUP(ROUND(B932,0),'Noise Valuation'!$A$19:$B$64,2,FALSE)-VLOOKUP(ROUND(C932,0),'Noise Valuation'!$A$19:$B$64,2,FALSE))*E932,(VLOOKUP(ROUND(B932,0),'Noise Valuation'!$A$19:$B$64,2,FALSE)-0)*E932),"")</f>
        <v/>
      </c>
    </row>
    <row r="933" spans="1:6" x14ac:dyDescent="0.25">
      <c r="A933" s="4"/>
      <c r="B933" s="4"/>
      <c r="C933" s="4"/>
      <c r="D933" s="4"/>
      <c r="E933" s="4"/>
      <c r="F933" s="7" t="str">
        <f>IFERROR(IF(ROUND(C933,0)&gt;45,(VLOOKUP(ROUND(B933,0),'Noise Valuation'!$A$19:$B$64,2,FALSE)-VLOOKUP(ROUND(C933,0),'Noise Valuation'!$A$19:$B$64,2,FALSE))*E933,(VLOOKUP(ROUND(B933,0),'Noise Valuation'!$A$19:$B$64,2,FALSE)-0)*E933),"")</f>
        <v/>
      </c>
    </row>
    <row r="934" spans="1:6" x14ac:dyDescent="0.25">
      <c r="A934" s="4"/>
      <c r="B934" s="4"/>
      <c r="C934" s="4"/>
      <c r="D934" s="4"/>
      <c r="E934" s="4"/>
      <c r="F934" s="7" t="str">
        <f>IFERROR(IF(ROUND(C934,0)&gt;45,(VLOOKUP(ROUND(B934,0),'Noise Valuation'!$A$19:$B$64,2,FALSE)-VLOOKUP(ROUND(C934,0),'Noise Valuation'!$A$19:$B$64,2,FALSE))*E934,(VLOOKUP(ROUND(B934,0),'Noise Valuation'!$A$19:$B$64,2,FALSE)-0)*E934),"")</f>
        <v/>
      </c>
    </row>
    <row r="935" spans="1:6" x14ac:dyDescent="0.25">
      <c r="A935" s="4"/>
      <c r="B935" s="4"/>
      <c r="C935" s="4"/>
      <c r="D935" s="4"/>
      <c r="E935" s="4"/>
      <c r="F935" s="7" t="str">
        <f>IFERROR(IF(ROUND(C935,0)&gt;45,(VLOOKUP(ROUND(B935,0),'Noise Valuation'!$A$19:$B$64,2,FALSE)-VLOOKUP(ROUND(C935,0),'Noise Valuation'!$A$19:$B$64,2,FALSE))*E935,(VLOOKUP(ROUND(B935,0),'Noise Valuation'!$A$19:$B$64,2,FALSE)-0)*E935),"")</f>
        <v/>
      </c>
    </row>
    <row r="936" spans="1:6" x14ac:dyDescent="0.25">
      <c r="A936" s="4"/>
      <c r="B936" s="4"/>
      <c r="C936" s="4"/>
      <c r="D936" s="4"/>
      <c r="E936" s="4"/>
      <c r="F936" s="7" t="str">
        <f>IFERROR(IF(ROUND(C936,0)&gt;45,(VLOOKUP(ROUND(B936,0),'Noise Valuation'!$A$19:$B$64,2,FALSE)-VLOOKUP(ROUND(C936,0),'Noise Valuation'!$A$19:$B$64,2,FALSE))*E936,(VLOOKUP(ROUND(B936,0),'Noise Valuation'!$A$19:$B$64,2,FALSE)-0)*E936),"")</f>
        <v/>
      </c>
    </row>
    <row r="937" spans="1:6" x14ac:dyDescent="0.25">
      <c r="A937" s="4"/>
      <c r="B937" s="4"/>
      <c r="C937" s="4"/>
      <c r="D937" s="4"/>
      <c r="E937" s="4"/>
      <c r="F937" s="7" t="str">
        <f>IFERROR(IF(ROUND(C937,0)&gt;45,(VLOOKUP(ROUND(B937,0),'Noise Valuation'!$A$19:$B$64,2,FALSE)-VLOOKUP(ROUND(C937,0),'Noise Valuation'!$A$19:$B$64,2,FALSE))*E937,(VLOOKUP(ROUND(B937,0),'Noise Valuation'!$A$19:$B$64,2,FALSE)-0)*E937),"")</f>
        <v/>
      </c>
    </row>
    <row r="938" spans="1:6" x14ac:dyDescent="0.25">
      <c r="A938" s="4"/>
      <c r="B938" s="4"/>
      <c r="C938" s="4"/>
      <c r="D938" s="4"/>
      <c r="E938" s="4"/>
      <c r="F938" s="7" t="str">
        <f>IFERROR(IF(ROUND(C938,0)&gt;45,(VLOOKUP(ROUND(B938,0),'Noise Valuation'!$A$19:$B$64,2,FALSE)-VLOOKUP(ROUND(C938,0),'Noise Valuation'!$A$19:$B$64,2,FALSE))*E938,(VLOOKUP(ROUND(B938,0),'Noise Valuation'!$A$19:$B$64,2,FALSE)-0)*E938),"")</f>
        <v/>
      </c>
    </row>
    <row r="939" spans="1:6" x14ac:dyDescent="0.25">
      <c r="A939" s="4"/>
      <c r="B939" s="4"/>
      <c r="C939" s="4"/>
      <c r="D939" s="4"/>
      <c r="E939" s="4"/>
      <c r="F939" s="7" t="str">
        <f>IFERROR(IF(ROUND(C939,0)&gt;45,(VLOOKUP(ROUND(B939,0),'Noise Valuation'!$A$19:$B$64,2,FALSE)-VLOOKUP(ROUND(C939,0),'Noise Valuation'!$A$19:$B$64,2,FALSE))*E939,(VLOOKUP(ROUND(B939,0),'Noise Valuation'!$A$19:$B$64,2,FALSE)-0)*E939),"")</f>
        <v/>
      </c>
    </row>
    <row r="940" spans="1:6" x14ac:dyDescent="0.25">
      <c r="A940" s="4"/>
      <c r="B940" s="4"/>
      <c r="C940" s="4"/>
      <c r="D940" s="4"/>
      <c r="E940" s="4"/>
      <c r="F940" s="7" t="str">
        <f>IFERROR(IF(ROUND(C940,0)&gt;45,(VLOOKUP(ROUND(B940,0),'Noise Valuation'!$A$19:$B$64,2,FALSE)-VLOOKUP(ROUND(C940,0),'Noise Valuation'!$A$19:$B$64,2,FALSE))*E940,(VLOOKUP(ROUND(B940,0),'Noise Valuation'!$A$19:$B$64,2,FALSE)-0)*E940),"")</f>
        <v/>
      </c>
    </row>
    <row r="941" spans="1:6" x14ac:dyDescent="0.25">
      <c r="A941" s="4"/>
      <c r="B941" s="4"/>
      <c r="C941" s="4"/>
      <c r="D941" s="4"/>
      <c r="E941" s="4"/>
      <c r="F941" s="7" t="str">
        <f>IFERROR(IF(ROUND(C941,0)&gt;45,(VLOOKUP(ROUND(B941,0),'Noise Valuation'!$A$19:$B$64,2,FALSE)-VLOOKUP(ROUND(C941,0),'Noise Valuation'!$A$19:$B$64,2,FALSE))*E941,(VLOOKUP(ROUND(B941,0),'Noise Valuation'!$A$19:$B$64,2,FALSE)-0)*E941),"")</f>
        <v/>
      </c>
    </row>
    <row r="942" spans="1:6" x14ac:dyDescent="0.25">
      <c r="A942" s="4"/>
      <c r="B942" s="4"/>
      <c r="C942" s="4"/>
      <c r="D942" s="4"/>
      <c r="E942" s="4"/>
      <c r="F942" s="7" t="str">
        <f>IFERROR(IF(ROUND(C942,0)&gt;45,(VLOOKUP(ROUND(B942,0),'Noise Valuation'!$A$19:$B$64,2,FALSE)-VLOOKUP(ROUND(C942,0),'Noise Valuation'!$A$19:$B$64,2,FALSE))*E942,(VLOOKUP(ROUND(B942,0),'Noise Valuation'!$A$19:$B$64,2,FALSE)-0)*E942),"")</f>
        <v/>
      </c>
    </row>
    <row r="943" spans="1:6" x14ac:dyDescent="0.25">
      <c r="A943" s="4"/>
      <c r="B943" s="4"/>
      <c r="C943" s="4"/>
      <c r="D943" s="4"/>
      <c r="E943" s="4"/>
      <c r="F943" s="7" t="str">
        <f>IFERROR(IF(ROUND(C943,0)&gt;45,(VLOOKUP(ROUND(B943,0),'Noise Valuation'!$A$19:$B$64,2,FALSE)-VLOOKUP(ROUND(C943,0),'Noise Valuation'!$A$19:$B$64,2,FALSE))*E943,(VLOOKUP(ROUND(B943,0),'Noise Valuation'!$A$19:$B$64,2,FALSE)-0)*E943),"")</f>
        <v/>
      </c>
    </row>
    <row r="944" spans="1:6" x14ac:dyDescent="0.25">
      <c r="A944" s="4"/>
      <c r="B944" s="4"/>
      <c r="C944" s="4"/>
      <c r="D944" s="4"/>
      <c r="E944" s="4"/>
      <c r="F944" s="7" t="str">
        <f>IFERROR(IF(ROUND(C944,0)&gt;45,(VLOOKUP(ROUND(B944,0),'Noise Valuation'!$A$19:$B$64,2,FALSE)-VLOOKUP(ROUND(C944,0),'Noise Valuation'!$A$19:$B$64,2,FALSE))*E944,(VLOOKUP(ROUND(B944,0),'Noise Valuation'!$A$19:$B$64,2,FALSE)-0)*E944),"")</f>
        <v/>
      </c>
    </row>
    <row r="945" spans="1:6" x14ac:dyDescent="0.25">
      <c r="A945" s="4"/>
      <c r="B945" s="4"/>
      <c r="C945" s="4"/>
      <c r="D945" s="4"/>
      <c r="E945" s="4"/>
      <c r="F945" s="7" t="str">
        <f>IFERROR(IF(ROUND(C945,0)&gt;45,(VLOOKUP(ROUND(B945,0),'Noise Valuation'!$A$19:$B$64,2,FALSE)-VLOOKUP(ROUND(C945,0),'Noise Valuation'!$A$19:$B$64,2,FALSE))*E945,(VLOOKUP(ROUND(B945,0),'Noise Valuation'!$A$19:$B$64,2,FALSE)-0)*E945),"")</f>
        <v/>
      </c>
    </row>
    <row r="946" spans="1:6" x14ac:dyDescent="0.25">
      <c r="A946" s="4"/>
      <c r="B946" s="4"/>
      <c r="C946" s="4"/>
      <c r="D946" s="4"/>
      <c r="E946" s="4"/>
      <c r="F946" s="7" t="str">
        <f>IFERROR(IF(ROUND(C946,0)&gt;45,(VLOOKUP(ROUND(B946,0),'Noise Valuation'!$A$19:$B$64,2,FALSE)-VLOOKUP(ROUND(C946,0),'Noise Valuation'!$A$19:$B$64,2,FALSE))*E946,(VLOOKUP(ROUND(B946,0),'Noise Valuation'!$A$19:$B$64,2,FALSE)-0)*E946),"")</f>
        <v/>
      </c>
    </row>
    <row r="947" spans="1:6" x14ac:dyDescent="0.25">
      <c r="A947" s="4"/>
      <c r="B947" s="4"/>
      <c r="C947" s="4"/>
      <c r="D947" s="4"/>
      <c r="E947" s="4"/>
      <c r="F947" s="7" t="str">
        <f>IFERROR(IF(ROUND(C947,0)&gt;45,(VLOOKUP(ROUND(B947,0),'Noise Valuation'!$A$19:$B$64,2,FALSE)-VLOOKUP(ROUND(C947,0),'Noise Valuation'!$A$19:$B$64,2,FALSE))*E947,(VLOOKUP(ROUND(B947,0),'Noise Valuation'!$A$19:$B$64,2,FALSE)-0)*E947),"")</f>
        <v/>
      </c>
    </row>
    <row r="948" spans="1:6" x14ac:dyDescent="0.25">
      <c r="A948" s="4"/>
      <c r="B948" s="4"/>
      <c r="C948" s="4"/>
      <c r="D948" s="4"/>
      <c r="E948" s="4"/>
      <c r="F948" s="7" t="str">
        <f>IFERROR(IF(ROUND(C948,0)&gt;45,(VLOOKUP(ROUND(B948,0),'Noise Valuation'!$A$19:$B$64,2,FALSE)-VLOOKUP(ROUND(C948,0),'Noise Valuation'!$A$19:$B$64,2,FALSE))*E948,(VLOOKUP(ROUND(B948,0),'Noise Valuation'!$A$19:$B$64,2,FALSE)-0)*E948),"")</f>
        <v/>
      </c>
    </row>
    <row r="949" spans="1:6" x14ac:dyDescent="0.25">
      <c r="A949" s="4"/>
      <c r="B949" s="4"/>
      <c r="C949" s="4"/>
      <c r="D949" s="4"/>
      <c r="E949" s="4"/>
      <c r="F949" s="7" t="str">
        <f>IFERROR(IF(ROUND(C949,0)&gt;45,(VLOOKUP(ROUND(B949,0),'Noise Valuation'!$A$19:$B$64,2,FALSE)-VLOOKUP(ROUND(C949,0),'Noise Valuation'!$A$19:$B$64,2,FALSE))*E949,(VLOOKUP(ROUND(B949,0),'Noise Valuation'!$A$19:$B$64,2,FALSE)-0)*E949),"")</f>
        <v/>
      </c>
    </row>
    <row r="950" spans="1:6" x14ac:dyDescent="0.25">
      <c r="A950" s="4"/>
      <c r="B950" s="4"/>
      <c r="C950" s="4"/>
      <c r="D950" s="4"/>
      <c r="E950" s="4"/>
      <c r="F950" s="7" t="str">
        <f>IFERROR(IF(ROUND(C950,0)&gt;45,(VLOOKUP(ROUND(B950,0),'Noise Valuation'!$A$19:$B$64,2,FALSE)-VLOOKUP(ROUND(C950,0),'Noise Valuation'!$A$19:$B$64,2,FALSE))*E950,(VLOOKUP(ROUND(B950,0),'Noise Valuation'!$A$19:$B$64,2,FALSE)-0)*E950),"")</f>
        <v/>
      </c>
    </row>
    <row r="951" spans="1:6" x14ac:dyDescent="0.25">
      <c r="A951" s="4"/>
      <c r="B951" s="4"/>
      <c r="C951" s="4"/>
      <c r="D951" s="4"/>
      <c r="E951" s="4"/>
      <c r="F951" s="7" t="str">
        <f>IFERROR(IF(ROUND(C951,0)&gt;45,(VLOOKUP(ROUND(B951,0),'Noise Valuation'!$A$19:$B$64,2,FALSE)-VLOOKUP(ROUND(C951,0),'Noise Valuation'!$A$19:$B$64,2,FALSE))*E951,(VLOOKUP(ROUND(B951,0),'Noise Valuation'!$A$19:$B$64,2,FALSE)-0)*E951),"")</f>
        <v/>
      </c>
    </row>
    <row r="952" spans="1:6" x14ac:dyDescent="0.25">
      <c r="A952" s="4"/>
      <c r="B952" s="4"/>
      <c r="C952" s="4"/>
      <c r="D952" s="4"/>
      <c r="E952" s="4"/>
      <c r="F952" s="7" t="str">
        <f>IFERROR(IF(ROUND(C952,0)&gt;45,(VLOOKUP(ROUND(B952,0),'Noise Valuation'!$A$19:$B$64,2,FALSE)-VLOOKUP(ROUND(C952,0),'Noise Valuation'!$A$19:$B$64,2,FALSE))*E952,(VLOOKUP(ROUND(B952,0),'Noise Valuation'!$A$19:$B$64,2,FALSE)-0)*E952),"")</f>
        <v/>
      </c>
    </row>
    <row r="953" spans="1:6" x14ac:dyDescent="0.25">
      <c r="A953" s="4"/>
      <c r="B953" s="4"/>
      <c r="C953" s="4"/>
      <c r="D953" s="4"/>
      <c r="E953" s="4"/>
      <c r="F953" s="7" t="str">
        <f>IFERROR(IF(ROUND(C953,0)&gt;45,(VLOOKUP(ROUND(B953,0),'Noise Valuation'!$A$19:$B$64,2,FALSE)-VLOOKUP(ROUND(C953,0),'Noise Valuation'!$A$19:$B$64,2,FALSE))*E953,(VLOOKUP(ROUND(B953,0),'Noise Valuation'!$A$19:$B$64,2,FALSE)-0)*E953),"")</f>
        <v/>
      </c>
    </row>
    <row r="954" spans="1:6" x14ac:dyDescent="0.25">
      <c r="A954" s="4"/>
      <c r="B954" s="4"/>
      <c r="C954" s="4"/>
      <c r="D954" s="4"/>
      <c r="E954" s="4"/>
      <c r="F954" s="7" t="str">
        <f>IFERROR(IF(ROUND(C954,0)&gt;45,(VLOOKUP(ROUND(B954,0),'Noise Valuation'!$A$19:$B$64,2,FALSE)-VLOOKUP(ROUND(C954,0),'Noise Valuation'!$A$19:$B$64,2,FALSE))*E954,(VLOOKUP(ROUND(B954,0),'Noise Valuation'!$A$19:$B$64,2,FALSE)-0)*E954),"")</f>
        <v/>
      </c>
    </row>
    <row r="955" spans="1:6" x14ac:dyDescent="0.25">
      <c r="A955" s="4"/>
      <c r="B955" s="4"/>
      <c r="C955" s="4"/>
      <c r="D955" s="4"/>
      <c r="E955" s="4"/>
      <c r="F955" s="7" t="str">
        <f>IFERROR(IF(ROUND(C955,0)&gt;45,(VLOOKUP(ROUND(B955,0),'Noise Valuation'!$A$19:$B$64,2,FALSE)-VLOOKUP(ROUND(C955,0),'Noise Valuation'!$A$19:$B$64,2,FALSE))*E955,(VLOOKUP(ROUND(B955,0),'Noise Valuation'!$A$19:$B$64,2,FALSE)-0)*E955),"")</f>
        <v/>
      </c>
    </row>
    <row r="956" spans="1:6" x14ac:dyDescent="0.25">
      <c r="A956" s="4"/>
      <c r="B956" s="4"/>
      <c r="C956" s="4"/>
      <c r="D956" s="4"/>
      <c r="E956" s="4"/>
      <c r="F956" s="7" t="str">
        <f>IFERROR(IF(ROUND(C956,0)&gt;45,(VLOOKUP(ROUND(B956,0),'Noise Valuation'!$A$19:$B$64,2,FALSE)-VLOOKUP(ROUND(C956,0),'Noise Valuation'!$A$19:$B$64,2,FALSE))*E956,(VLOOKUP(ROUND(B956,0),'Noise Valuation'!$A$19:$B$64,2,FALSE)-0)*E956),"")</f>
        <v/>
      </c>
    </row>
    <row r="957" spans="1:6" x14ac:dyDescent="0.25">
      <c r="A957" s="4"/>
      <c r="B957" s="4"/>
      <c r="C957" s="4"/>
      <c r="D957" s="4"/>
      <c r="E957" s="4"/>
      <c r="F957" s="7" t="str">
        <f>IFERROR(IF(ROUND(C957,0)&gt;45,(VLOOKUP(ROUND(B957,0),'Noise Valuation'!$A$19:$B$64,2,FALSE)-VLOOKUP(ROUND(C957,0),'Noise Valuation'!$A$19:$B$64,2,FALSE))*E957,(VLOOKUP(ROUND(B957,0),'Noise Valuation'!$A$19:$B$64,2,FALSE)-0)*E957),"")</f>
        <v/>
      </c>
    </row>
    <row r="958" spans="1:6" x14ac:dyDescent="0.25">
      <c r="A958" s="4"/>
      <c r="B958" s="4"/>
      <c r="C958" s="4"/>
      <c r="D958" s="4"/>
      <c r="E958" s="4"/>
      <c r="F958" s="7" t="str">
        <f>IFERROR(IF(ROUND(C958,0)&gt;45,(VLOOKUP(ROUND(B958,0),'Noise Valuation'!$A$19:$B$64,2,FALSE)-VLOOKUP(ROUND(C958,0),'Noise Valuation'!$A$19:$B$64,2,FALSE))*E958,(VLOOKUP(ROUND(B958,0),'Noise Valuation'!$A$19:$B$64,2,FALSE)-0)*E958),"")</f>
        <v/>
      </c>
    </row>
    <row r="959" spans="1:6" x14ac:dyDescent="0.25">
      <c r="A959" s="4"/>
      <c r="B959" s="4"/>
      <c r="C959" s="4"/>
      <c r="D959" s="4"/>
      <c r="E959" s="4"/>
      <c r="F959" s="7" t="str">
        <f>IFERROR(IF(ROUND(C959,0)&gt;45,(VLOOKUP(ROUND(B959,0),'Noise Valuation'!$A$19:$B$64,2,FALSE)-VLOOKUP(ROUND(C959,0),'Noise Valuation'!$A$19:$B$64,2,FALSE))*E959,(VLOOKUP(ROUND(B959,0),'Noise Valuation'!$A$19:$B$64,2,FALSE)-0)*E959),"")</f>
        <v/>
      </c>
    </row>
    <row r="960" spans="1:6" x14ac:dyDescent="0.25">
      <c r="A960" s="4"/>
      <c r="B960" s="4"/>
      <c r="C960" s="4"/>
      <c r="D960" s="4"/>
      <c r="E960" s="4"/>
      <c r="F960" s="7" t="str">
        <f>IFERROR(IF(ROUND(C960,0)&gt;45,(VLOOKUP(ROUND(B960,0),'Noise Valuation'!$A$19:$B$64,2,FALSE)-VLOOKUP(ROUND(C960,0),'Noise Valuation'!$A$19:$B$64,2,FALSE))*E960,(VLOOKUP(ROUND(B960,0),'Noise Valuation'!$A$19:$B$64,2,FALSE)-0)*E960),"")</f>
        <v/>
      </c>
    </row>
    <row r="961" spans="1:6" x14ac:dyDescent="0.25">
      <c r="A961" s="4"/>
      <c r="B961" s="4"/>
      <c r="C961" s="4"/>
      <c r="D961" s="4"/>
      <c r="E961" s="4"/>
      <c r="F961" s="7" t="str">
        <f>IFERROR(IF(ROUND(C961,0)&gt;45,(VLOOKUP(ROUND(B961,0),'Noise Valuation'!$A$19:$B$64,2,FALSE)-VLOOKUP(ROUND(C961,0),'Noise Valuation'!$A$19:$B$64,2,FALSE))*E961,(VLOOKUP(ROUND(B961,0),'Noise Valuation'!$A$19:$B$64,2,FALSE)-0)*E961),"")</f>
        <v/>
      </c>
    </row>
    <row r="962" spans="1:6" x14ac:dyDescent="0.25">
      <c r="A962" s="4"/>
      <c r="B962" s="4"/>
      <c r="C962" s="4"/>
      <c r="D962" s="4"/>
      <c r="E962" s="4"/>
      <c r="F962" s="7" t="str">
        <f>IFERROR(IF(ROUND(C962,0)&gt;45,(VLOOKUP(ROUND(B962,0),'Noise Valuation'!$A$19:$B$64,2,FALSE)-VLOOKUP(ROUND(C962,0),'Noise Valuation'!$A$19:$B$64,2,FALSE))*E962,(VLOOKUP(ROUND(B962,0),'Noise Valuation'!$A$19:$B$64,2,FALSE)-0)*E962),"")</f>
        <v/>
      </c>
    </row>
    <row r="963" spans="1:6" x14ac:dyDescent="0.25">
      <c r="A963" s="4"/>
      <c r="B963" s="4"/>
      <c r="C963" s="4"/>
      <c r="D963" s="4"/>
      <c r="E963" s="4"/>
      <c r="F963" s="7" t="str">
        <f>IFERROR(IF(ROUND(C963,0)&gt;45,(VLOOKUP(ROUND(B963,0),'Noise Valuation'!$A$19:$B$64,2,FALSE)-VLOOKUP(ROUND(C963,0),'Noise Valuation'!$A$19:$B$64,2,FALSE))*E963,(VLOOKUP(ROUND(B963,0),'Noise Valuation'!$A$19:$B$64,2,FALSE)-0)*E963),"")</f>
        <v/>
      </c>
    </row>
    <row r="964" spans="1:6" x14ac:dyDescent="0.25">
      <c r="A964" s="4"/>
      <c r="B964" s="4"/>
      <c r="C964" s="4"/>
      <c r="D964" s="4"/>
      <c r="E964" s="4"/>
      <c r="F964" s="7" t="str">
        <f>IFERROR(IF(ROUND(C964,0)&gt;45,(VLOOKUP(ROUND(B964,0),'Noise Valuation'!$A$19:$B$64,2,FALSE)-VLOOKUP(ROUND(C964,0),'Noise Valuation'!$A$19:$B$64,2,FALSE))*E964,(VLOOKUP(ROUND(B964,0),'Noise Valuation'!$A$19:$B$64,2,FALSE)-0)*E964),"")</f>
        <v/>
      </c>
    </row>
    <row r="965" spans="1:6" x14ac:dyDescent="0.25">
      <c r="A965" s="4"/>
      <c r="B965" s="4"/>
      <c r="C965" s="4"/>
      <c r="D965" s="4"/>
      <c r="E965" s="4"/>
      <c r="F965" s="7" t="str">
        <f>IFERROR(IF(ROUND(C965,0)&gt;45,(VLOOKUP(ROUND(B965,0),'Noise Valuation'!$A$19:$B$64,2,FALSE)-VLOOKUP(ROUND(C965,0),'Noise Valuation'!$A$19:$B$64,2,FALSE))*E965,(VLOOKUP(ROUND(B965,0),'Noise Valuation'!$A$19:$B$64,2,FALSE)-0)*E965),"")</f>
        <v/>
      </c>
    </row>
    <row r="966" spans="1:6" x14ac:dyDescent="0.25">
      <c r="A966" s="4"/>
      <c r="B966" s="4"/>
      <c r="C966" s="4"/>
      <c r="D966" s="4"/>
      <c r="E966" s="4"/>
      <c r="F966" s="7" t="str">
        <f>IFERROR(IF(ROUND(C966,0)&gt;45,(VLOOKUP(ROUND(B966,0),'Noise Valuation'!$A$19:$B$64,2,FALSE)-VLOOKUP(ROUND(C966,0),'Noise Valuation'!$A$19:$B$64,2,FALSE))*E966,(VLOOKUP(ROUND(B966,0),'Noise Valuation'!$A$19:$B$64,2,FALSE)-0)*E966),"")</f>
        <v/>
      </c>
    </row>
    <row r="967" spans="1:6" x14ac:dyDescent="0.25">
      <c r="A967" s="4"/>
      <c r="B967" s="4"/>
      <c r="C967" s="4"/>
      <c r="D967" s="4"/>
      <c r="E967" s="4"/>
      <c r="F967" s="7" t="str">
        <f>IFERROR(IF(ROUND(C967,0)&gt;45,(VLOOKUP(ROUND(B967,0),'Noise Valuation'!$A$19:$B$64,2,FALSE)-VLOOKUP(ROUND(C967,0),'Noise Valuation'!$A$19:$B$64,2,FALSE))*E967,(VLOOKUP(ROUND(B967,0),'Noise Valuation'!$A$19:$B$64,2,FALSE)-0)*E967),"")</f>
        <v/>
      </c>
    </row>
    <row r="968" spans="1:6" x14ac:dyDescent="0.25">
      <c r="A968" s="4"/>
      <c r="B968" s="4"/>
      <c r="C968" s="4"/>
      <c r="D968" s="4"/>
      <c r="E968" s="4"/>
      <c r="F968" s="7" t="str">
        <f>IFERROR(IF(ROUND(C968,0)&gt;45,(VLOOKUP(ROUND(B968,0),'Noise Valuation'!$A$19:$B$64,2,FALSE)-VLOOKUP(ROUND(C968,0),'Noise Valuation'!$A$19:$B$64,2,FALSE))*E968,(VLOOKUP(ROUND(B968,0),'Noise Valuation'!$A$19:$B$64,2,FALSE)-0)*E968),"")</f>
        <v/>
      </c>
    </row>
    <row r="969" spans="1:6" x14ac:dyDescent="0.25">
      <c r="A969" s="4"/>
      <c r="B969" s="4"/>
      <c r="C969" s="4"/>
      <c r="D969" s="4"/>
      <c r="E969" s="4"/>
      <c r="F969" s="7" t="str">
        <f>IFERROR(IF(ROUND(C969,0)&gt;45,(VLOOKUP(ROUND(B969,0),'Noise Valuation'!$A$19:$B$64,2,FALSE)-VLOOKUP(ROUND(C969,0),'Noise Valuation'!$A$19:$B$64,2,FALSE))*E969,(VLOOKUP(ROUND(B969,0),'Noise Valuation'!$A$19:$B$64,2,FALSE)-0)*E969),"")</f>
        <v/>
      </c>
    </row>
    <row r="970" spans="1:6" x14ac:dyDescent="0.25">
      <c r="A970" s="4"/>
      <c r="B970" s="4"/>
      <c r="C970" s="4"/>
      <c r="D970" s="4"/>
      <c r="E970" s="4"/>
      <c r="F970" s="7" t="str">
        <f>IFERROR(IF(ROUND(C970,0)&gt;45,(VLOOKUP(ROUND(B970,0),'Noise Valuation'!$A$19:$B$64,2,FALSE)-VLOOKUP(ROUND(C970,0),'Noise Valuation'!$A$19:$B$64,2,FALSE))*E970,(VLOOKUP(ROUND(B970,0),'Noise Valuation'!$A$19:$B$64,2,FALSE)-0)*E970),"")</f>
        <v/>
      </c>
    </row>
    <row r="971" spans="1:6" x14ac:dyDescent="0.25">
      <c r="A971" s="4"/>
      <c r="B971" s="4"/>
      <c r="C971" s="4"/>
      <c r="D971" s="4"/>
      <c r="E971" s="4"/>
      <c r="F971" s="7" t="str">
        <f>IFERROR(IF(ROUND(C971,0)&gt;45,(VLOOKUP(ROUND(B971,0),'Noise Valuation'!$A$19:$B$64,2,FALSE)-VLOOKUP(ROUND(C971,0),'Noise Valuation'!$A$19:$B$64,2,FALSE))*E971,(VLOOKUP(ROUND(B971,0),'Noise Valuation'!$A$19:$B$64,2,FALSE)-0)*E971),"")</f>
        <v/>
      </c>
    </row>
    <row r="972" spans="1:6" x14ac:dyDescent="0.25">
      <c r="A972" s="4"/>
      <c r="B972" s="4"/>
      <c r="C972" s="4"/>
      <c r="D972" s="4"/>
      <c r="E972" s="4"/>
      <c r="F972" s="7" t="str">
        <f>IFERROR(IF(ROUND(C972,0)&gt;45,(VLOOKUP(ROUND(B972,0),'Noise Valuation'!$A$19:$B$64,2,FALSE)-VLOOKUP(ROUND(C972,0),'Noise Valuation'!$A$19:$B$64,2,FALSE))*E972,(VLOOKUP(ROUND(B972,0),'Noise Valuation'!$A$19:$B$64,2,FALSE)-0)*E972),"")</f>
        <v/>
      </c>
    </row>
    <row r="973" spans="1:6" x14ac:dyDescent="0.25">
      <c r="A973" s="4"/>
      <c r="B973" s="4"/>
      <c r="C973" s="4"/>
      <c r="D973" s="4"/>
      <c r="E973" s="4"/>
      <c r="F973" s="7" t="str">
        <f>IFERROR(IF(ROUND(C973,0)&gt;45,(VLOOKUP(ROUND(B973,0),'Noise Valuation'!$A$19:$B$64,2,FALSE)-VLOOKUP(ROUND(C973,0),'Noise Valuation'!$A$19:$B$64,2,FALSE))*E973,(VLOOKUP(ROUND(B973,0),'Noise Valuation'!$A$19:$B$64,2,FALSE)-0)*E973),"")</f>
        <v/>
      </c>
    </row>
    <row r="974" spans="1:6" x14ac:dyDescent="0.25">
      <c r="A974" s="4"/>
      <c r="B974" s="4"/>
      <c r="C974" s="4"/>
      <c r="D974" s="4"/>
      <c r="E974" s="4"/>
      <c r="F974" s="7" t="str">
        <f>IFERROR(IF(ROUND(C974,0)&gt;45,(VLOOKUP(ROUND(B974,0),'Noise Valuation'!$A$19:$B$64,2,FALSE)-VLOOKUP(ROUND(C974,0),'Noise Valuation'!$A$19:$B$64,2,FALSE))*E974,(VLOOKUP(ROUND(B974,0),'Noise Valuation'!$A$19:$B$64,2,FALSE)-0)*E974),"")</f>
        <v/>
      </c>
    </row>
    <row r="975" spans="1:6" x14ac:dyDescent="0.25">
      <c r="A975" s="4"/>
      <c r="B975" s="4"/>
      <c r="C975" s="4"/>
      <c r="D975" s="4"/>
      <c r="E975" s="4"/>
      <c r="F975" s="7" t="str">
        <f>IFERROR(IF(ROUND(C975,0)&gt;45,(VLOOKUP(ROUND(B975,0),'Noise Valuation'!$A$19:$B$64,2,FALSE)-VLOOKUP(ROUND(C975,0),'Noise Valuation'!$A$19:$B$64,2,FALSE))*E975,(VLOOKUP(ROUND(B975,0),'Noise Valuation'!$A$19:$B$64,2,FALSE)-0)*E975),"")</f>
        <v/>
      </c>
    </row>
    <row r="976" spans="1:6" x14ac:dyDescent="0.25">
      <c r="A976" s="4"/>
      <c r="B976" s="4"/>
      <c r="C976" s="4"/>
      <c r="D976" s="4"/>
      <c r="E976" s="4"/>
      <c r="F976" s="7" t="str">
        <f>IFERROR(IF(ROUND(C976,0)&gt;45,(VLOOKUP(ROUND(B976,0),'Noise Valuation'!$A$19:$B$64,2,FALSE)-VLOOKUP(ROUND(C976,0),'Noise Valuation'!$A$19:$B$64,2,FALSE))*E976,(VLOOKUP(ROUND(B976,0),'Noise Valuation'!$A$19:$B$64,2,FALSE)-0)*E976),"")</f>
        <v/>
      </c>
    </row>
    <row r="977" spans="1:6" x14ac:dyDescent="0.25">
      <c r="A977" s="4"/>
      <c r="B977" s="4"/>
      <c r="C977" s="4"/>
      <c r="D977" s="4"/>
      <c r="E977" s="4"/>
      <c r="F977" s="7" t="str">
        <f>IFERROR(IF(ROUND(C977,0)&gt;45,(VLOOKUP(ROUND(B977,0),'Noise Valuation'!$A$19:$B$64,2,FALSE)-VLOOKUP(ROUND(C977,0),'Noise Valuation'!$A$19:$B$64,2,FALSE))*E977,(VLOOKUP(ROUND(B977,0),'Noise Valuation'!$A$19:$B$64,2,FALSE)-0)*E977),"")</f>
        <v/>
      </c>
    </row>
    <row r="978" spans="1:6" x14ac:dyDescent="0.25">
      <c r="A978" s="4"/>
      <c r="B978" s="4"/>
      <c r="C978" s="4"/>
      <c r="D978" s="4"/>
      <c r="E978" s="4"/>
      <c r="F978" s="7" t="str">
        <f>IFERROR(IF(ROUND(C978,0)&gt;45,(VLOOKUP(ROUND(B978,0),'Noise Valuation'!$A$19:$B$64,2,FALSE)-VLOOKUP(ROUND(C978,0),'Noise Valuation'!$A$19:$B$64,2,FALSE))*E978,(VLOOKUP(ROUND(B978,0),'Noise Valuation'!$A$19:$B$64,2,FALSE)-0)*E978),"")</f>
        <v/>
      </c>
    </row>
    <row r="979" spans="1:6" x14ac:dyDescent="0.25">
      <c r="A979" s="4"/>
      <c r="B979" s="4"/>
      <c r="C979" s="4"/>
      <c r="D979" s="4"/>
      <c r="E979" s="4"/>
      <c r="F979" s="7" t="str">
        <f>IFERROR(IF(ROUND(C979,0)&gt;45,(VLOOKUP(ROUND(B979,0),'Noise Valuation'!$A$19:$B$64,2,FALSE)-VLOOKUP(ROUND(C979,0),'Noise Valuation'!$A$19:$B$64,2,FALSE))*E979,(VLOOKUP(ROUND(B979,0),'Noise Valuation'!$A$19:$B$64,2,FALSE)-0)*E979),"")</f>
        <v/>
      </c>
    </row>
    <row r="980" spans="1:6" x14ac:dyDescent="0.25">
      <c r="A980" s="4"/>
      <c r="B980" s="4"/>
      <c r="C980" s="4"/>
      <c r="D980" s="4"/>
      <c r="E980" s="4"/>
      <c r="F980" s="7" t="str">
        <f>IFERROR(IF(ROUND(C980,0)&gt;45,(VLOOKUP(ROUND(B980,0),'Noise Valuation'!$A$19:$B$64,2,FALSE)-VLOOKUP(ROUND(C980,0),'Noise Valuation'!$A$19:$B$64,2,FALSE))*E980,(VLOOKUP(ROUND(B980,0),'Noise Valuation'!$A$19:$B$64,2,FALSE)-0)*E980),"")</f>
        <v/>
      </c>
    </row>
    <row r="981" spans="1:6" x14ac:dyDescent="0.25">
      <c r="A981" s="4"/>
      <c r="B981" s="4"/>
      <c r="C981" s="4"/>
      <c r="D981" s="4"/>
      <c r="E981" s="4"/>
      <c r="F981" s="7" t="str">
        <f>IFERROR(IF(ROUND(C981,0)&gt;45,(VLOOKUP(ROUND(B981,0),'Noise Valuation'!$A$19:$B$64,2,FALSE)-VLOOKUP(ROUND(C981,0),'Noise Valuation'!$A$19:$B$64,2,FALSE))*E981,(VLOOKUP(ROUND(B981,0),'Noise Valuation'!$A$19:$B$64,2,FALSE)-0)*E981),"")</f>
        <v/>
      </c>
    </row>
    <row r="982" spans="1:6" x14ac:dyDescent="0.25">
      <c r="A982" s="4"/>
      <c r="B982" s="4"/>
      <c r="C982" s="4"/>
      <c r="D982" s="4"/>
      <c r="E982" s="4"/>
      <c r="F982" s="7" t="str">
        <f>IFERROR(IF(ROUND(C982,0)&gt;45,(VLOOKUP(ROUND(B982,0),'Noise Valuation'!$A$19:$B$64,2,FALSE)-VLOOKUP(ROUND(C982,0),'Noise Valuation'!$A$19:$B$64,2,FALSE))*E982,(VLOOKUP(ROUND(B982,0),'Noise Valuation'!$A$19:$B$64,2,FALSE)-0)*E982),"")</f>
        <v/>
      </c>
    </row>
    <row r="983" spans="1:6" x14ac:dyDescent="0.25">
      <c r="A983" s="4"/>
      <c r="B983" s="4"/>
      <c r="C983" s="4"/>
      <c r="D983" s="4"/>
      <c r="E983" s="4"/>
      <c r="F983" s="7" t="str">
        <f>IFERROR(IF(ROUND(C983,0)&gt;45,(VLOOKUP(ROUND(B983,0),'Noise Valuation'!$A$19:$B$64,2,FALSE)-VLOOKUP(ROUND(C983,0),'Noise Valuation'!$A$19:$B$64,2,FALSE))*E983,(VLOOKUP(ROUND(B983,0),'Noise Valuation'!$A$19:$B$64,2,FALSE)-0)*E983),"")</f>
        <v/>
      </c>
    </row>
    <row r="984" spans="1:6" x14ac:dyDescent="0.25">
      <c r="A984" s="4"/>
      <c r="B984" s="4"/>
      <c r="C984" s="4"/>
      <c r="D984" s="4"/>
      <c r="E984" s="4"/>
      <c r="F984" s="7" t="str">
        <f>IFERROR(IF(ROUND(C984,0)&gt;45,(VLOOKUP(ROUND(B984,0),'Noise Valuation'!$A$19:$B$64,2,FALSE)-VLOOKUP(ROUND(C984,0),'Noise Valuation'!$A$19:$B$64,2,FALSE))*E984,(VLOOKUP(ROUND(B984,0),'Noise Valuation'!$A$19:$B$64,2,FALSE)-0)*E984),"")</f>
        <v/>
      </c>
    </row>
    <row r="985" spans="1:6" x14ac:dyDescent="0.25">
      <c r="A985" s="4"/>
      <c r="B985" s="4"/>
      <c r="C985" s="4"/>
      <c r="D985" s="4"/>
      <c r="E985" s="4"/>
      <c r="F985" s="7" t="str">
        <f>IFERROR(IF(ROUND(C985,0)&gt;45,(VLOOKUP(ROUND(B985,0),'Noise Valuation'!$A$19:$B$64,2,FALSE)-VLOOKUP(ROUND(C985,0),'Noise Valuation'!$A$19:$B$64,2,FALSE))*E985,(VLOOKUP(ROUND(B985,0),'Noise Valuation'!$A$19:$B$64,2,FALSE)-0)*E985),"")</f>
        <v/>
      </c>
    </row>
    <row r="986" spans="1:6" x14ac:dyDescent="0.25">
      <c r="A986" s="4"/>
      <c r="B986" s="4"/>
      <c r="C986" s="4"/>
      <c r="D986" s="4"/>
      <c r="E986" s="4"/>
      <c r="F986" s="7" t="str">
        <f>IFERROR(IF(ROUND(C986,0)&gt;45,(VLOOKUP(ROUND(B986,0),'Noise Valuation'!$A$19:$B$64,2,FALSE)-VLOOKUP(ROUND(C986,0),'Noise Valuation'!$A$19:$B$64,2,FALSE))*E986,(VLOOKUP(ROUND(B986,0),'Noise Valuation'!$A$19:$B$64,2,FALSE)-0)*E986),"")</f>
        <v/>
      </c>
    </row>
    <row r="987" spans="1:6" x14ac:dyDescent="0.25">
      <c r="A987" s="4"/>
      <c r="B987" s="4"/>
      <c r="C987" s="4"/>
      <c r="D987" s="4"/>
      <c r="E987" s="4"/>
      <c r="F987" s="7" t="str">
        <f>IFERROR(IF(ROUND(C987,0)&gt;45,(VLOOKUP(ROUND(B987,0),'Noise Valuation'!$A$19:$B$64,2,FALSE)-VLOOKUP(ROUND(C987,0),'Noise Valuation'!$A$19:$B$64,2,FALSE))*E987,(VLOOKUP(ROUND(B987,0),'Noise Valuation'!$A$19:$B$64,2,FALSE)-0)*E987),"")</f>
        <v/>
      </c>
    </row>
    <row r="988" spans="1:6" x14ac:dyDescent="0.25">
      <c r="A988" s="4"/>
      <c r="B988" s="4"/>
      <c r="C988" s="4"/>
      <c r="D988" s="4"/>
      <c r="E988" s="4"/>
      <c r="F988" s="7" t="str">
        <f>IFERROR(IF(ROUND(C988,0)&gt;45,(VLOOKUP(ROUND(B988,0),'Noise Valuation'!$A$19:$B$64,2,FALSE)-VLOOKUP(ROUND(C988,0),'Noise Valuation'!$A$19:$B$64,2,FALSE))*E988,(VLOOKUP(ROUND(B988,0),'Noise Valuation'!$A$19:$B$64,2,FALSE)-0)*E988),"")</f>
        <v/>
      </c>
    </row>
    <row r="989" spans="1:6" x14ac:dyDescent="0.25">
      <c r="A989" s="4"/>
      <c r="B989" s="4"/>
      <c r="C989" s="4"/>
      <c r="D989" s="4"/>
      <c r="E989" s="4"/>
      <c r="F989" s="7" t="str">
        <f>IFERROR(IF(ROUND(C989,0)&gt;45,(VLOOKUP(ROUND(B989,0),'Noise Valuation'!$A$19:$B$64,2,FALSE)-VLOOKUP(ROUND(C989,0),'Noise Valuation'!$A$19:$B$64,2,FALSE))*E989,(VLOOKUP(ROUND(B989,0),'Noise Valuation'!$A$19:$B$64,2,FALSE)-0)*E989),"")</f>
        <v/>
      </c>
    </row>
    <row r="990" spans="1:6" x14ac:dyDescent="0.25">
      <c r="A990" s="4"/>
      <c r="B990" s="4"/>
      <c r="C990" s="4"/>
      <c r="D990" s="4"/>
      <c r="E990" s="4"/>
      <c r="F990" s="7" t="str">
        <f>IFERROR(IF(ROUND(C990,0)&gt;45,(VLOOKUP(ROUND(B990,0),'Noise Valuation'!$A$19:$B$64,2,FALSE)-VLOOKUP(ROUND(C990,0),'Noise Valuation'!$A$19:$B$64,2,FALSE))*E990,(VLOOKUP(ROUND(B990,0),'Noise Valuation'!$A$19:$B$64,2,FALSE)-0)*E990),"")</f>
        <v/>
      </c>
    </row>
    <row r="991" spans="1:6" x14ac:dyDescent="0.25">
      <c r="A991" s="4"/>
      <c r="B991" s="4"/>
      <c r="C991" s="4"/>
      <c r="D991" s="4"/>
      <c r="E991" s="4"/>
      <c r="F991" s="7" t="str">
        <f>IFERROR(IF(ROUND(C991,0)&gt;45,(VLOOKUP(ROUND(B991,0),'Noise Valuation'!$A$19:$B$64,2,FALSE)-VLOOKUP(ROUND(C991,0),'Noise Valuation'!$A$19:$B$64,2,FALSE))*E991,(VLOOKUP(ROUND(B991,0),'Noise Valuation'!$A$19:$B$64,2,FALSE)-0)*E991),"")</f>
        <v/>
      </c>
    </row>
    <row r="992" spans="1:6" x14ac:dyDescent="0.25">
      <c r="A992" s="4"/>
      <c r="B992" s="4"/>
      <c r="C992" s="4"/>
      <c r="D992" s="4"/>
      <c r="E992" s="4"/>
      <c r="F992" s="7" t="str">
        <f>IFERROR(IF(ROUND(C992,0)&gt;45,(VLOOKUP(ROUND(B992,0),'Noise Valuation'!$A$19:$B$64,2,FALSE)-VLOOKUP(ROUND(C992,0),'Noise Valuation'!$A$19:$B$64,2,FALSE))*E992,(VLOOKUP(ROUND(B992,0),'Noise Valuation'!$A$19:$B$64,2,FALSE)-0)*E992),"")</f>
        <v/>
      </c>
    </row>
    <row r="993" spans="1:6" x14ac:dyDescent="0.25">
      <c r="A993" s="4"/>
      <c r="B993" s="4"/>
      <c r="C993" s="4"/>
      <c r="D993" s="4"/>
      <c r="E993" s="4"/>
      <c r="F993" s="7" t="str">
        <f>IFERROR(IF(ROUND(C993,0)&gt;45,(VLOOKUP(ROUND(B993,0),'Noise Valuation'!$A$19:$B$64,2,FALSE)-VLOOKUP(ROUND(C993,0),'Noise Valuation'!$A$19:$B$64,2,FALSE))*E993,(VLOOKUP(ROUND(B993,0),'Noise Valuation'!$A$19:$B$64,2,FALSE)-0)*E993),"")</f>
        <v/>
      </c>
    </row>
    <row r="994" spans="1:6" x14ac:dyDescent="0.25">
      <c r="A994" s="4"/>
      <c r="B994" s="4"/>
      <c r="C994" s="4"/>
      <c r="D994" s="4"/>
      <c r="E994" s="4"/>
      <c r="F994" s="7" t="str">
        <f>IFERROR(IF(ROUND(C994,0)&gt;45,(VLOOKUP(ROUND(B994,0),'Noise Valuation'!$A$19:$B$64,2,FALSE)-VLOOKUP(ROUND(C994,0),'Noise Valuation'!$A$19:$B$64,2,FALSE))*E994,(VLOOKUP(ROUND(B994,0),'Noise Valuation'!$A$19:$B$64,2,FALSE)-0)*E994),"")</f>
        <v/>
      </c>
    </row>
    <row r="995" spans="1:6" x14ac:dyDescent="0.25">
      <c r="A995" s="4"/>
      <c r="B995" s="4"/>
      <c r="C995" s="4"/>
      <c r="D995" s="4"/>
      <c r="E995" s="4"/>
      <c r="F995" s="7" t="str">
        <f>IFERROR(IF(ROUND(C995,0)&gt;45,(VLOOKUP(ROUND(B995,0),'Noise Valuation'!$A$19:$B$64,2,FALSE)-VLOOKUP(ROUND(C995,0),'Noise Valuation'!$A$19:$B$64,2,FALSE))*E995,(VLOOKUP(ROUND(B995,0),'Noise Valuation'!$A$19:$B$64,2,FALSE)-0)*E995),"")</f>
        <v/>
      </c>
    </row>
    <row r="996" spans="1:6" x14ac:dyDescent="0.25">
      <c r="A996" s="4"/>
      <c r="B996" s="4"/>
      <c r="C996" s="4"/>
      <c r="D996" s="4"/>
      <c r="E996" s="4"/>
      <c r="F996" s="7" t="str">
        <f>IFERROR(IF(ROUND(C996,0)&gt;45,(VLOOKUP(ROUND(B996,0),'Noise Valuation'!$A$19:$B$64,2,FALSE)-VLOOKUP(ROUND(C996,0),'Noise Valuation'!$A$19:$B$64,2,FALSE))*E996,(VLOOKUP(ROUND(B996,0),'Noise Valuation'!$A$19:$B$64,2,FALSE)-0)*E996),"")</f>
        <v/>
      </c>
    </row>
    <row r="997" spans="1:6" x14ac:dyDescent="0.25">
      <c r="A997" s="4"/>
      <c r="B997" s="4"/>
      <c r="C997" s="4"/>
      <c r="D997" s="4"/>
      <c r="E997" s="4"/>
      <c r="F997" s="7" t="str">
        <f>IFERROR(IF(ROUND(C997,0)&gt;45,(VLOOKUP(ROUND(B997,0),'Noise Valuation'!$A$19:$B$64,2,FALSE)-VLOOKUP(ROUND(C997,0),'Noise Valuation'!$A$19:$B$64,2,FALSE))*E997,(VLOOKUP(ROUND(B997,0),'Noise Valuation'!$A$19:$B$64,2,FALSE)-0)*E997),"")</f>
        <v/>
      </c>
    </row>
    <row r="998" spans="1:6" x14ac:dyDescent="0.25">
      <c r="A998" s="4"/>
      <c r="B998" s="4"/>
      <c r="C998" s="4"/>
      <c r="D998" s="4"/>
      <c r="E998" s="4"/>
      <c r="F998" s="7" t="str">
        <f>IFERROR(IF(ROUND(C998,0)&gt;45,(VLOOKUP(ROUND(B998,0),'Noise Valuation'!$A$19:$B$64,2,FALSE)-VLOOKUP(ROUND(C998,0),'Noise Valuation'!$A$19:$B$64,2,FALSE))*E998,(VLOOKUP(ROUND(B998,0),'Noise Valuation'!$A$19:$B$64,2,FALSE)-0)*E998),"")</f>
        <v/>
      </c>
    </row>
    <row r="999" spans="1:6" x14ac:dyDescent="0.25">
      <c r="A999" s="4"/>
      <c r="B999" s="4"/>
      <c r="C999" s="4"/>
      <c r="D999" s="4"/>
      <c r="E999" s="4"/>
      <c r="F999" s="7" t="str">
        <f>IFERROR(IF(ROUND(C999,0)&gt;45,(VLOOKUP(ROUND(B999,0),'Noise Valuation'!$A$19:$B$64,2,FALSE)-VLOOKUP(ROUND(C999,0),'Noise Valuation'!$A$19:$B$64,2,FALSE))*E999,(VLOOKUP(ROUND(B999,0),'Noise Valuation'!$A$19:$B$64,2,FALSE)-0)*E999),"")</f>
        <v/>
      </c>
    </row>
    <row r="1000" spans="1:6" x14ac:dyDescent="0.25">
      <c r="A1000" s="4"/>
      <c r="B1000" s="4"/>
      <c r="C1000" s="4"/>
      <c r="D1000" s="4"/>
      <c r="E1000" s="4"/>
      <c r="F1000" s="7" t="str">
        <f>IFERROR(IF(ROUND(C1000,0)&gt;45,(VLOOKUP(ROUND(B1000,0),'Noise Valuation'!$A$19:$B$64,2,FALSE)-VLOOKUP(ROUND(C1000,0),'Noise Valuation'!$A$19:$B$64,2,FALSE))*E1000,(VLOOKUP(ROUND(B1000,0),'Noise Valuation'!$A$19:$B$64,2,FALSE)-0)*E1000),"")</f>
        <v/>
      </c>
    </row>
    <row r="1001" spans="1:6" x14ac:dyDescent="0.25">
      <c r="A1001" s="4"/>
      <c r="B1001" s="4"/>
      <c r="C1001" s="4"/>
      <c r="D1001" s="4"/>
      <c r="E1001" s="4"/>
      <c r="F1001" s="7" t="str">
        <f>IFERROR(IF(ROUND(C1001,0)&gt;45,(VLOOKUP(ROUND(B1001,0),'Noise Valuation'!$A$19:$B$64,2,FALSE)-VLOOKUP(ROUND(C1001,0),'Noise Valuation'!$A$19:$B$64,2,FALSE))*E1001,(VLOOKUP(ROUND(B1001,0),'Noise Valuation'!$A$19:$B$64,2,FALSE)-0)*E1001),"")</f>
        <v/>
      </c>
    </row>
    <row r="1002" spans="1:6" x14ac:dyDescent="0.25">
      <c r="A1002" s="4"/>
      <c r="B1002" s="4"/>
      <c r="C1002" s="4"/>
      <c r="D1002" s="4"/>
      <c r="E1002" s="4"/>
      <c r="F1002" s="7" t="str">
        <f>IFERROR(IF(ROUND(C1002,0)&gt;45,(VLOOKUP(ROUND(B1002,0),'Noise Valuation'!$A$19:$B$64,2,FALSE)-VLOOKUP(ROUND(C1002,0),'Noise Valuation'!$A$19:$B$64,2,FALSE))*E1002,(VLOOKUP(ROUND(B1002,0),'Noise Valuation'!$A$19:$B$64,2,FALSE)-0)*E1002),"")</f>
        <v/>
      </c>
    </row>
    <row r="1003" spans="1:6" x14ac:dyDescent="0.25">
      <c r="A1003" s="4"/>
      <c r="B1003" s="4"/>
      <c r="C1003" s="4"/>
      <c r="D1003" s="4"/>
      <c r="E1003" s="4"/>
      <c r="F1003" s="7" t="str">
        <f>IFERROR(IF(ROUND(C1003,0)&gt;45,(VLOOKUP(ROUND(B1003,0),'Noise Valuation'!$A$19:$B$64,2,FALSE)-VLOOKUP(ROUND(C1003,0),'Noise Valuation'!$A$19:$B$64,2,FALSE))*E1003,(VLOOKUP(ROUND(B1003,0),'Noise Valuation'!$A$19:$B$64,2,FALSE)-0)*E1003),"")</f>
        <v/>
      </c>
    </row>
    <row r="1004" spans="1:6" x14ac:dyDescent="0.25">
      <c r="A1004" s="4"/>
      <c r="B1004" s="4"/>
      <c r="C1004" s="4"/>
      <c r="D1004" s="4"/>
      <c r="E1004" s="4"/>
      <c r="F1004" s="7" t="str">
        <f>IFERROR(IF(ROUND(C1004,0)&gt;45,(VLOOKUP(ROUND(B1004,0),'Noise Valuation'!$A$19:$B$64,2,FALSE)-VLOOKUP(ROUND(C1004,0),'Noise Valuation'!$A$19:$B$64,2,FALSE))*E1004,(VLOOKUP(ROUND(B1004,0),'Noise Valuation'!$A$19:$B$64,2,FALSE)-0)*E1004),"")</f>
        <v/>
      </c>
    </row>
    <row r="1005" spans="1:6" x14ac:dyDescent="0.25">
      <c r="A1005" s="4"/>
      <c r="B1005" s="4"/>
      <c r="C1005" s="4"/>
      <c r="D1005" s="4"/>
      <c r="E1005" s="4"/>
      <c r="F1005" s="7" t="str">
        <f>IFERROR(IF(ROUND(C1005,0)&gt;45,(VLOOKUP(ROUND(B1005,0),'Noise Valuation'!$A$19:$B$64,2,FALSE)-VLOOKUP(ROUND(C1005,0),'Noise Valuation'!$A$19:$B$64,2,FALSE))*E1005,(VLOOKUP(ROUND(B1005,0),'Noise Valuation'!$A$19:$B$64,2,FALSE)-0)*E1005),"")</f>
        <v/>
      </c>
    </row>
    <row r="1006" spans="1:6" x14ac:dyDescent="0.25">
      <c r="A1006" s="4"/>
      <c r="B1006" s="4"/>
      <c r="C1006" s="4"/>
      <c r="D1006" s="4"/>
      <c r="E1006" s="4"/>
      <c r="F1006" s="7" t="str">
        <f>IFERROR(IF(ROUND(C1006,0)&gt;45,(VLOOKUP(ROUND(B1006,0),'Noise Valuation'!$A$19:$B$64,2,FALSE)-VLOOKUP(ROUND(C1006,0),'Noise Valuation'!$A$19:$B$64,2,FALSE))*E1006,(VLOOKUP(ROUND(B1006,0),'Noise Valuation'!$A$19:$B$64,2,FALSE)-0)*E1006),"")</f>
        <v/>
      </c>
    </row>
    <row r="1007" spans="1:6" x14ac:dyDescent="0.25">
      <c r="A1007" s="4"/>
      <c r="B1007" s="4"/>
      <c r="C1007" s="4"/>
      <c r="D1007" s="4"/>
      <c r="E1007" s="4"/>
      <c r="F1007" s="7" t="str">
        <f>IFERROR(IF(ROUND(C1007,0)&gt;45,(VLOOKUP(ROUND(B1007,0),'Noise Valuation'!$A$19:$B$64,2,FALSE)-VLOOKUP(ROUND(C1007,0),'Noise Valuation'!$A$19:$B$64,2,FALSE))*E1007,(VLOOKUP(ROUND(B1007,0),'Noise Valuation'!$A$19:$B$64,2,FALSE)-0)*E1007),"")</f>
        <v/>
      </c>
    </row>
    <row r="1008" spans="1:6" x14ac:dyDescent="0.25">
      <c r="A1008" s="4"/>
      <c r="B1008" s="4"/>
      <c r="C1008" s="4"/>
      <c r="D1008" s="4"/>
      <c r="E1008" s="4"/>
      <c r="F1008" s="7" t="str">
        <f>IFERROR(IF(ROUND(C1008,0)&gt;45,(VLOOKUP(ROUND(B1008,0),'Noise Valuation'!$A$19:$B$64,2,FALSE)-VLOOKUP(ROUND(C1008,0),'Noise Valuation'!$A$19:$B$64,2,FALSE))*E1008,(VLOOKUP(ROUND(B1008,0),'Noise Valuation'!$A$19:$B$64,2,FALSE)-0)*E1008),"")</f>
        <v/>
      </c>
    </row>
    <row r="1009" spans="1:6" x14ac:dyDescent="0.25">
      <c r="A1009" s="4"/>
      <c r="B1009" s="4"/>
      <c r="C1009" s="4"/>
      <c r="D1009" s="4"/>
      <c r="E1009" s="4"/>
      <c r="F1009" s="7" t="str">
        <f>IFERROR(IF(ROUND(C1009,0)&gt;45,(VLOOKUP(ROUND(B1009,0),'Noise Valuation'!$A$19:$B$64,2,FALSE)-VLOOKUP(ROUND(C1009,0),'Noise Valuation'!$A$19:$B$64,2,FALSE))*E1009,(VLOOKUP(ROUND(B1009,0),'Noise Valuation'!$A$19:$B$64,2,FALSE)-0)*E1009),"")</f>
        <v/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88743-1B02-47AF-BE7C-1625E278548D}">
  <dimension ref="A1:C64"/>
  <sheetViews>
    <sheetView workbookViewId="0">
      <selection sqref="A1:B1"/>
    </sheetView>
  </sheetViews>
  <sheetFormatPr defaultRowHeight="15" x14ac:dyDescent="0.25"/>
  <cols>
    <col min="1" max="1" width="10.140625" customWidth="1"/>
    <col min="2" max="2" width="14.85546875" customWidth="1"/>
    <col min="3" max="3" width="59.85546875" customWidth="1"/>
  </cols>
  <sheetData>
    <row r="1" spans="1:3" ht="19.5" x14ac:dyDescent="0.3">
      <c r="A1" s="31" t="s">
        <v>201</v>
      </c>
      <c r="B1" s="31"/>
    </row>
    <row r="2" spans="1:3" x14ac:dyDescent="0.25">
      <c r="A2" s="3" t="s">
        <v>190</v>
      </c>
    </row>
    <row r="3" spans="1:3" x14ac:dyDescent="0.25">
      <c r="A3" s="6" t="s">
        <v>203</v>
      </c>
    </row>
    <row r="4" spans="1:3" x14ac:dyDescent="0.25">
      <c r="A4" s="6" t="s">
        <v>206</v>
      </c>
    </row>
    <row r="5" spans="1:3" x14ac:dyDescent="0.25">
      <c r="A5" s="3" t="s">
        <v>190</v>
      </c>
    </row>
    <row r="6" spans="1:3" ht="15.75" x14ac:dyDescent="0.25">
      <c r="A6" s="32" t="s">
        <v>208</v>
      </c>
      <c r="B6" s="33"/>
      <c r="C6" s="33"/>
    </row>
    <row r="7" spans="1:3" x14ac:dyDescent="0.25">
      <c r="A7" s="38" t="s">
        <v>75</v>
      </c>
      <c r="B7" s="39" t="s">
        <v>193</v>
      </c>
      <c r="C7" s="40" t="s">
        <v>77</v>
      </c>
    </row>
    <row r="8" spans="1:3" x14ac:dyDescent="0.25">
      <c r="A8" s="35">
        <v>11</v>
      </c>
      <c r="B8" s="8" t="s">
        <v>90</v>
      </c>
      <c r="C8" s="37" t="s">
        <v>91</v>
      </c>
    </row>
    <row r="9" spans="1:3" x14ac:dyDescent="0.25">
      <c r="A9" s="35">
        <v>22</v>
      </c>
      <c r="B9" s="8" t="s">
        <v>92</v>
      </c>
      <c r="C9" s="37" t="s">
        <v>91</v>
      </c>
    </row>
    <row r="10" spans="1:3" x14ac:dyDescent="0.25">
      <c r="A10" s="35">
        <v>33</v>
      </c>
      <c r="B10" s="8" t="s">
        <v>93</v>
      </c>
      <c r="C10" s="37" t="s">
        <v>91</v>
      </c>
    </row>
    <row r="11" spans="1:3" x14ac:dyDescent="0.25">
      <c r="A11" s="35">
        <v>44</v>
      </c>
      <c r="B11" s="8" t="s">
        <v>94</v>
      </c>
      <c r="C11" s="37" t="s">
        <v>91</v>
      </c>
    </row>
    <row r="12" spans="1:3" x14ac:dyDescent="0.25">
      <c r="A12" s="35">
        <v>55</v>
      </c>
      <c r="B12" s="8" t="s">
        <v>95</v>
      </c>
      <c r="C12" s="37" t="s">
        <v>91</v>
      </c>
    </row>
    <row r="13" spans="1:3" x14ac:dyDescent="0.25">
      <c r="A13" s="35">
        <v>66</v>
      </c>
      <c r="B13" s="8" t="s">
        <v>96</v>
      </c>
      <c r="C13" s="37" t="s">
        <v>91</v>
      </c>
    </row>
    <row r="14" spans="1:3" x14ac:dyDescent="0.25">
      <c r="A14" s="35">
        <v>77</v>
      </c>
      <c r="B14" s="8" t="s">
        <v>97</v>
      </c>
      <c r="C14" s="37" t="s">
        <v>91</v>
      </c>
    </row>
    <row r="15" spans="1:3" x14ac:dyDescent="0.25">
      <c r="A15" s="41">
        <v>81</v>
      </c>
      <c r="B15" s="29" t="s">
        <v>98</v>
      </c>
      <c r="C15" s="42" t="s">
        <v>91</v>
      </c>
    </row>
    <row r="16" spans="1:3" x14ac:dyDescent="0.25">
      <c r="A16" s="3" t="s">
        <v>190</v>
      </c>
    </row>
    <row r="17" spans="1:3" x14ac:dyDescent="0.25">
      <c r="A17" s="6" t="s">
        <v>210</v>
      </c>
    </row>
    <row r="18" spans="1:3" ht="15.75" x14ac:dyDescent="0.25">
      <c r="A18" s="32" t="s">
        <v>209</v>
      </c>
      <c r="B18" s="33"/>
      <c r="C18" s="33"/>
    </row>
    <row r="19" spans="1:3" x14ac:dyDescent="0.25">
      <c r="A19" s="38" t="s">
        <v>194</v>
      </c>
      <c r="B19" s="40" t="s">
        <v>195</v>
      </c>
    </row>
    <row r="20" spans="1:3" x14ac:dyDescent="0.25">
      <c r="A20" s="34">
        <v>46</v>
      </c>
      <c r="B20" s="43">
        <f>A8</f>
        <v>11</v>
      </c>
    </row>
    <row r="21" spans="1:3" x14ac:dyDescent="0.25">
      <c r="A21" s="34">
        <v>47</v>
      </c>
      <c r="B21" s="43">
        <f>B20+$A$8</f>
        <v>22</v>
      </c>
    </row>
    <row r="22" spans="1:3" x14ac:dyDescent="0.25">
      <c r="A22" s="34">
        <v>48</v>
      </c>
      <c r="B22" s="43">
        <f>B21+$A$8</f>
        <v>33</v>
      </c>
    </row>
    <row r="23" spans="1:3" x14ac:dyDescent="0.25">
      <c r="A23" s="34">
        <v>49</v>
      </c>
      <c r="B23" s="43">
        <f>B22+$A$8</f>
        <v>44</v>
      </c>
    </row>
    <row r="24" spans="1:3" x14ac:dyDescent="0.25">
      <c r="A24" s="34">
        <v>50</v>
      </c>
      <c r="B24" s="43">
        <f>B23+$A$8</f>
        <v>55</v>
      </c>
    </row>
    <row r="25" spans="1:3" x14ac:dyDescent="0.25">
      <c r="A25" s="34">
        <v>51</v>
      </c>
      <c r="B25" s="43">
        <f>B24+$A$9</f>
        <v>77</v>
      </c>
    </row>
    <row r="26" spans="1:3" x14ac:dyDescent="0.25">
      <c r="A26" s="34">
        <v>52</v>
      </c>
      <c r="B26" s="43">
        <f>B25+$A$9</f>
        <v>99</v>
      </c>
    </row>
    <row r="27" spans="1:3" x14ac:dyDescent="0.25">
      <c r="A27" s="34">
        <v>53</v>
      </c>
      <c r="B27" s="43">
        <f>B26+$A$9</f>
        <v>121</v>
      </c>
    </row>
    <row r="28" spans="1:3" x14ac:dyDescent="0.25">
      <c r="A28" s="34">
        <v>54</v>
      </c>
      <c r="B28" s="43">
        <f>B27+$A$9</f>
        <v>143</v>
      </c>
    </row>
    <row r="29" spans="1:3" x14ac:dyDescent="0.25">
      <c r="A29" s="34">
        <v>55</v>
      </c>
      <c r="B29" s="43">
        <f>B28+$A$9</f>
        <v>165</v>
      </c>
    </row>
    <row r="30" spans="1:3" x14ac:dyDescent="0.25">
      <c r="A30" s="34">
        <v>56</v>
      </c>
      <c r="B30" s="43">
        <f>B29+$A$10</f>
        <v>198</v>
      </c>
    </row>
    <row r="31" spans="1:3" x14ac:dyDescent="0.25">
      <c r="A31" s="34">
        <v>57</v>
      </c>
      <c r="B31" s="43">
        <f>B30+$A$10</f>
        <v>231</v>
      </c>
    </row>
    <row r="32" spans="1:3" x14ac:dyDescent="0.25">
      <c r="A32" s="34">
        <v>58</v>
      </c>
      <c r="B32" s="43">
        <f>B31+$A$10</f>
        <v>264</v>
      </c>
    </row>
    <row r="33" spans="1:2" x14ac:dyDescent="0.25">
      <c r="A33" s="34">
        <v>59</v>
      </c>
      <c r="B33" s="43">
        <f>B32+$A$10</f>
        <v>297</v>
      </c>
    </row>
    <row r="34" spans="1:2" x14ac:dyDescent="0.25">
      <c r="A34" s="34">
        <v>60</v>
      </c>
      <c r="B34" s="43">
        <f>B33+$A$10</f>
        <v>330</v>
      </c>
    </row>
    <row r="35" spans="1:2" x14ac:dyDescent="0.25">
      <c r="A35" s="34">
        <v>61</v>
      </c>
      <c r="B35" s="43">
        <f>B34+$A$11</f>
        <v>374</v>
      </c>
    </row>
    <row r="36" spans="1:2" x14ac:dyDescent="0.25">
      <c r="A36" s="34">
        <v>62</v>
      </c>
      <c r="B36" s="43">
        <f>B35+$A$11</f>
        <v>418</v>
      </c>
    </row>
    <row r="37" spans="1:2" x14ac:dyDescent="0.25">
      <c r="A37" s="34">
        <v>63</v>
      </c>
      <c r="B37" s="43">
        <f>B36+$A$11</f>
        <v>462</v>
      </c>
    </row>
    <row r="38" spans="1:2" x14ac:dyDescent="0.25">
      <c r="A38" s="34">
        <v>64</v>
      </c>
      <c r="B38" s="43">
        <f>B37+$A$11</f>
        <v>506</v>
      </c>
    </row>
    <row r="39" spans="1:2" x14ac:dyDescent="0.25">
      <c r="A39" s="34">
        <v>65</v>
      </c>
      <c r="B39" s="43">
        <f>B38+$A$11</f>
        <v>550</v>
      </c>
    </row>
    <row r="40" spans="1:2" x14ac:dyDescent="0.25">
      <c r="A40" s="34">
        <v>66</v>
      </c>
      <c r="B40" s="43">
        <f>B39+$A$12</f>
        <v>605</v>
      </c>
    </row>
    <row r="41" spans="1:2" x14ac:dyDescent="0.25">
      <c r="A41" s="34">
        <v>67</v>
      </c>
      <c r="B41" s="43">
        <f>B40+$A$12</f>
        <v>660</v>
      </c>
    </row>
    <row r="42" spans="1:2" x14ac:dyDescent="0.25">
      <c r="A42" s="34">
        <v>68</v>
      </c>
      <c r="B42" s="43">
        <f>B41+$A$12</f>
        <v>715</v>
      </c>
    </row>
    <row r="43" spans="1:2" x14ac:dyDescent="0.25">
      <c r="A43" s="34">
        <v>69</v>
      </c>
      <c r="B43" s="43">
        <f>B42+$A$12</f>
        <v>770</v>
      </c>
    </row>
    <row r="44" spans="1:2" x14ac:dyDescent="0.25">
      <c r="A44" s="34">
        <v>70</v>
      </c>
      <c r="B44" s="43">
        <f>B43+$A$12</f>
        <v>825</v>
      </c>
    </row>
    <row r="45" spans="1:2" x14ac:dyDescent="0.25">
      <c r="A45" s="34">
        <v>71</v>
      </c>
      <c r="B45" s="43">
        <f>B44+$A$13</f>
        <v>891</v>
      </c>
    </row>
    <row r="46" spans="1:2" x14ac:dyDescent="0.25">
      <c r="A46" s="34">
        <v>72</v>
      </c>
      <c r="B46" s="43">
        <f>B45+$A$13</f>
        <v>957</v>
      </c>
    </row>
    <row r="47" spans="1:2" x14ac:dyDescent="0.25">
      <c r="A47" s="34">
        <v>73</v>
      </c>
      <c r="B47" s="43">
        <f>B46+$A$13</f>
        <v>1023</v>
      </c>
    </row>
    <row r="48" spans="1:2" x14ac:dyDescent="0.25">
      <c r="A48" s="34">
        <v>74</v>
      </c>
      <c r="B48" s="43">
        <f>B47+$A$13</f>
        <v>1089</v>
      </c>
    </row>
    <row r="49" spans="1:2" x14ac:dyDescent="0.25">
      <c r="A49" s="34">
        <v>75</v>
      </c>
      <c r="B49" s="43">
        <f>B48+$A$13</f>
        <v>1155</v>
      </c>
    </row>
    <row r="50" spans="1:2" x14ac:dyDescent="0.25">
      <c r="A50" s="34">
        <v>76</v>
      </c>
      <c r="B50" s="43">
        <f>B49+$A$14</f>
        <v>1232</v>
      </c>
    </row>
    <row r="51" spans="1:2" x14ac:dyDescent="0.25">
      <c r="A51" s="34">
        <v>77</v>
      </c>
      <c r="B51" s="43">
        <f>B50+$A$14</f>
        <v>1309</v>
      </c>
    </row>
    <row r="52" spans="1:2" x14ac:dyDescent="0.25">
      <c r="A52" s="34">
        <v>78</v>
      </c>
      <c r="B52" s="43">
        <f>B51+$A$14</f>
        <v>1386</v>
      </c>
    </row>
    <row r="53" spans="1:2" x14ac:dyDescent="0.25">
      <c r="A53" s="34">
        <v>79</v>
      </c>
      <c r="B53" s="43">
        <f>B52+$A$14</f>
        <v>1463</v>
      </c>
    </row>
    <row r="54" spans="1:2" x14ac:dyDescent="0.25">
      <c r="A54" s="34">
        <v>80</v>
      </c>
      <c r="B54" s="43">
        <f>B53+$A$14</f>
        <v>1540</v>
      </c>
    </row>
    <row r="55" spans="1:2" x14ac:dyDescent="0.25">
      <c r="A55" s="34">
        <v>81</v>
      </c>
      <c r="B55" s="43">
        <f t="shared" ref="B55:B64" si="0">B54+$A$15</f>
        <v>1621</v>
      </c>
    </row>
    <row r="56" spans="1:2" x14ac:dyDescent="0.25">
      <c r="A56" s="34">
        <v>82</v>
      </c>
      <c r="B56" s="43">
        <f t="shared" si="0"/>
        <v>1702</v>
      </c>
    </row>
    <row r="57" spans="1:2" x14ac:dyDescent="0.25">
      <c r="A57" s="34">
        <v>83</v>
      </c>
      <c r="B57" s="43">
        <f t="shared" si="0"/>
        <v>1783</v>
      </c>
    </row>
    <row r="58" spans="1:2" x14ac:dyDescent="0.25">
      <c r="A58" s="34">
        <v>84</v>
      </c>
      <c r="B58" s="43">
        <f t="shared" si="0"/>
        <v>1864</v>
      </c>
    </row>
    <row r="59" spans="1:2" x14ac:dyDescent="0.25">
      <c r="A59" s="34">
        <v>85</v>
      </c>
      <c r="B59" s="43">
        <f t="shared" si="0"/>
        <v>1945</v>
      </c>
    </row>
    <row r="60" spans="1:2" x14ac:dyDescent="0.25">
      <c r="A60" s="34">
        <v>86</v>
      </c>
      <c r="B60" s="43">
        <f t="shared" si="0"/>
        <v>2026</v>
      </c>
    </row>
    <row r="61" spans="1:2" x14ac:dyDescent="0.25">
      <c r="A61" s="34">
        <v>87</v>
      </c>
      <c r="B61" s="43">
        <f t="shared" si="0"/>
        <v>2107</v>
      </c>
    </row>
    <row r="62" spans="1:2" x14ac:dyDescent="0.25">
      <c r="A62" s="34">
        <v>88</v>
      </c>
      <c r="B62" s="43">
        <f t="shared" si="0"/>
        <v>2188</v>
      </c>
    </row>
    <row r="63" spans="1:2" x14ac:dyDescent="0.25">
      <c r="A63" s="34">
        <v>89</v>
      </c>
      <c r="B63" s="43">
        <f t="shared" si="0"/>
        <v>2269</v>
      </c>
    </row>
    <row r="64" spans="1:2" x14ac:dyDescent="0.25">
      <c r="A64" s="44">
        <v>90</v>
      </c>
      <c r="B64" s="45">
        <f t="shared" si="0"/>
        <v>2350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D8B0D-FC44-4EC7-85B2-EBDEFFC0922C}">
  <dimension ref="A1:G71"/>
  <sheetViews>
    <sheetView zoomScaleNormal="100" workbookViewId="0">
      <selection sqref="A1:B1"/>
    </sheetView>
  </sheetViews>
  <sheetFormatPr defaultRowHeight="15" x14ac:dyDescent="0.25"/>
  <cols>
    <col min="1" max="7" width="26.42578125" customWidth="1"/>
  </cols>
  <sheetData>
    <row r="1" spans="1:3" ht="19.5" x14ac:dyDescent="0.3">
      <c r="A1" s="31" t="s">
        <v>202</v>
      </c>
      <c r="B1" s="31"/>
    </row>
    <row r="2" spans="1:3" x14ac:dyDescent="0.25">
      <c r="A2" s="3" t="s">
        <v>190</v>
      </c>
    </row>
    <row r="3" spans="1:3" ht="15.75" x14ac:dyDescent="0.25">
      <c r="A3" s="32" t="s">
        <v>211</v>
      </c>
    </row>
    <row r="4" spans="1:3" x14ac:dyDescent="0.25">
      <c r="A4" s="48" t="s">
        <v>75</v>
      </c>
      <c r="B4" s="49" t="s">
        <v>76</v>
      </c>
      <c r="C4" s="50" t="s">
        <v>77</v>
      </c>
    </row>
    <row r="5" spans="1:3" x14ac:dyDescent="0.25">
      <c r="A5" s="34">
        <v>30</v>
      </c>
      <c r="B5" s="15" t="s">
        <v>83</v>
      </c>
      <c r="C5" s="47" t="s">
        <v>103</v>
      </c>
    </row>
    <row r="6" spans="1:3" x14ac:dyDescent="0.25">
      <c r="A6" s="34">
        <v>2023</v>
      </c>
      <c r="B6" s="15" t="s">
        <v>85</v>
      </c>
      <c r="C6" s="47" t="s">
        <v>84</v>
      </c>
    </row>
    <row r="7" spans="1:3" x14ac:dyDescent="0.25">
      <c r="A7" s="34">
        <v>2023</v>
      </c>
      <c r="B7" s="15" t="s">
        <v>86</v>
      </c>
      <c r="C7" s="47" t="s">
        <v>84</v>
      </c>
    </row>
    <row r="8" spans="1:3" x14ac:dyDescent="0.25">
      <c r="A8" s="46">
        <v>7.0000000000000007E-2</v>
      </c>
      <c r="B8" s="15" t="s">
        <v>87</v>
      </c>
      <c r="C8" s="47" t="s">
        <v>88</v>
      </c>
    </row>
    <row r="9" spans="1:3" x14ac:dyDescent="0.25">
      <c r="A9" s="44">
        <v>2020</v>
      </c>
      <c r="B9" s="51" t="s">
        <v>89</v>
      </c>
      <c r="C9" s="52" t="s">
        <v>204</v>
      </c>
    </row>
    <row r="10" spans="1:3" x14ac:dyDescent="0.25">
      <c r="A10" s="2" t="s">
        <v>190</v>
      </c>
    </row>
    <row r="11" spans="1:3" ht="15.75" x14ac:dyDescent="0.25">
      <c r="A11" s="5" t="s">
        <v>212</v>
      </c>
    </row>
    <row r="12" spans="1:3" x14ac:dyDescent="0.25">
      <c r="A12" s="48" t="s">
        <v>75</v>
      </c>
      <c r="B12" s="49" t="s">
        <v>76</v>
      </c>
      <c r="C12" s="50" t="s">
        <v>77</v>
      </c>
    </row>
    <row r="13" spans="1:3" x14ac:dyDescent="0.25">
      <c r="A13" s="53">
        <f>3000000*0.6</f>
        <v>1800000</v>
      </c>
      <c r="B13" s="15" t="s">
        <v>99</v>
      </c>
      <c r="C13" s="36" t="s">
        <v>84</v>
      </c>
    </row>
    <row r="14" spans="1:3" x14ac:dyDescent="0.25">
      <c r="A14" s="35">
        <v>5000</v>
      </c>
      <c r="B14" s="15" t="s">
        <v>108</v>
      </c>
      <c r="C14" s="36" t="s">
        <v>84</v>
      </c>
    </row>
    <row r="15" spans="1:3" x14ac:dyDescent="0.25">
      <c r="A15" s="54">
        <v>50</v>
      </c>
      <c r="B15" s="51" t="s">
        <v>109</v>
      </c>
      <c r="C15" s="55" t="s">
        <v>84</v>
      </c>
    </row>
    <row r="16" spans="1:3" x14ac:dyDescent="0.25">
      <c r="A16" t="s">
        <v>190</v>
      </c>
    </row>
    <row r="17" spans="1:7" x14ac:dyDescent="0.25">
      <c r="A17" s="6" t="s">
        <v>214</v>
      </c>
    </row>
    <row r="18" spans="1:7" ht="15.75" x14ac:dyDescent="0.25">
      <c r="A18" s="32" t="s">
        <v>213</v>
      </c>
      <c r="B18" s="33"/>
    </row>
    <row r="19" spans="1:7" x14ac:dyDescent="0.25">
      <c r="A19" s="39" t="s">
        <v>78</v>
      </c>
      <c r="B19" s="39" t="s">
        <v>104</v>
      </c>
      <c r="C19" s="39" t="s">
        <v>106</v>
      </c>
      <c r="D19" s="39" t="s">
        <v>105</v>
      </c>
      <c r="E19" s="39" t="s">
        <v>107</v>
      </c>
      <c r="F19" s="39" t="s">
        <v>81</v>
      </c>
      <c r="G19" s="39" t="s">
        <v>82</v>
      </c>
    </row>
    <row r="20" spans="1:7" x14ac:dyDescent="0.25">
      <c r="A20" s="16">
        <f>A6</f>
        <v>2023</v>
      </c>
      <c r="B20" s="17">
        <f>IF(A20="","",IF(A20=$A$6,A13,0))</f>
        <v>1800000</v>
      </c>
      <c r="C20" s="17">
        <f t="shared" ref="C20:C51" si="0">IF(A20="","",IF(A20&gt;$A$6,$A$14,0))</f>
        <v>0</v>
      </c>
      <c r="D20" s="17">
        <f>IF(A20="","",IF(A20&gt;$A$6,SUM('Noise Model Output'!F:F),0))</f>
        <v>0</v>
      </c>
      <c r="E20" s="17">
        <f t="shared" ref="E20:E51" si="1">IF(AND(A20="",A21=""),"",IF(A21&lt;&gt;"",0,$A$13*($A$15-$A$5)/$A$15))</f>
        <v>0</v>
      </c>
      <c r="F20" s="17">
        <f>IF(A20="","",B20/((1+$A$8)^(A20-$A$9)))</f>
        <v>1469336.1784035335</v>
      </c>
      <c r="G20" s="17">
        <f>IF(A20="","",(D20+E20-C20)/((1+$A$8)^(A20-$A$9)))</f>
        <v>0</v>
      </c>
    </row>
    <row r="21" spans="1:7" x14ac:dyDescent="0.25">
      <c r="A21" s="16">
        <f t="shared" ref="A21:A49" si="2">IF(A20="","",IF($A$7+$A$5-1&lt;A20+1,"",A20+1))</f>
        <v>2024</v>
      </c>
      <c r="B21" s="17">
        <f t="shared" ref="B21:B67" si="3">IF(A21="","",IF(A21=$A$6,A14,0))</f>
        <v>0</v>
      </c>
      <c r="C21" s="17">
        <f t="shared" si="0"/>
        <v>5000</v>
      </c>
      <c r="D21" s="17">
        <f>IF(A21="","",IF(A21&gt;$A$6,SUM('Noise Model Output'!F:F),0))</f>
        <v>181632</v>
      </c>
      <c r="E21" s="17">
        <f t="shared" si="1"/>
        <v>0</v>
      </c>
      <c r="F21" s="17">
        <f t="shared" ref="F21:F71" si="4">IF(A21="","",B21/((1+$A$8)^(A21-$A$9)))</f>
        <v>0</v>
      </c>
      <c r="G21" s="17">
        <f t="shared" ref="G21:G71" si="5">IF(A21="","",(D21+E21-C21)/((1+$A$8)^(A21-$A$9)))</f>
        <v>134751.70709437848</v>
      </c>
    </row>
    <row r="22" spans="1:7" x14ac:dyDescent="0.25">
      <c r="A22" s="16">
        <f t="shared" si="2"/>
        <v>2025</v>
      </c>
      <c r="B22" s="17">
        <f t="shared" si="3"/>
        <v>0</v>
      </c>
      <c r="C22" s="17">
        <f t="shared" si="0"/>
        <v>5000</v>
      </c>
      <c r="D22" s="17">
        <f>IF(A22="","",IF(A22&gt;$A$6,SUM('Noise Model Output'!F:F),0))</f>
        <v>181632</v>
      </c>
      <c r="E22" s="17">
        <f t="shared" si="1"/>
        <v>0</v>
      </c>
      <c r="F22" s="17">
        <f t="shared" si="4"/>
        <v>0</v>
      </c>
      <c r="G22" s="17">
        <f t="shared" si="5"/>
        <v>125936.17485455931</v>
      </c>
    </row>
    <row r="23" spans="1:7" x14ac:dyDescent="0.25">
      <c r="A23" s="16">
        <f t="shared" si="2"/>
        <v>2026</v>
      </c>
      <c r="B23" s="17">
        <f t="shared" si="3"/>
        <v>0</v>
      </c>
      <c r="C23" s="17">
        <f t="shared" si="0"/>
        <v>5000</v>
      </c>
      <c r="D23" s="17">
        <f>IF(A23="","",IF(A23&gt;$A$6,SUM('Noise Model Output'!F:F),0))</f>
        <v>181632</v>
      </c>
      <c r="E23" s="17">
        <f t="shared" si="1"/>
        <v>0</v>
      </c>
      <c r="F23" s="17">
        <f t="shared" si="4"/>
        <v>0</v>
      </c>
      <c r="G23" s="17">
        <f t="shared" si="5"/>
        <v>117697.35967715824</v>
      </c>
    </row>
    <row r="24" spans="1:7" x14ac:dyDescent="0.25">
      <c r="A24" s="16">
        <f t="shared" si="2"/>
        <v>2027</v>
      </c>
      <c r="B24" s="17">
        <f t="shared" si="3"/>
        <v>0</v>
      </c>
      <c r="C24" s="17">
        <f t="shared" si="0"/>
        <v>5000</v>
      </c>
      <c r="D24" s="17">
        <f>IF(A24="","",IF(A24&gt;$A$6,SUM('Noise Model Output'!F:F),0))</f>
        <v>181632</v>
      </c>
      <c r="E24" s="17">
        <f t="shared" si="1"/>
        <v>0</v>
      </c>
      <c r="F24" s="17">
        <f t="shared" si="4"/>
        <v>0</v>
      </c>
      <c r="G24" s="17">
        <f t="shared" si="5"/>
        <v>109997.5324085591</v>
      </c>
    </row>
    <row r="25" spans="1:7" x14ac:dyDescent="0.25">
      <c r="A25" s="16">
        <f t="shared" si="2"/>
        <v>2028</v>
      </c>
      <c r="B25" s="17">
        <f t="shared" si="3"/>
        <v>0</v>
      </c>
      <c r="C25" s="17">
        <f t="shared" si="0"/>
        <v>5000</v>
      </c>
      <c r="D25" s="17">
        <f>IF(A25="","",IF(A25&gt;$A$6,SUM('Noise Model Output'!F:F),0))</f>
        <v>181632</v>
      </c>
      <c r="E25" s="17">
        <f t="shared" si="1"/>
        <v>0</v>
      </c>
      <c r="F25" s="17">
        <f t="shared" si="4"/>
        <v>0</v>
      </c>
      <c r="G25" s="17">
        <f t="shared" si="5"/>
        <v>102801.43215753188</v>
      </c>
    </row>
    <row r="26" spans="1:7" x14ac:dyDescent="0.25">
      <c r="A26" s="16">
        <f t="shared" si="2"/>
        <v>2029</v>
      </c>
      <c r="B26" s="17">
        <f t="shared" si="3"/>
        <v>0</v>
      </c>
      <c r="C26" s="17">
        <f t="shared" si="0"/>
        <v>5000</v>
      </c>
      <c r="D26" s="17">
        <f>IF(A26="","",IF(A26&gt;$A$6,SUM('Noise Model Output'!F:F),0))</f>
        <v>181632</v>
      </c>
      <c r="E26" s="17">
        <f t="shared" si="1"/>
        <v>0</v>
      </c>
      <c r="F26" s="17">
        <f t="shared" si="4"/>
        <v>0</v>
      </c>
      <c r="G26" s="17">
        <f t="shared" si="5"/>
        <v>96076.104820123233</v>
      </c>
    </row>
    <row r="27" spans="1:7" x14ac:dyDescent="0.25">
      <c r="A27" s="16">
        <f t="shared" si="2"/>
        <v>2030</v>
      </c>
      <c r="B27" s="17">
        <f t="shared" si="3"/>
        <v>0</v>
      </c>
      <c r="C27" s="17">
        <f t="shared" si="0"/>
        <v>5000</v>
      </c>
      <c r="D27" s="17">
        <f>IF(A27="","",IF(A27&gt;$A$6,SUM('Noise Model Output'!F:F),0))</f>
        <v>181632</v>
      </c>
      <c r="E27" s="17">
        <f t="shared" si="1"/>
        <v>0</v>
      </c>
      <c r="F27" s="17">
        <f t="shared" si="4"/>
        <v>0</v>
      </c>
      <c r="G27" s="17">
        <f t="shared" si="5"/>
        <v>89790.752168339473</v>
      </c>
    </row>
    <row r="28" spans="1:7" x14ac:dyDescent="0.25">
      <c r="A28" s="16">
        <f t="shared" si="2"/>
        <v>2031</v>
      </c>
      <c r="B28" s="17">
        <f t="shared" si="3"/>
        <v>0</v>
      </c>
      <c r="C28" s="17">
        <f t="shared" si="0"/>
        <v>5000</v>
      </c>
      <c r="D28" s="17">
        <f>IF(A28="","",IF(A28&gt;$A$6,SUM('Noise Model Output'!F:F),0))</f>
        <v>181632</v>
      </c>
      <c r="E28" s="17">
        <f t="shared" si="1"/>
        <v>0</v>
      </c>
      <c r="F28" s="17">
        <f t="shared" si="4"/>
        <v>0</v>
      </c>
      <c r="G28" s="17">
        <f t="shared" si="5"/>
        <v>83916.590811532209</v>
      </c>
    </row>
    <row r="29" spans="1:7" x14ac:dyDescent="0.25">
      <c r="A29" s="16">
        <f t="shared" si="2"/>
        <v>2032</v>
      </c>
      <c r="B29" s="17">
        <f t="shared" si="3"/>
        <v>0</v>
      </c>
      <c r="C29" s="17">
        <f t="shared" si="0"/>
        <v>5000</v>
      </c>
      <c r="D29" s="17">
        <f>IF(A29="","",IF(A29&gt;$A$6,SUM('Noise Model Output'!F:F),0))</f>
        <v>181632</v>
      </c>
      <c r="E29" s="17">
        <f t="shared" si="1"/>
        <v>0</v>
      </c>
      <c r="F29" s="17">
        <f t="shared" si="4"/>
        <v>0</v>
      </c>
      <c r="G29" s="17">
        <f t="shared" si="5"/>
        <v>78426.720384609551</v>
      </c>
    </row>
    <row r="30" spans="1:7" x14ac:dyDescent="0.25">
      <c r="A30" s="16">
        <f t="shared" si="2"/>
        <v>2033</v>
      </c>
      <c r="B30" s="17">
        <f t="shared" si="3"/>
        <v>0</v>
      </c>
      <c r="C30" s="17">
        <f t="shared" si="0"/>
        <v>5000</v>
      </c>
      <c r="D30" s="17">
        <f>IF(A30="","",IF(A30&gt;$A$6,SUM('Noise Model Output'!F:F),0))</f>
        <v>181632</v>
      </c>
      <c r="E30" s="17">
        <f t="shared" si="1"/>
        <v>0</v>
      </c>
      <c r="F30" s="17">
        <f t="shared" si="4"/>
        <v>0</v>
      </c>
      <c r="G30" s="17">
        <f t="shared" si="5"/>
        <v>73296.000359448182</v>
      </c>
    </row>
    <row r="31" spans="1:7" x14ac:dyDescent="0.25">
      <c r="A31" s="16">
        <f t="shared" si="2"/>
        <v>2034</v>
      </c>
      <c r="B31" s="17">
        <f t="shared" si="3"/>
        <v>0</v>
      </c>
      <c r="C31" s="17">
        <f t="shared" si="0"/>
        <v>5000</v>
      </c>
      <c r="D31" s="17">
        <f>IF(A31="","",IF(A31&gt;$A$6,SUM('Noise Model Output'!F:F),0))</f>
        <v>181632</v>
      </c>
      <c r="E31" s="17">
        <f t="shared" si="1"/>
        <v>0</v>
      </c>
      <c r="F31" s="17">
        <f t="shared" si="4"/>
        <v>0</v>
      </c>
      <c r="G31" s="17">
        <f t="shared" si="5"/>
        <v>68500.934915372127</v>
      </c>
    </row>
    <row r="32" spans="1:7" x14ac:dyDescent="0.25">
      <c r="A32" s="16">
        <f t="shared" si="2"/>
        <v>2035</v>
      </c>
      <c r="B32" s="17">
        <f t="shared" si="3"/>
        <v>0</v>
      </c>
      <c r="C32" s="17">
        <f t="shared" si="0"/>
        <v>5000</v>
      </c>
      <c r="D32" s="17">
        <f>IF(A32="","",IF(A32&gt;$A$6,SUM('Noise Model Output'!F:F),0))</f>
        <v>181632</v>
      </c>
      <c r="E32" s="17">
        <f t="shared" si="1"/>
        <v>0</v>
      </c>
      <c r="F32" s="17">
        <f t="shared" si="4"/>
        <v>0</v>
      </c>
      <c r="G32" s="17">
        <f t="shared" si="5"/>
        <v>64019.565341469272</v>
      </c>
    </row>
    <row r="33" spans="1:7" x14ac:dyDescent="0.25">
      <c r="A33" s="16">
        <f t="shared" si="2"/>
        <v>2036</v>
      </c>
      <c r="B33" s="17">
        <f t="shared" si="3"/>
        <v>0</v>
      </c>
      <c r="C33" s="17">
        <f t="shared" si="0"/>
        <v>5000</v>
      </c>
      <c r="D33" s="17">
        <f>IF(A33="","",IF(A33&gt;$A$6,SUM('Noise Model Output'!F:F),0))</f>
        <v>181632</v>
      </c>
      <c r="E33" s="17">
        <f t="shared" si="1"/>
        <v>0</v>
      </c>
      <c r="F33" s="17">
        <f t="shared" si="4"/>
        <v>0</v>
      </c>
      <c r="G33" s="17">
        <f t="shared" si="5"/>
        <v>59831.369478008673</v>
      </c>
    </row>
    <row r="34" spans="1:7" x14ac:dyDescent="0.25">
      <c r="A34" s="16">
        <f t="shared" si="2"/>
        <v>2037</v>
      </c>
      <c r="B34" s="17">
        <f t="shared" si="3"/>
        <v>0</v>
      </c>
      <c r="C34" s="17">
        <f t="shared" si="0"/>
        <v>5000</v>
      </c>
      <c r="D34" s="17">
        <f>IF(A34="","",IF(A34&gt;$A$6,SUM('Noise Model Output'!F:F),0))</f>
        <v>181632</v>
      </c>
      <c r="E34" s="17">
        <f t="shared" si="1"/>
        <v>0</v>
      </c>
      <c r="F34" s="17">
        <f t="shared" si="4"/>
        <v>0</v>
      </c>
      <c r="G34" s="17">
        <f t="shared" si="5"/>
        <v>55917.167736456708</v>
      </c>
    </row>
    <row r="35" spans="1:7" x14ac:dyDescent="0.25">
      <c r="A35" s="16">
        <f t="shared" si="2"/>
        <v>2038</v>
      </c>
      <c r="B35" s="17">
        <f t="shared" si="3"/>
        <v>0</v>
      </c>
      <c r="C35" s="17">
        <f t="shared" si="0"/>
        <v>5000</v>
      </c>
      <c r="D35" s="17">
        <f>IF(A35="","",IF(A35&gt;$A$6,SUM('Noise Model Output'!F:F),0))</f>
        <v>181632</v>
      </c>
      <c r="E35" s="17">
        <f t="shared" si="1"/>
        <v>0</v>
      </c>
      <c r="F35" s="17">
        <f t="shared" si="4"/>
        <v>0</v>
      </c>
      <c r="G35" s="17">
        <f t="shared" si="5"/>
        <v>52259.035267716543</v>
      </c>
    </row>
    <row r="36" spans="1:7" x14ac:dyDescent="0.25">
      <c r="A36" s="16">
        <f t="shared" si="2"/>
        <v>2039</v>
      </c>
      <c r="B36" s="17">
        <f t="shared" si="3"/>
        <v>0</v>
      </c>
      <c r="C36" s="17">
        <f t="shared" si="0"/>
        <v>5000</v>
      </c>
      <c r="D36" s="17">
        <f>IF(A36="","",IF(A36&gt;$A$6,SUM('Noise Model Output'!F:F),0))</f>
        <v>181632</v>
      </c>
      <c r="E36" s="17">
        <f t="shared" si="1"/>
        <v>0</v>
      </c>
      <c r="F36" s="17">
        <f t="shared" si="4"/>
        <v>0</v>
      </c>
      <c r="G36" s="17">
        <f t="shared" si="5"/>
        <v>48840.219876370604</v>
      </c>
    </row>
    <row r="37" spans="1:7" x14ac:dyDescent="0.25">
      <c r="A37" s="16">
        <f t="shared" si="2"/>
        <v>2040</v>
      </c>
      <c r="B37" s="17">
        <f t="shared" si="3"/>
        <v>0</v>
      </c>
      <c r="C37" s="17">
        <f t="shared" si="0"/>
        <v>5000</v>
      </c>
      <c r="D37" s="17">
        <f>IF(A37="","",IF(A37&gt;$A$6,SUM('Noise Model Output'!F:F),0))</f>
        <v>181632</v>
      </c>
      <c r="E37" s="17">
        <f t="shared" si="1"/>
        <v>0</v>
      </c>
      <c r="F37" s="17">
        <f t="shared" si="4"/>
        <v>0</v>
      </c>
      <c r="G37" s="17">
        <f t="shared" si="5"/>
        <v>45645.065305019256</v>
      </c>
    </row>
    <row r="38" spans="1:7" x14ac:dyDescent="0.25">
      <c r="A38" s="16">
        <f t="shared" si="2"/>
        <v>2041</v>
      </c>
      <c r="B38" s="17">
        <f t="shared" si="3"/>
        <v>0</v>
      </c>
      <c r="C38" s="17">
        <f t="shared" si="0"/>
        <v>5000</v>
      </c>
      <c r="D38" s="17">
        <f>IF(A38="","",IF(A38&gt;$A$6,SUM('Noise Model Output'!F:F),0))</f>
        <v>181632</v>
      </c>
      <c r="E38" s="17">
        <f t="shared" si="1"/>
        <v>0</v>
      </c>
      <c r="F38" s="17">
        <f t="shared" si="4"/>
        <v>0</v>
      </c>
      <c r="G38" s="17">
        <f t="shared" si="5"/>
        <v>42658.939537401173</v>
      </c>
    </row>
    <row r="39" spans="1:7" x14ac:dyDescent="0.25">
      <c r="A39" s="16">
        <f t="shared" si="2"/>
        <v>2042</v>
      </c>
      <c r="B39" s="17">
        <f t="shared" si="3"/>
        <v>0</v>
      </c>
      <c r="C39" s="17">
        <f t="shared" si="0"/>
        <v>5000</v>
      </c>
      <c r="D39" s="17">
        <f>IF(A39="","",IF(A39&gt;$A$6,SUM('Noise Model Output'!F:F),0))</f>
        <v>181632</v>
      </c>
      <c r="E39" s="17">
        <f t="shared" si="1"/>
        <v>0</v>
      </c>
      <c r="F39" s="17">
        <f t="shared" si="4"/>
        <v>0</v>
      </c>
      <c r="G39" s="17">
        <f t="shared" si="5"/>
        <v>39868.167791963715</v>
      </c>
    </row>
    <row r="40" spans="1:7" x14ac:dyDescent="0.25">
      <c r="A40" s="16">
        <f t="shared" si="2"/>
        <v>2043</v>
      </c>
      <c r="B40" s="17">
        <f t="shared" si="3"/>
        <v>0</v>
      </c>
      <c r="C40" s="17">
        <f t="shared" si="0"/>
        <v>5000</v>
      </c>
      <c r="D40" s="17">
        <f>IF(A40="","",IF(A40&gt;$A$6,SUM('Noise Model Output'!F:F),0))</f>
        <v>181632</v>
      </c>
      <c r="E40" s="17">
        <f t="shared" si="1"/>
        <v>0</v>
      </c>
      <c r="F40" s="17">
        <f t="shared" si="4"/>
        <v>0</v>
      </c>
      <c r="G40" s="17">
        <f t="shared" si="5"/>
        <v>37259.969899031508</v>
      </c>
    </row>
    <row r="41" spans="1:7" x14ac:dyDescent="0.25">
      <c r="A41" s="16">
        <f t="shared" si="2"/>
        <v>2044</v>
      </c>
      <c r="B41" s="17">
        <f t="shared" si="3"/>
        <v>0</v>
      </c>
      <c r="C41" s="17">
        <f t="shared" si="0"/>
        <v>5000</v>
      </c>
      <c r="D41" s="17">
        <f>IF(A41="","",IF(A41&gt;$A$6,SUM('Noise Model Output'!F:F),0))</f>
        <v>181632</v>
      </c>
      <c r="E41" s="17">
        <f t="shared" si="1"/>
        <v>0</v>
      </c>
      <c r="F41" s="17">
        <f t="shared" si="4"/>
        <v>0</v>
      </c>
      <c r="G41" s="17">
        <f t="shared" si="5"/>
        <v>34822.401774795799</v>
      </c>
    </row>
    <row r="42" spans="1:7" x14ac:dyDescent="0.25">
      <c r="A42" s="16">
        <f t="shared" si="2"/>
        <v>2045</v>
      </c>
      <c r="B42" s="17">
        <f t="shared" si="3"/>
        <v>0</v>
      </c>
      <c r="C42" s="17">
        <f t="shared" si="0"/>
        <v>5000</v>
      </c>
      <c r="D42" s="17">
        <f>IF(A42="","",IF(A42&gt;$A$6,SUM('Noise Model Output'!F:F),0))</f>
        <v>181632</v>
      </c>
      <c r="E42" s="17">
        <f t="shared" si="1"/>
        <v>0</v>
      </c>
      <c r="F42" s="17">
        <f t="shared" si="4"/>
        <v>0</v>
      </c>
      <c r="G42" s="17">
        <f t="shared" si="5"/>
        <v>32544.30072410822</v>
      </c>
    </row>
    <row r="43" spans="1:7" x14ac:dyDescent="0.25">
      <c r="A43" s="16">
        <f t="shared" si="2"/>
        <v>2046</v>
      </c>
      <c r="B43" s="17">
        <f t="shared" si="3"/>
        <v>0</v>
      </c>
      <c r="C43" s="17">
        <f t="shared" si="0"/>
        <v>5000</v>
      </c>
      <c r="D43" s="17">
        <f>IF(A43="","",IF(A43&gt;$A$6,SUM('Noise Model Output'!F:F),0))</f>
        <v>181632</v>
      </c>
      <c r="E43" s="17">
        <f t="shared" si="1"/>
        <v>0</v>
      </c>
      <c r="F43" s="17">
        <f t="shared" si="4"/>
        <v>0</v>
      </c>
      <c r="G43" s="17">
        <f t="shared" si="5"/>
        <v>30415.234321596472</v>
      </c>
    </row>
    <row r="44" spans="1:7" x14ac:dyDescent="0.25">
      <c r="A44" s="16">
        <f t="shared" si="2"/>
        <v>2047</v>
      </c>
      <c r="B44" s="17">
        <f t="shared" si="3"/>
        <v>0</v>
      </c>
      <c r="C44" s="17">
        <f t="shared" si="0"/>
        <v>5000</v>
      </c>
      <c r="D44" s="17">
        <f>IF(A44="","",IF(A44&gt;$A$6,SUM('Noise Model Output'!F:F),0))</f>
        <v>181632</v>
      </c>
      <c r="E44" s="17">
        <f t="shared" si="1"/>
        <v>0</v>
      </c>
      <c r="F44" s="17">
        <f t="shared" si="4"/>
        <v>0</v>
      </c>
      <c r="G44" s="17">
        <f t="shared" si="5"/>
        <v>28425.452637006041</v>
      </c>
    </row>
    <row r="45" spans="1:7" x14ac:dyDescent="0.25">
      <c r="A45" s="16">
        <f t="shared" si="2"/>
        <v>2048</v>
      </c>
      <c r="B45" s="17">
        <f t="shared" si="3"/>
        <v>0</v>
      </c>
      <c r="C45" s="17">
        <f t="shared" si="0"/>
        <v>5000</v>
      </c>
      <c r="D45" s="17">
        <f>IF(A45="","",IF(A45&gt;$A$6,SUM('Noise Model Output'!F:F),0))</f>
        <v>181632</v>
      </c>
      <c r="E45" s="17">
        <f t="shared" si="1"/>
        <v>0</v>
      </c>
      <c r="F45" s="17">
        <f t="shared" si="4"/>
        <v>0</v>
      </c>
      <c r="G45" s="17">
        <f t="shared" si="5"/>
        <v>26565.843585986961</v>
      </c>
    </row>
    <row r="46" spans="1:7" x14ac:dyDescent="0.25">
      <c r="A46" s="16">
        <f t="shared" si="2"/>
        <v>2049</v>
      </c>
      <c r="B46" s="17">
        <f t="shared" si="3"/>
        <v>0</v>
      </c>
      <c r="C46" s="17">
        <f t="shared" si="0"/>
        <v>5000</v>
      </c>
      <c r="D46" s="17">
        <f>IF(A46="","",IF(A46&gt;$A$6,SUM('Noise Model Output'!F:F),0))</f>
        <v>181632</v>
      </c>
      <c r="E46" s="17">
        <f t="shared" si="1"/>
        <v>0</v>
      </c>
      <c r="F46" s="17">
        <f t="shared" si="4"/>
        <v>0</v>
      </c>
      <c r="G46" s="17">
        <f t="shared" si="5"/>
        <v>24827.891201856972</v>
      </c>
    </row>
    <row r="47" spans="1:7" x14ac:dyDescent="0.25">
      <c r="A47" s="16">
        <f t="shared" si="2"/>
        <v>2050</v>
      </c>
      <c r="B47" s="17">
        <f t="shared" si="3"/>
        <v>0</v>
      </c>
      <c r="C47" s="17">
        <f t="shared" si="0"/>
        <v>5000</v>
      </c>
      <c r="D47" s="17">
        <f>IF(A47="","",IF(A47&gt;$A$6,SUM('Noise Model Output'!F:F),0))</f>
        <v>181632</v>
      </c>
      <c r="E47" s="17">
        <f t="shared" si="1"/>
        <v>0</v>
      </c>
      <c r="F47" s="17">
        <f t="shared" si="4"/>
        <v>0</v>
      </c>
      <c r="G47" s="17">
        <f t="shared" si="5"/>
        <v>23203.636637249507</v>
      </c>
    </row>
    <row r="48" spans="1:7" x14ac:dyDescent="0.25">
      <c r="A48" s="16">
        <f t="shared" si="2"/>
        <v>2051</v>
      </c>
      <c r="B48" s="17">
        <f t="shared" si="3"/>
        <v>0</v>
      </c>
      <c r="C48" s="17">
        <f t="shared" si="0"/>
        <v>5000</v>
      </c>
      <c r="D48" s="17">
        <f>IF(A48="","",IF(A48&gt;$A$6,SUM('Noise Model Output'!F:F),0))</f>
        <v>181632</v>
      </c>
      <c r="E48" s="17">
        <f t="shared" si="1"/>
        <v>0</v>
      </c>
      <c r="F48" s="17">
        <f t="shared" si="4"/>
        <v>0</v>
      </c>
      <c r="G48" s="17">
        <f t="shared" si="5"/>
        <v>21685.641717055609</v>
      </c>
    </row>
    <row r="49" spans="1:7" x14ac:dyDescent="0.25">
      <c r="A49" s="16">
        <f t="shared" si="2"/>
        <v>2052</v>
      </c>
      <c r="B49" s="17">
        <f t="shared" si="3"/>
        <v>0</v>
      </c>
      <c r="C49" s="17">
        <f t="shared" si="0"/>
        <v>5000</v>
      </c>
      <c r="D49" s="17">
        <f>IF(A49="","",IF(A49&gt;$A$6,SUM('Noise Model Output'!F:F),0))</f>
        <v>181632</v>
      </c>
      <c r="E49" s="17">
        <f t="shared" si="1"/>
        <v>720000</v>
      </c>
      <c r="F49" s="17">
        <f t="shared" si="4"/>
        <v>0</v>
      </c>
      <c r="G49" s="17">
        <f t="shared" si="5"/>
        <v>102880.56685173741</v>
      </c>
    </row>
    <row r="50" spans="1:7" x14ac:dyDescent="0.25">
      <c r="A50" s="16" t="str">
        <f t="shared" ref="A50:A67" si="6">IF(A49="","",IF($A$7+$A$5-1&lt;A49+1,"",A49+1))</f>
        <v/>
      </c>
      <c r="B50" s="17" t="str">
        <f t="shared" si="3"/>
        <v/>
      </c>
      <c r="C50" s="17" t="str">
        <f t="shared" si="0"/>
        <v/>
      </c>
      <c r="D50" s="17" t="str">
        <f>IF(A50="","",IF(A50&gt;$A$6,SUM('Noise Model Output'!F:F),0))</f>
        <v/>
      </c>
      <c r="E50" s="17" t="str">
        <f t="shared" si="1"/>
        <v/>
      </c>
      <c r="F50" s="17" t="str">
        <f t="shared" si="4"/>
        <v/>
      </c>
      <c r="G50" s="17" t="str">
        <f t="shared" si="5"/>
        <v/>
      </c>
    </row>
    <row r="51" spans="1:7" x14ac:dyDescent="0.25">
      <c r="A51" s="16" t="str">
        <f t="shared" si="6"/>
        <v/>
      </c>
      <c r="B51" s="17" t="str">
        <f t="shared" si="3"/>
        <v/>
      </c>
      <c r="C51" s="17" t="str">
        <f t="shared" si="0"/>
        <v/>
      </c>
      <c r="D51" s="17" t="str">
        <f>IF(A51="","",IF(A51&gt;$A$6,SUM('Noise Model Output'!F:F),0))</f>
        <v/>
      </c>
      <c r="E51" s="17" t="str">
        <f t="shared" si="1"/>
        <v/>
      </c>
      <c r="F51" s="17" t="str">
        <f t="shared" si="4"/>
        <v/>
      </c>
      <c r="G51" s="17" t="str">
        <f t="shared" si="5"/>
        <v/>
      </c>
    </row>
    <row r="52" spans="1:7" x14ac:dyDescent="0.25">
      <c r="A52" s="16" t="str">
        <f t="shared" si="6"/>
        <v/>
      </c>
      <c r="B52" s="17" t="str">
        <f t="shared" si="3"/>
        <v/>
      </c>
      <c r="C52" s="17" t="str">
        <f t="shared" ref="C52:C68" si="7">IF(A52="","",IF(A52&gt;$A$6,$A$14,0))</f>
        <v/>
      </c>
      <c r="D52" s="17" t="str">
        <f>IF(A52="","",IF(A52&gt;$A$6,SUM('Noise Model Output'!F:F),0))</f>
        <v/>
      </c>
      <c r="E52" s="17" t="str">
        <f t="shared" ref="E52:E71" si="8">IF(AND(A52="",A53=""),"",IF(A53&lt;&gt;"",0,$A$13*($A$15-$A$5)/$A$15))</f>
        <v/>
      </c>
      <c r="F52" s="17" t="str">
        <f t="shared" si="4"/>
        <v/>
      </c>
      <c r="G52" s="17" t="str">
        <f t="shared" si="5"/>
        <v/>
      </c>
    </row>
    <row r="53" spans="1:7" x14ac:dyDescent="0.25">
      <c r="A53" s="16" t="str">
        <f t="shared" si="6"/>
        <v/>
      </c>
      <c r="B53" s="17" t="str">
        <f t="shared" si="3"/>
        <v/>
      </c>
      <c r="C53" s="17" t="str">
        <f t="shared" si="7"/>
        <v/>
      </c>
      <c r="D53" s="17" t="str">
        <f>IF(A53="","",IF(A53&gt;$A$6,SUM('Noise Model Output'!F:F),0))</f>
        <v/>
      </c>
      <c r="E53" s="17" t="str">
        <f t="shared" si="8"/>
        <v/>
      </c>
      <c r="F53" s="17" t="str">
        <f t="shared" si="4"/>
        <v/>
      </c>
      <c r="G53" s="17" t="str">
        <f t="shared" si="5"/>
        <v/>
      </c>
    </row>
    <row r="54" spans="1:7" x14ac:dyDescent="0.25">
      <c r="A54" s="16" t="str">
        <f t="shared" si="6"/>
        <v/>
      </c>
      <c r="B54" s="17" t="str">
        <f t="shared" si="3"/>
        <v/>
      </c>
      <c r="C54" s="17" t="str">
        <f t="shared" si="7"/>
        <v/>
      </c>
      <c r="D54" s="17" t="str">
        <f>IF(A54="","",IF(A54&gt;$A$6,SUM('Noise Model Output'!F:F),0))</f>
        <v/>
      </c>
      <c r="E54" s="17" t="str">
        <f t="shared" si="8"/>
        <v/>
      </c>
      <c r="F54" s="17" t="str">
        <f t="shared" si="4"/>
        <v/>
      </c>
      <c r="G54" s="17" t="str">
        <f t="shared" si="5"/>
        <v/>
      </c>
    </row>
    <row r="55" spans="1:7" x14ac:dyDescent="0.25">
      <c r="A55" s="16" t="str">
        <f t="shared" si="6"/>
        <v/>
      </c>
      <c r="B55" s="17" t="str">
        <f t="shared" si="3"/>
        <v/>
      </c>
      <c r="C55" s="17" t="str">
        <f t="shared" si="7"/>
        <v/>
      </c>
      <c r="D55" s="17" t="str">
        <f>IF(A55="","",IF(A55&gt;$A$6,SUM('Noise Model Output'!F:F),0))</f>
        <v/>
      </c>
      <c r="E55" s="17" t="str">
        <f t="shared" si="8"/>
        <v/>
      </c>
      <c r="F55" s="17" t="str">
        <f t="shared" si="4"/>
        <v/>
      </c>
      <c r="G55" s="17" t="str">
        <f t="shared" si="5"/>
        <v/>
      </c>
    </row>
    <row r="56" spans="1:7" x14ac:dyDescent="0.25">
      <c r="A56" s="16" t="str">
        <f t="shared" si="6"/>
        <v/>
      </c>
      <c r="B56" s="17" t="str">
        <f t="shared" si="3"/>
        <v/>
      </c>
      <c r="C56" s="17" t="str">
        <f t="shared" si="7"/>
        <v/>
      </c>
      <c r="D56" s="17" t="str">
        <f>IF(A56="","",IF(A56&gt;$A$6,SUM('Noise Model Output'!F:F),0))</f>
        <v/>
      </c>
      <c r="E56" s="17" t="str">
        <f t="shared" si="8"/>
        <v/>
      </c>
      <c r="F56" s="17" t="str">
        <f t="shared" si="4"/>
        <v/>
      </c>
      <c r="G56" s="17" t="str">
        <f t="shared" si="5"/>
        <v/>
      </c>
    </row>
    <row r="57" spans="1:7" x14ac:dyDescent="0.25">
      <c r="A57" s="16" t="str">
        <f t="shared" si="6"/>
        <v/>
      </c>
      <c r="B57" s="17" t="str">
        <f t="shared" si="3"/>
        <v/>
      </c>
      <c r="C57" s="17" t="str">
        <f t="shared" si="7"/>
        <v/>
      </c>
      <c r="D57" s="17" t="str">
        <f>IF(A57="","",IF(A57&gt;$A$6,SUM('Noise Model Output'!F:F),0))</f>
        <v/>
      </c>
      <c r="E57" s="17" t="str">
        <f t="shared" si="8"/>
        <v/>
      </c>
      <c r="F57" s="17" t="str">
        <f t="shared" si="4"/>
        <v/>
      </c>
      <c r="G57" s="17" t="str">
        <f t="shared" si="5"/>
        <v/>
      </c>
    </row>
    <row r="58" spans="1:7" x14ac:dyDescent="0.25">
      <c r="A58" s="16" t="str">
        <f t="shared" si="6"/>
        <v/>
      </c>
      <c r="B58" s="17" t="str">
        <f t="shared" si="3"/>
        <v/>
      </c>
      <c r="C58" s="17" t="str">
        <f t="shared" si="7"/>
        <v/>
      </c>
      <c r="D58" s="17" t="str">
        <f>IF(A58="","",IF(A58&gt;$A$6,SUM('Noise Model Output'!F:F),0))</f>
        <v/>
      </c>
      <c r="E58" s="17" t="str">
        <f t="shared" si="8"/>
        <v/>
      </c>
      <c r="F58" s="17" t="str">
        <f t="shared" si="4"/>
        <v/>
      </c>
      <c r="G58" s="17" t="str">
        <f t="shared" si="5"/>
        <v/>
      </c>
    </row>
    <row r="59" spans="1:7" x14ac:dyDescent="0.25">
      <c r="A59" s="16" t="str">
        <f t="shared" si="6"/>
        <v/>
      </c>
      <c r="B59" s="17" t="str">
        <f t="shared" si="3"/>
        <v/>
      </c>
      <c r="C59" s="17" t="str">
        <f t="shared" si="7"/>
        <v/>
      </c>
      <c r="D59" s="17" t="str">
        <f>IF(A59="","",IF(A59&gt;$A$6,SUM('Noise Model Output'!F:F),0))</f>
        <v/>
      </c>
      <c r="E59" s="17" t="str">
        <f t="shared" si="8"/>
        <v/>
      </c>
      <c r="F59" s="17" t="str">
        <f t="shared" si="4"/>
        <v/>
      </c>
      <c r="G59" s="17" t="str">
        <f t="shared" si="5"/>
        <v/>
      </c>
    </row>
    <row r="60" spans="1:7" x14ac:dyDescent="0.25">
      <c r="A60" s="16" t="str">
        <f t="shared" si="6"/>
        <v/>
      </c>
      <c r="B60" s="17" t="str">
        <f t="shared" si="3"/>
        <v/>
      </c>
      <c r="C60" s="17" t="str">
        <f t="shared" si="7"/>
        <v/>
      </c>
      <c r="D60" s="17" t="str">
        <f>IF(A60="","",IF(A60&gt;$A$6,SUM('Noise Model Output'!F:F),0))</f>
        <v/>
      </c>
      <c r="E60" s="17" t="str">
        <f t="shared" si="8"/>
        <v/>
      </c>
      <c r="F60" s="17" t="str">
        <f t="shared" si="4"/>
        <v/>
      </c>
      <c r="G60" s="17" t="str">
        <f t="shared" si="5"/>
        <v/>
      </c>
    </row>
    <row r="61" spans="1:7" x14ac:dyDescent="0.25">
      <c r="A61" s="16" t="str">
        <f t="shared" si="6"/>
        <v/>
      </c>
      <c r="B61" s="17" t="str">
        <f t="shared" si="3"/>
        <v/>
      </c>
      <c r="C61" s="17" t="str">
        <f t="shared" si="7"/>
        <v/>
      </c>
      <c r="D61" s="17" t="str">
        <f>IF(A61="","",IF(A61&gt;$A$6,SUM('Noise Model Output'!F:F),0))</f>
        <v/>
      </c>
      <c r="E61" s="17" t="str">
        <f t="shared" si="8"/>
        <v/>
      </c>
      <c r="F61" s="17" t="str">
        <f t="shared" si="4"/>
        <v/>
      </c>
      <c r="G61" s="17" t="str">
        <f t="shared" si="5"/>
        <v/>
      </c>
    </row>
    <row r="62" spans="1:7" x14ac:dyDescent="0.25">
      <c r="A62" s="16" t="str">
        <f t="shared" si="6"/>
        <v/>
      </c>
      <c r="B62" s="17" t="str">
        <f t="shared" si="3"/>
        <v/>
      </c>
      <c r="C62" s="17" t="str">
        <f t="shared" si="7"/>
        <v/>
      </c>
      <c r="D62" s="17" t="str">
        <f>IF(A62="","",IF(A62&gt;$A$6,SUM('Noise Model Output'!F:F),0))</f>
        <v/>
      </c>
      <c r="E62" s="17" t="str">
        <f t="shared" si="8"/>
        <v/>
      </c>
      <c r="F62" s="17" t="str">
        <f t="shared" si="4"/>
        <v/>
      </c>
      <c r="G62" s="17" t="str">
        <f t="shared" si="5"/>
        <v/>
      </c>
    </row>
    <row r="63" spans="1:7" x14ac:dyDescent="0.25">
      <c r="A63" s="16" t="str">
        <f t="shared" si="6"/>
        <v/>
      </c>
      <c r="B63" s="17" t="str">
        <f t="shared" si="3"/>
        <v/>
      </c>
      <c r="C63" s="17" t="str">
        <f t="shared" si="7"/>
        <v/>
      </c>
      <c r="D63" s="17" t="str">
        <f>IF(A63="","",IF(A63&gt;$A$6,SUM('Noise Model Output'!F:F),0))</f>
        <v/>
      </c>
      <c r="E63" s="17" t="str">
        <f t="shared" si="8"/>
        <v/>
      </c>
      <c r="F63" s="17" t="str">
        <f t="shared" si="4"/>
        <v/>
      </c>
      <c r="G63" s="17" t="str">
        <f t="shared" si="5"/>
        <v/>
      </c>
    </row>
    <row r="64" spans="1:7" x14ac:dyDescent="0.25">
      <c r="A64" s="16" t="str">
        <f t="shared" si="6"/>
        <v/>
      </c>
      <c r="B64" s="17" t="str">
        <f t="shared" si="3"/>
        <v/>
      </c>
      <c r="C64" s="17" t="str">
        <f t="shared" si="7"/>
        <v/>
      </c>
      <c r="D64" s="17" t="str">
        <f>IF(A64="","",IF(A64&gt;$A$6,SUM('Noise Model Output'!F:F),0))</f>
        <v/>
      </c>
      <c r="E64" s="17" t="str">
        <f t="shared" si="8"/>
        <v/>
      </c>
      <c r="F64" s="17" t="str">
        <f t="shared" si="4"/>
        <v/>
      </c>
      <c r="G64" s="17" t="str">
        <f t="shared" si="5"/>
        <v/>
      </c>
    </row>
    <row r="65" spans="1:7" x14ac:dyDescent="0.25">
      <c r="A65" s="16" t="str">
        <f t="shared" si="6"/>
        <v/>
      </c>
      <c r="B65" s="17" t="str">
        <f t="shared" si="3"/>
        <v/>
      </c>
      <c r="C65" s="17" t="str">
        <f t="shared" si="7"/>
        <v/>
      </c>
      <c r="D65" s="17" t="str">
        <f>IF(A65="","",IF(A65&gt;$A$6,SUM('Noise Model Output'!F:F),0))</f>
        <v/>
      </c>
      <c r="E65" s="17" t="str">
        <f t="shared" si="8"/>
        <v/>
      </c>
      <c r="F65" s="17" t="str">
        <f t="shared" si="4"/>
        <v/>
      </c>
      <c r="G65" s="17" t="str">
        <f t="shared" si="5"/>
        <v/>
      </c>
    </row>
    <row r="66" spans="1:7" x14ac:dyDescent="0.25">
      <c r="A66" s="16" t="str">
        <f t="shared" si="6"/>
        <v/>
      </c>
      <c r="B66" s="17" t="str">
        <f t="shared" si="3"/>
        <v/>
      </c>
      <c r="C66" s="17" t="str">
        <f t="shared" si="7"/>
        <v/>
      </c>
      <c r="D66" s="17" t="str">
        <f>IF(A66="","",IF(A66&gt;$A$6,SUM('Noise Model Output'!F:F),0))</f>
        <v/>
      </c>
      <c r="E66" s="17" t="str">
        <f t="shared" si="8"/>
        <v/>
      </c>
      <c r="F66" s="17" t="str">
        <f t="shared" si="4"/>
        <v/>
      </c>
      <c r="G66" s="17" t="str">
        <f t="shared" si="5"/>
        <v/>
      </c>
    </row>
    <row r="67" spans="1:7" x14ac:dyDescent="0.25">
      <c r="A67" s="16" t="str">
        <f t="shared" si="6"/>
        <v/>
      </c>
      <c r="B67" s="17" t="str">
        <f t="shared" si="3"/>
        <v/>
      </c>
      <c r="C67" s="17" t="str">
        <f t="shared" si="7"/>
        <v/>
      </c>
      <c r="D67" s="17" t="str">
        <f>IF(A67="","",IF(A67&gt;$A$6,SUM('Noise Model Output'!F:F),0))</f>
        <v/>
      </c>
      <c r="E67" s="17" t="str">
        <f t="shared" si="8"/>
        <v/>
      </c>
      <c r="F67" s="17" t="str">
        <f t="shared" si="4"/>
        <v/>
      </c>
      <c r="G67" s="17" t="str">
        <f t="shared" si="5"/>
        <v/>
      </c>
    </row>
    <row r="68" spans="1:7" x14ac:dyDescent="0.25">
      <c r="A68" s="16"/>
      <c r="B68" s="16"/>
      <c r="C68" s="17" t="str">
        <f t="shared" si="7"/>
        <v/>
      </c>
      <c r="D68" s="17" t="str">
        <f>IF(A68="","",IF(A68&gt;$A$6,SUM('Noise Model Output'!F:F),0))</f>
        <v/>
      </c>
      <c r="E68" s="17" t="str">
        <f t="shared" si="8"/>
        <v/>
      </c>
      <c r="F68" s="17" t="str">
        <f t="shared" si="4"/>
        <v/>
      </c>
      <c r="G68" s="17" t="str">
        <f t="shared" si="5"/>
        <v/>
      </c>
    </row>
    <row r="69" spans="1:7" x14ac:dyDescent="0.25">
      <c r="A69" s="16"/>
      <c r="B69" s="16"/>
      <c r="C69" s="17" t="str">
        <f t="shared" ref="C69:C71" si="9">IF(A69="","",IF(A69&gt;$A$6,$A$14,0))</f>
        <v/>
      </c>
      <c r="D69" s="17" t="str">
        <f>IF(A69="","",IF(A69&gt;$A$6,SUM('Noise Model Output'!F:F),0))</f>
        <v/>
      </c>
      <c r="E69" s="17" t="str">
        <f t="shared" si="8"/>
        <v/>
      </c>
      <c r="F69" s="17" t="str">
        <f t="shared" si="4"/>
        <v/>
      </c>
      <c r="G69" s="17" t="str">
        <f t="shared" si="5"/>
        <v/>
      </c>
    </row>
    <row r="70" spans="1:7" x14ac:dyDescent="0.25">
      <c r="A70" s="16"/>
      <c r="B70" s="16"/>
      <c r="C70" s="17" t="str">
        <f t="shared" si="9"/>
        <v/>
      </c>
      <c r="D70" s="17" t="str">
        <f>IF(A70="","",IF(A70&gt;$A$6,SUM('Noise Model Output'!F:F),0))</f>
        <v/>
      </c>
      <c r="E70" s="17" t="str">
        <f t="shared" si="8"/>
        <v/>
      </c>
      <c r="F70" s="17" t="str">
        <f t="shared" si="4"/>
        <v/>
      </c>
      <c r="G70" s="17" t="str">
        <f t="shared" si="5"/>
        <v/>
      </c>
    </row>
    <row r="71" spans="1:7" x14ac:dyDescent="0.25">
      <c r="A71" s="16"/>
      <c r="B71" s="16"/>
      <c r="C71" s="17" t="str">
        <f t="shared" si="9"/>
        <v/>
      </c>
      <c r="D71" s="17" t="str">
        <f>IF(A71="","",IF(A71&gt;$A$6,SUM('Noise Model Output'!F:F),0))</f>
        <v/>
      </c>
      <c r="E71" s="17" t="str">
        <f t="shared" si="8"/>
        <v/>
      </c>
      <c r="F71" s="17" t="str">
        <f t="shared" si="4"/>
        <v/>
      </c>
      <c r="G71" s="17" t="str">
        <f t="shared" si="5"/>
        <v/>
      </c>
    </row>
  </sheetData>
  <pageMargins left="0.7" right="0.7" top="0.75" bottom="0.75" header="0.3" footer="0.3"/>
  <pageSetup orientation="portrait" horizontalDpi="90" verticalDpi="90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10E75-5035-42B0-B8C3-BC05AD064F0D}">
  <dimension ref="A1:B7"/>
  <sheetViews>
    <sheetView zoomScaleNormal="100" workbookViewId="0"/>
  </sheetViews>
  <sheetFormatPr defaultRowHeight="15" x14ac:dyDescent="0.25"/>
  <cols>
    <col min="1" max="2" width="24.28515625" customWidth="1"/>
  </cols>
  <sheetData>
    <row r="1" spans="1:2" ht="21" x14ac:dyDescent="0.35">
      <c r="A1" s="56" t="s">
        <v>205</v>
      </c>
      <c r="B1" s="1"/>
    </row>
    <row r="2" spans="1:2" ht="21" x14ac:dyDescent="0.35">
      <c r="A2" s="3" t="s">
        <v>190</v>
      </c>
      <c r="B2" s="1"/>
    </row>
    <row r="3" spans="1:2" ht="21" x14ac:dyDescent="0.35">
      <c r="A3" s="32" t="s">
        <v>215</v>
      </c>
      <c r="B3" s="1"/>
    </row>
    <row r="4" spans="1:2" ht="18.75" x14ac:dyDescent="0.25">
      <c r="A4" s="19" t="s">
        <v>79</v>
      </c>
      <c r="B4" s="18">
        <f>SUM('BCA Inputs and Calculations'!F:F)</f>
        <v>1469336.1784035335</v>
      </c>
    </row>
    <row r="5" spans="1:2" ht="18.75" x14ac:dyDescent="0.25">
      <c r="A5" s="19" t="s">
        <v>80</v>
      </c>
      <c r="B5" s="18">
        <f>SUM('BCA Inputs and Calculations'!G:G)</f>
        <v>1852861.7793364422</v>
      </c>
    </row>
    <row r="6" spans="1:2" ht="18.75" x14ac:dyDescent="0.25">
      <c r="A6" s="19" t="s">
        <v>100</v>
      </c>
      <c r="B6" s="20">
        <f>B5/B4</f>
        <v>1.2610196404131406</v>
      </c>
    </row>
    <row r="7" spans="1:2" ht="18.75" x14ac:dyDescent="0.25">
      <c r="A7" s="19" t="s">
        <v>101</v>
      </c>
      <c r="B7" s="18">
        <f>B5-B4</f>
        <v>383525.60093290871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C3B034409D5240AE483620244FC19D" ma:contentTypeVersion="13" ma:contentTypeDescription="Create a new document." ma:contentTypeScope="" ma:versionID="c07e7f7b4d1fdd0963ec3872a0855afe">
  <xsd:schema xmlns:xsd="http://www.w3.org/2001/XMLSchema" xmlns:xs="http://www.w3.org/2001/XMLSchema" xmlns:p="http://schemas.microsoft.com/office/2006/metadata/properties" xmlns:ns2="23f5521c-4559-40cc-82f9-04a246ea4df4" xmlns:ns3="37d236fa-943a-4dd9-9b1c-1fc3a3b16e4b" targetNamespace="http://schemas.microsoft.com/office/2006/metadata/properties" ma:root="true" ma:fieldsID="a5797dd36f7efb557670022227bb1908" ns2:_="" ns3:_="">
    <xsd:import namespace="23f5521c-4559-40cc-82f9-04a246ea4df4"/>
    <xsd:import namespace="37d236fa-943a-4dd9-9b1c-1fc3a3b16e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5521c-4559-40cc-82f9-04a246ea4d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236fa-943a-4dd9-9b1c-1fc3a3b16e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3d50acb-e397-4d6f-b84d-c358563a8d5e}" ma:internalName="TaxCatchAll" ma:showField="CatchAllData" ma:web="37d236fa-943a-4dd9-9b1c-1fc3a3b16e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E70E0-9635-4E7A-BEBB-E43AAC998F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f5521c-4559-40cc-82f9-04a246ea4df4"/>
    <ds:schemaRef ds:uri="37d236fa-943a-4dd9-9b1c-1fc3a3b16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4EEF8A-1A8F-4804-B6D1-23150E4849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Noise Model Output</vt:lpstr>
      <vt:lpstr>Noise Valuation</vt:lpstr>
      <vt:lpstr>BCA Inputs and Calculations</vt:lpstr>
      <vt:lpstr>BCA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2023-06 Quantifying Benefits Abatement Part 3 Tool</dc:title>
  <dc:subject/>
  <dc:creator>FHWA</dc:creator>
  <cp:keywords/>
  <dc:description/>
  <cp:lastModifiedBy>Grace, Nathan (Volpe)</cp:lastModifiedBy>
  <cp:revision/>
  <dcterms:created xsi:type="dcterms:W3CDTF">2015-06-05T18:17:20Z</dcterms:created>
  <dcterms:modified xsi:type="dcterms:W3CDTF">2024-12-04T13:44:07Z</dcterms:modified>
  <cp:category/>
  <cp:contentStatus/>
</cp:coreProperties>
</file>