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820"/>
  </bookViews>
  <sheets>
    <sheet name="Instructions" sheetId="8" r:id="rId1"/>
    <sheet name="Obligation Limitation Ratio" sheetId="4" r:id="rId2"/>
    <sheet name="Suballoc. STBG Funds Obligated" sheetId="6" r:id="rId3"/>
    <sheet name="Obligation Status" sheetId="7" r:id="rId4"/>
  </sheets>
  <calcPr calcId="145621"/>
</workbook>
</file>

<file path=xl/calcChain.xml><?xml version="1.0" encoding="utf-8"?>
<calcChain xmlns="http://schemas.openxmlformats.org/spreadsheetml/2006/main">
  <c r="F9" i="6" l="1"/>
  <c r="F10" i="6"/>
  <c r="F11" i="6"/>
  <c r="F12" i="6"/>
  <c r="F13" i="6"/>
  <c r="F14" i="6"/>
  <c r="F15" i="6"/>
  <c r="F16" i="6"/>
  <c r="F34" i="6" s="1"/>
  <c r="F17" i="6"/>
  <c r="F18" i="6"/>
  <c r="F19" i="6"/>
  <c r="F20" i="6"/>
  <c r="F21" i="6"/>
  <c r="F22" i="6"/>
  <c r="F23" i="6"/>
  <c r="F24" i="6"/>
  <c r="F25" i="6"/>
  <c r="F26" i="6"/>
  <c r="F27" i="6"/>
  <c r="F28" i="6"/>
  <c r="F29" i="6"/>
  <c r="F30" i="6"/>
  <c r="F31" i="6"/>
  <c r="F32" i="6"/>
  <c r="J9" i="6"/>
  <c r="J10" i="6"/>
  <c r="J11" i="6"/>
  <c r="J12" i="6"/>
  <c r="J13" i="6"/>
  <c r="J14" i="6"/>
  <c r="J15" i="6"/>
  <c r="J16" i="6"/>
  <c r="J17" i="6"/>
  <c r="J18" i="6"/>
  <c r="J19" i="6"/>
  <c r="J20" i="6"/>
  <c r="J21" i="6"/>
  <c r="J22" i="6"/>
  <c r="J23" i="6"/>
  <c r="J24" i="6"/>
  <c r="J25" i="6"/>
  <c r="J26" i="6"/>
  <c r="J27" i="6"/>
  <c r="J28" i="6"/>
  <c r="J29" i="6"/>
  <c r="J30" i="6"/>
  <c r="J31" i="6"/>
  <c r="J32" i="6"/>
  <c r="J34" i="6" l="1"/>
  <c r="J9" i="4"/>
  <c r="I9" i="4"/>
  <c r="F8" i="4"/>
  <c r="F11" i="4" l="1"/>
  <c r="F7" i="4"/>
  <c r="F10" i="4"/>
  <c r="F9" i="4"/>
  <c r="I13" i="4"/>
  <c r="D13" i="4"/>
  <c r="E13" i="4"/>
  <c r="B8" i="7" l="1"/>
  <c r="C31" i="7"/>
  <c r="C30" i="7"/>
  <c r="C29" i="7"/>
  <c r="C28" i="7"/>
  <c r="C27" i="7"/>
  <c r="C26" i="7"/>
  <c r="C25" i="7"/>
  <c r="C24" i="7"/>
  <c r="C23" i="7"/>
  <c r="C22" i="7"/>
  <c r="C21" i="7"/>
  <c r="C20" i="7"/>
  <c r="C19" i="7"/>
  <c r="C18" i="7"/>
  <c r="C17" i="7"/>
  <c r="C16" i="7"/>
  <c r="C15" i="7"/>
  <c r="C14" i="7"/>
  <c r="C13" i="7"/>
  <c r="C12" i="7"/>
  <c r="C11" i="7"/>
  <c r="C10" i="7"/>
  <c r="C9" i="7"/>
  <c r="C8" i="7"/>
  <c r="AA32" i="6"/>
  <c r="F31" i="7" s="1"/>
  <c r="AA31" i="6"/>
  <c r="F30" i="7" s="1"/>
  <c r="AA30" i="6"/>
  <c r="F29" i="7" s="1"/>
  <c r="AA29" i="6"/>
  <c r="F28" i="7" s="1"/>
  <c r="AA28" i="6"/>
  <c r="F27" i="7" s="1"/>
  <c r="AA27" i="6"/>
  <c r="F26" i="7" s="1"/>
  <c r="AA26" i="6"/>
  <c r="F25" i="7" s="1"/>
  <c r="AA25" i="6"/>
  <c r="F24" i="7" s="1"/>
  <c r="AA24" i="6"/>
  <c r="F23" i="7" s="1"/>
  <c r="AA23" i="6"/>
  <c r="F22" i="7" s="1"/>
  <c r="AA22" i="6"/>
  <c r="F21" i="7" s="1"/>
  <c r="AA21" i="6"/>
  <c r="F20" i="7" s="1"/>
  <c r="AA20" i="6"/>
  <c r="F19" i="7" s="1"/>
  <c r="AA19" i="6"/>
  <c r="F18" i="7" s="1"/>
  <c r="AA18" i="6"/>
  <c r="F17" i="7" s="1"/>
  <c r="AA17" i="6"/>
  <c r="F16" i="7" s="1"/>
  <c r="AA16" i="6"/>
  <c r="F15" i="7" s="1"/>
  <c r="AA15" i="6"/>
  <c r="F14" i="7" s="1"/>
  <c r="AA14" i="6"/>
  <c r="F13" i="7" s="1"/>
  <c r="AA13" i="6"/>
  <c r="AA12" i="6"/>
  <c r="F11" i="7" s="1"/>
  <c r="AA11" i="6"/>
  <c r="F10" i="7" s="1"/>
  <c r="AA10" i="6"/>
  <c r="F9" i="7" s="1"/>
  <c r="AA9" i="6"/>
  <c r="F8" i="7" s="1"/>
  <c r="W34" i="6"/>
  <c r="S34" i="6"/>
  <c r="O34" i="6"/>
  <c r="G34" i="6"/>
  <c r="K34" i="6"/>
  <c r="B9" i="6"/>
  <c r="H13" i="4"/>
  <c r="G13" i="4"/>
  <c r="U34" i="6"/>
  <c r="Q34" i="6"/>
  <c r="M34" i="6"/>
  <c r="I34" i="6"/>
  <c r="E34" i="6"/>
  <c r="Y32" i="6"/>
  <c r="D31" i="7" s="1"/>
  <c r="Y31" i="6"/>
  <c r="D30" i="7" s="1"/>
  <c r="Y30" i="6"/>
  <c r="D29" i="7" s="1"/>
  <c r="Y29" i="6"/>
  <c r="D28" i="7" s="1"/>
  <c r="Y28" i="6"/>
  <c r="D27" i="7" s="1"/>
  <c r="Y27" i="6"/>
  <c r="D26" i="7" s="1"/>
  <c r="Y26" i="6"/>
  <c r="D25" i="7" s="1"/>
  <c r="Y25" i="6"/>
  <c r="D24" i="7" s="1"/>
  <c r="Y24" i="6"/>
  <c r="D23" i="7" s="1"/>
  <c r="Y23" i="6"/>
  <c r="D22" i="7" s="1"/>
  <c r="Y22" i="6"/>
  <c r="D21" i="7" s="1"/>
  <c r="Y21" i="6"/>
  <c r="D20" i="7" s="1"/>
  <c r="Y20" i="6"/>
  <c r="D19" i="7" s="1"/>
  <c r="Y19" i="6"/>
  <c r="D18" i="7" s="1"/>
  <c r="Y18" i="6"/>
  <c r="D17" i="7" s="1"/>
  <c r="Y17" i="6"/>
  <c r="D16" i="7" s="1"/>
  <c r="Y16" i="6"/>
  <c r="D15" i="7" s="1"/>
  <c r="Y15" i="6"/>
  <c r="D14" i="7" s="1"/>
  <c r="Y14" i="6"/>
  <c r="D13" i="7" s="1"/>
  <c r="Y13" i="6"/>
  <c r="D12" i="7" s="1"/>
  <c r="Y12" i="6"/>
  <c r="D11" i="7" s="1"/>
  <c r="Y11" i="6"/>
  <c r="D10" i="7" s="1"/>
  <c r="Y10" i="6"/>
  <c r="D9" i="7" s="1"/>
  <c r="Y9" i="6"/>
  <c r="D8" i="7" s="1"/>
  <c r="AA34" i="6" l="1"/>
  <c r="F12" i="7"/>
  <c r="F33" i="7"/>
  <c r="F13" i="4"/>
  <c r="I10" i="4"/>
  <c r="J10" i="4" s="1"/>
  <c r="I8" i="4"/>
  <c r="J8" i="4" s="1"/>
  <c r="I11" i="4"/>
  <c r="D33" i="7"/>
  <c r="Y34" i="6"/>
  <c r="I7" i="4"/>
  <c r="R31" i="6" l="1"/>
  <c r="R13" i="6"/>
  <c r="R30" i="6"/>
  <c r="R20" i="6"/>
  <c r="R23" i="6"/>
  <c r="R18" i="6"/>
  <c r="R29" i="6"/>
  <c r="R32" i="6"/>
  <c r="R19" i="6"/>
  <c r="R14" i="6"/>
  <c r="R17" i="6"/>
  <c r="R12" i="6"/>
  <c r="R15" i="6"/>
  <c r="R26" i="6"/>
  <c r="R10" i="6"/>
  <c r="R25" i="6"/>
  <c r="R9" i="6"/>
  <c r="R16" i="6"/>
  <c r="R27" i="6"/>
  <c r="R11" i="6"/>
  <c r="R22" i="6"/>
  <c r="R21" i="6"/>
  <c r="R24" i="6"/>
  <c r="R28" i="6"/>
  <c r="J11" i="4"/>
  <c r="V26" i="6" s="1"/>
  <c r="N31" i="6"/>
  <c r="N27" i="6"/>
  <c r="N23" i="6"/>
  <c r="N19" i="6"/>
  <c r="N15" i="6"/>
  <c r="N11" i="6"/>
  <c r="N32" i="6"/>
  <c r="N24" i="6"/>
  <c r="N16" i="6"/>
  <c r="N30" i="6"/>
  <c r="N26" i="6"/>
  <c r="N22" i="6"/>
  <c r="N18" i="6"/>
  <c r="N14" i="6"/>
  <c r="N10" i="6"/>
  <c r="N29" i="6"/>
  <c r="N25" i="6"/>
  <c r="N21" i="6"/>
  <c r="N17" i="6"/>
  <c r="N13" i="6"/>
  <c r="N9" i="6"/>
  <c r="N28" i="6"/>
  <c r="N20" i="6"/>
  <c r="N12" i="6"/>
  <c r="J7" i="4"/>
  <c r="J13" i="4"/>
  <c r="V12" i="6" l="1"/>
  <c r="V25" i="6"/>
  <c r="V18" i="6"/>
  <c r="V28" i="6"/>
  <c r="V9" i="6"/>
  <c r="V22" i="6"/>
  <c r="V24" i="6"/>
  <c r="V20" i="6"/>
  <c r="V21" i="6"/>
  <c r="R34" i="6"/>
  <c r="V27" i="6"/>
  <c r="Z27" i="6" s="1"/>
  <c r="E26" i="7" s="1"/>
  <c r="V32" i="6"/>
  <c r="Z32" i="6" s="1"/>
  <c r="E31" i="7" s="1"/>
  <c r="V31" i="6"/>
  <c r="V15" i="6"/>
  <c r="V23" i="6"/>
  <c r="V11" i="6"/>
  <c r="V29" i="6"/>
  <c r="V30" i="6"/>
  <c r="V16" i="6"/>
  <c r="V17" i="6"/>
  <c r="V19" i="6"/>
  <c r="V10" i="6"/>
  <c r="V13" i="6"/>
  <c r="V14" i="6"/>
  <c r="N34" i="6"/>
  <c r="Z26" i="6"/>
  <c r="E25" i="7" s="1"/>
  <c r="Z29" i="6"/>
  <c r="E28" i="7" s="1"/>
  <c r="Z25" i="6"/>
  <c r="E24" i="7" s="1"/>
  <c r="Z17" i="6"/>
  <c r="E16" i="7" s="1"/>
  <c r="Z20" i="6"/>
  <c r="E19" i="7" s="1"/>
  <c r="I31" i="7" l="1"/>
  <c r="H31" i="7"/>
  <c r="G26" i="7"/>
  <c r="I26" i="7"/>
  <c r="H26" i="7"/>
  <c r="I16" i="7"/>
  <c r="H16" i="7"/>
  <c r="G24" i="7"/>
  <c r="I24" i="7"/>
  <c r="H24" i="7"/>
  <c r="G28" i="7"/>
  <c r="H28" i="7"/>
  <c r="I28" i="7"/>
  <c r="H25" i="7"/>
  <c r="I25" i="7"/>
  <c r="H19" i="7"/>
  <c r="I19" i="7"/>
  <c r="Z12" i="6"/>
  <c r="E11" i="7" s="1"/>
  <c r="Z19" i="6"/>
  <c r="E18" i="7" s="1"/>
  <c r="Z21" i="6"/>
  <c r="E20" i="7" s="1"/>
  <c r="Z9" i="6"/>
  <c r="Z31" i="6"/>
  <c r="E30" i="7" s="1"/>
  <c r="Z18" i="6"/>
  <c r="E17" i="7" s="1"/>
  <c r="Z28" i="6"/>
  <c r="E27" i="7" s="1"/>
  <c r="Z22" i="6"/>
  <c r="E21" i="7" s="1"/>
  <c r="Z13" i="6"/>
  <c r="E12" i="7" s="1"/>
  <c r="Z24" i="6"/>
  <c r="E23" i="7" s="1"/>
  <c r="Z23" i="6"/>
  <c r="E22" i="7" s="1"/>
  <c r="Z10" i="6"/>
  <c r="E9" i="7" s="1"/>
  <c r="V34" i="6"/>
  <c r="Z14" i="6"/>
  <c r="E13" i="7" s="1"/>
  <c r="Z30" i="6"/>
  <c r="E29" i="7" s="1"/>
  <c r="Z11" i="6"/>
  <c r="E10" i="7" s="1"/>
  <c r="Z16" i="6"/>
  <c r="E15" i="7" s="1"/>
  <c r="Z15" i="6"/>
  <c r="E14" i="7" s="1"/>
  <c r="G25" i="7"/>
  <c r="G31" i="7"/>
  <c r="G16" i="7"/>
  <c r="G19" i="7"/>
  <c r="H29" i="7" l="1"/>
  <c r="I29" i="7"/>
  <c r="G27" i="7"/>
  <c r="I27" i="7"/>
  <c r="H27" i="7"/>
  <c r="G13" i="7"/>
  <c r="H13" i="7"/>
  <c r="I13" i="7"/>
  <c r="H17" i="7"/>
  <c r="I17" i="7"/>
  <c r="H9" i="7"/>
  <c r="I9" i="7"/>
  <c r="E8" i="7"/>
  <c r="E33" i="7" s="1"/>
  <c r="G33" i="7" s="1"/>
  <c r="H22" i="7"/>
  <c r="I22" i="7"/>
  <c r="H20" i="7"/>
  <c r="I20" i="7"/>
  <c r="H14" i="7"/>
  <c r="I14" i="7"/>
  <c r="G23" i="7"/>
  <c r="I23" i="7"/>
  <c r="H23" i="7"/>
  <c r="G18" i="7"/>
  <c r="I18" i="7"/>
  <c r="H18" i="7"/>
  <c r="I15" i="7"/>
  <c r="H15" i="7"/>
  <c r="G12" i="7"/>
  <c r="H12" i="7"/>
  <c r="I12" i="7"/>
  <c r="G11" i="7"/>
  <c r="I11" i="7"/>
  <c r="H11" i="7"/>
  <c r="G30" i="7"/>
  <c r="H30" i="7"/>
  <c r="I30" i="7"/>
  <c r="I10" i="7"/>
  <c r="H10" i="7"/>
  <c r="H21" i="7"/>
  <c r="I21" i="7"/>
  <c r="G9" i="7"/>
  <c r="G21" i="7"/>
  <c r="G20" i="7"/>
  <c r="G17" i="7"/>
  <c r="G22" i="7"/>
  <c r="G29" i="7"/>
  <c r="G10" i="7"/>
  <c r="Z34" i="6"/>
  <c r="G14" i="7"/>
  <c r="G15" i="7"/>
  <c r="G8" i="7" l="1"/>
  <c r="H8" i="7"/>
  <c r="H33" i="7" s="1"/>
  <c r="I8" i="7"/>
  <c r="I33" i="7" s="1"/>
</calcChain>
</file>

<file path=xl/sharedStrings.xml><?xml version="1.0" encoding="utf-8"?>
<sst xmlns="http://schemas.openxmlformats.org/spreadsheetml/2006/main" count="78" uniqueCount="47">
  <si>
    <t>State</t>
  </si>
  <si>
    <t>Total</t>
  </si>
  <si>
    <t>FY 2016</t>
  </si>
  <si>
    <t>FY 2017</t>
  </si>
  <si>
    <t>FY 2018</t>
  </si>
  <si>
    <t>FY 2019</t>
  </si>
  <si>
    <t>FY 2020</t>
  </si>
  <si>
    <t>Apportionments Subject to Limitation</t>
  </si>
  <si>
    <t>Total Obligation Limitation</t>
  </si>
  <si>
    <t>Obligation Limitation Ratio</t>
  </si>
  <si>
    <t>August Redistribution (Formula Limitation)</t>
  </si>
  <si>
    <t>Fiscal Year</t>
  </si>
  <si>
    <t>Urbanized Area</t>
  </si>
  <si>
    <t>STBG Suballocation</t>
  </si>
  <si>
    <t>FY 2016 - FY 2020 Total</t>
  </si>
  <si>
    <t>Obligation Limitation Target</t>
  </si>
  <si>
    <t>U.S. DEPARTMENT OF TRANSPORTATION</t>
  </si>
  <si>
    <t>FEDERAL HIGHWAY ADMINISTRATION</t>
  </si>
  <si>
    <t>OBLIGATION LIMITATION RATIOS BY FISCAL YEAR</t>
  </si>
  <si>
    <t>Instructions</t>
  </si>
  <si>
    <t>1.  Enter the name of your State in cell B7.</t>
  </si>
  <si>
    <t>4.  All other cells contain formulas and are automatically calculated.</t>
  </si>
  <si>
    <t>Obligation Status Tab</t>
  </si>
  <si>
    <t>* All highlighted cells require user entries.  Non-highlighted cells contain formulas and do not require any action.</t>
  </si>
  <si>
    <t>Total Apportionments</t>
  </si>
  <si>
    <t>Exempt NHPP</t>
  </si>
  <si>
    <t>2.  Enter the amount of the State's total apportionment for the fiscal year in column D.  This amount can be found on Table 1 of the annual apportionments notice.</t>
  </si>
  <si>
    <t>5.  Enter the amount of additional formula obligation limitation that the State received under August Redistribution in column H.  This amount can be found in the annual August Redistribution notice.</t>
  </si>
  <si>
    <t>6.  All other cells contain formulas and are automatically calculated.</t>
  </si>
  <si>
    <t>Obligation Limitation Shortfall</t>
  </si>
  <si>
    <t>Obligation Limitation Excess</t>
  </si>
  <si>
    <t>2.  For each fiscal year, enter the STBG suballocation amount for each of the respective urbanized areas entered in the previous step.  These amounts can be found on Table 10 of the annual supplementary tables notice.</t>
  </si>
  <si>
    <t>1.  Enter the names of the urbanized areas over 200,000 population in column C.  These areas can be found on Table 10 of the annual supplementary tables notice.</t>
  </si>
  <si>
    <t>1.  All cells contain formulas and are automatically calculated.  This tab will enable the user to determine if an obligation limitation shortfall or excess occurs.</t>
  </si>
  <si>
    <t>3.  Enter the amount of exempt NHPP for your State in column E.  This amount can be found on Table 8 of the annual supplementary tables notice.</t>
  </si>
  <si>
    <t>OBLIGATION LIMITATION STATUS FOR URBANIZED AREAS GREATER THAN 200,000 POPULATION</t>
  </si>
  <si>
    <t>Formula Obligation Limitation *</t>
  </si>
  <si>
    <t>* Plus obligation limitation associated with penalty funds or the special rule for high risk rural roads, if applicable.</t>
  </si>
  <si>
    <t>STBG Suballocation Amount</t>
  </si>
  <si>
    <t xml:space="preserve">4.  Enter the amount of the State's formula obligation limitation in column G.  This amount can be found on the Table 1 in the annual obligation limitation notice.  Note that States subject to penalty or the risk risk rural roads special rule will also need to include the limitation on Tables 2 and 3 in addition to the formula limitation on Table 1. </t>
  </si>
  <si>
    <t>Obligation Limitation Ratio Tab</t>
  </si>
  <si>
    <t>SUBALLOCATED STBG FUNDS OBLIGATED BY URBANIZED AREAS GREATER THAN 200,000 POPULATION</t>
  </si>
  <si>
    <t>3.  For each fiscal year, enter the amount of STBG funds suballocated to each urbanized area that has been obligated using obligation limitation made available by the State for use in that area.  Please note that obligations made in the respective fiscal year using STP or STBG suballocated funds are applicable.</t>
  </si>
  <si>
    <t>Obligation Limitation Utilized to Date</t>
  </si>
  <si>
    <t>Percent of Target Obligation Limitation Utilized</t>
  </si>
  <si>
    <t>Suballocated STBG Funds Obligated Tab</t>
  </si>
  <si>
    <t>STBG Suballocation Obligated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</si>
</sst>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44" formatCode="_(&quot;$&quot;* #,##0.00_);_(&quot;$&quot;* \(#,##0.00\);_(&quot;$&quot;* &quot;-&quot;??_);_(@_)"/>
    <numFmt numFmtId="43" formatCode="_(* #,##0.00_);_(* \(#,##0.00\);_(* &quot;-&quot;??_);_(@_)"/>
    <numFmt numFmtId="164" formatCode="_(* #,##0_);_(* \(#,##0\);_(* &quot;-&quot;??_);_(@_)"/>
    <numFmt numFmtId="165" formatCode="0.0%"/>
    <numFmt numFmtId="166" formatCode="0.000%"/>
  </numFmts>
  <fonts count="20" x14ac:knownFonts="1">
    <font>
      <sz val="11"/>
      <color theme="1"/>
      <name val="Calibri"/>
      <family val="2"/>
      <scheme val="minor"/>
    </font>
    <font>
      <sz val="11"/>
      <color theme="1"/>
      <name val="Calibri"/>
      <family val="2"/>
      <scheme val="minor"/>
    </font>
    <font>
      <sz val="10"/>
      <name val="Arial"/>
      <family val="2"/>
    </font>
    <font>
      <b/>
      <sz val="11"/>
      <color theme="1"/>
      <name val="Arial"/>
      <family val="2"/>
    </font>
    <font>
      <b/>
      <sz val="10"/>
      <color theme="1"/>
      <name val="Arial"/>
      <family val="2"/>
    </font>
    <font>
      <sz val="10"/>
      <color theme="1"/>
      <name val="Arial"/>
      <family val="2"/>
    </font>
    <font>
      <b/>
      <sz val="10"/>
      <name val="Arial"/>
      <family val="2"/>
    </font>
    <font>
      <sz val="18"/>
      <name val="Arial"/>
      <family val="2"/>
    </font>
    <font>
      <sz val="12"/>
      <name val="Arial"/>
      <family val="2"/>
    </font>
    <font>
      <sz val="6"/>
      <name val="P-AVGARD"/>
    </font>
    <font>
      <b/>
      <sz val="9"/>
      <name val="Arial"/>
      <family val="2"/>
    </font>
    <font>
      <b/>
      <u/>
      <sz val="9"/>
      <name val="Arial"/>
      <family val="2"/>
    </font>
    <font>
      <sz val="9"/>
      <color theme="1"/>
      <name val="Arial"/>
      <family val="2"/>
    </font>
    <font>
      <b/>
      <sz val="9"/>
      <color theme="1"/>
      <name val="Arial"/>
      <family val="2"/>
    </font>
    <font>
      <b/>
      <u/>
      <sz val="10"/>
      <color theme="1"/>
      <name val="Arial"/>
      <family val="2"/>
    </font>
    <font>
      <b/>
      <i/>
      <sz val="11"/>
      <color theme="1"/>
      <name val="Calibri"/>
      <family val="2"/>
      <scheme val="minor"/>
    </font>
    <font>
      <b/>
      <u/>
      <sz val="14"/>
      <color theme="1"/>
      <name val="Calibri"/>
      <family val="2"/>
      <scheme val="minor"/>
    </font>
    <font>
      <i/>
      <sz val="11"/>
      <color theme="1"/>
      <name val="Calibri"/>
      <family val="2"/>
      <scheme val="minor"/>
    </font>
    <font>
      <sz val="11"/>
      <name val="Calibri"/>
      <family val="2"/>
      <scheme val="minor"/>
    </font>
    <font>
      <sz val="11"/>
      <color rgb="FFFF0000"/>
      <name val="Calibri"/>
      <family val="2"/>
      <scheme val="minor"/>
    </font>
  </fonts>
  <fills count="3">
    <fill>
      <patternFill patternType="none"/>
    </fill>
    <fill>
      <patternFill patternType="gray125"/>
    </fill>
    <fill>
      <patternFill patternType="solid">
        <fgColor rgb="FFFFFF99"/>
        <bgColor indexed="64"/>
      </patternFill>
    </fill>
  </fills>
  <borders count="1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double">
        <color indexed="2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64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alignment vertical="top"/>
    </xf>
    <xf numFmtId="3" fontId="2" fillId="0" borderId="0" applyFont="0" applyFill="0" applyBorder="0" applyAlignment="0" applyProtection="0">
      <alignment vertical="top"/>
    </xf>
    <xf numFmtId="5" fontId="2" fillId="0" borderId="0" applyFont="0" applyFill="0" applyBorder="0" applyAlignment="0" applyProtection="0">
      <alignment vertical="top"/>
    </xf>
    <xf numFmtId="5" fontId="2" fillId="0" borderId="0" applyFont="0" applyFill="0" applyBorder="0" applyAlignment="0" applyProtection="0">
      <alignment vertical="top"/>
    </xf>
    <xf numFmtId="0" fontId="2" fillId="0" borderId="0" applyFont="0" applyFill="0" applyBorder="0" applyAlignment="0" applyProtection="0">
      <alignment vertical="top"/>
    </xf>
    <xf numFmtId="0" fontId="2" fillId="0" borderId="0" applyFont="0" applyFill="0" applyBorder="0" applyAlignment="0" applyProtection="0">
      <alignment vertical="top"/>
    </xf>
    <xf numFmtId="2" fontId="2" fillId="0" borderId="0" applyFont="0" applyFill="0" applyBorder="0" applyAlignment="0" applyProtection="0">
      <alignment vertical="top"/>
    </xf>
    <xf numFmtId="2" fontId="2" fillId="0" borderId="0" applyFont="0" applyFill="0" applyBorder="0" applyAlignment="0" applyProtection="0">
      <alignment vertical="top"/>
    </xf>
    <xf numFmtId="0" fontId="7" fillId="0" borderId="0" applyNumberFormat="0" applyFill="0" applyBorder="0" applyAlignment="0" applyProtection="0">
      <alignment vertical="top"/>
    </xf>
    <xf numFmtId="0" fontId="8" fillId="0" borderId="0" applyNumberFormat="0" applyFill="0" applyBorder="0" applyAlignment="0" applyProtection="0">
      <alignment vertical="top"/>
    </xf>
    <xf numFmtId="0" fontId="2" fillId="0" borderId="0"/>
    <xf numFmtId="0" fontId="1" fillId="0" borderId="0"/>
    <xf numFmtId="0" fontId="2" fillId="0" borderId="0"/>
    <xf numFmtId="0" fontId="9" fillId="0" borderId="0"/>
    <xf numFmtId="0" fontId="2" fillId="0" borderId="0"/>
    <xf numFmtId="0" fontId="2" fillId="0" borderId="0"/>
    <xf numFmtId="0" fontId="8" fillId="0" borderId="0"/>
    <xf numFmtId="9" fontId="2" fillId="0" borderId="0" applyFont="0" applyFill="0" applyBorder="0" applyAlignment="0" applyProtection="0"/>
    <xf numFmtId="9" fontId="2" fillId="0" borderId="0" applyFont="0" applyFill="0" applyBorder="0" applyAlignment="0" applyProtection="0"/>
    <xf numFmtId="0" fontId="2" fillId="0" borderId="8" applyNumberFormat="0" applyFont="0" applyFill="0" applyAlignment="0" applyProtection="0">
      <alignment vertical="top"/>
    </xf>
    <xf numFmtId="43" fontId="2" fillId="0" borderId="0" applyFont="0" applyFill="0" applyBorder="0" applyAlignment="0" applyProtection="0"/>
    <xf numFmtId="43" fontId="2" fillId="0" borderId="0" applyFont="0" applyFill="0" applyBorder="0" applyAlignment="0" applyProtection="0"/>
    <xf numFmtId="0" fontId="1" fillId="0" borderId="0"/>
    <xf numFmtId="44" fontId="2" fillId="0" borderId="0" applyFont="0" applyFill="0" applyBorder="0" applyAlignment="0" applyProtection="0"/>
    <xf numFmtId="0" fontId="1" fillId="0" borderId="0"/>
    <xf numFmtId="9" fontId="2" fillId="0" borderId="0" applyFont="0" applyFill="0" applyBorder="0" applyAlignment="0" applyProtection="0"/>
    <xf numFmtId="0" fontId="2" fillId="0" borderId="8" applyNumberFormat="0" applyFont="0" applyFill="0" applyAlignment="0" applyProtection="0">
      <alignment vertical="top"/>
    </xf>
    <xf numFmtId="0" fontId="1" fillId="0" borderId="0"/>
    <xf numFmtId="44" fontId="2" fillId="0" borderId="0" applyFont="0" applyFill="0" applyBorder="0" applyAlignment="0" applyProtection="0"/>
    <xf numFmtId="0" fontId="1" fillId="0" borderId="0"/>
    <xf numFmtId="0" fontId="1" fillId="0" borderId="0"/>
    <xf numFmtId="9" fontId="2" fillId="0" borderId="0" applyFont="0" applyFill="0" applyBorder="0" applyAlignment="0" applyProtection="0"/>
    <xf numFmtId="0" fontId="2" fillId="0" borderId="8" applyNumberFormat="0" applyFont="0" applyFill="0" applyAlignment="0" applyProtection="0">
      <alignment vertical="top"/>
    </xf>
    <xf numFmtId="0" fontId="1" fillId="0" borderId="0"/>
    <xf numFmtId="44" fontId="2" fillId="0" borderId="0" applyFont="0" applyFill="0" applyBorder="0" applyAlignment="0" applyProtection="0"/>
    <xf numFmtId="0" fontId="1" fillId="0" borderId="0"/>
    <xf numFmtId="9" fontId="2" fillId="0" borderId="0" applyFont="0" applyFill="0" applyBorder="0" applyAlignment="0" applyProtection="0"/>
    <xf numFmtId="0" fontId="2" fillId="0" borderId="8" applyNumberFormat="0" applyFont="0" applyFill="0" applyAlignment="0" applyProtection="0">
      <alignment vertical="top"/>
    </xf>
    <xf numFmtId="0" fontId="1" fillId="0" borderId="0"/>
    <xf numFmtId="0" fontId="7" fillId="0" borderId="0" applyNumberFormat="0" applyFill="0" applyBorder="0" applyAlignment="0" applyProtection="0">
      <alignment vertical="top"/>
    </xf>
    <xf numFmtId="0" fontId="2" fillId="0" borderId="0"/>
    <xf numFmtId="0" fontId="8" fillId="0" borderId="0" applyNumberFormat="0" applyFill="0" applyBorder="0" applyAlignment="0" applyProtection="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43" fontId="2" fillId="0" borderId="0" applyFont="0" applyFill="0" applyBorder="0" applyAlignment="0" applyProtection="0"/>
    <xf numFmtId="0" fontId="1" fillId="0" borderId="0"/>
    <xf numFmtId="0" fontId="1" fillId="0" borderId="0"/>
    <xf numFmtId="9" fontId="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6">
    <xf numFmtId="0" fontId="0" fillId="0" borderId="0" xfId="0"/>
    <xf numFmtId="0" fontId="3" fillId="0" borderId="0" xfId="0" applyFont="1" applyAlignment="1">
      <alignment horizontal="center"/>
    </xf>
    <xf numFmtId="0" fontId="4" fillId="0" borderId="0" xfId="0" applyFont="1"/>
    <xf numFmtId="0" fontId="5" fillId="0" borderId="0" xfId="0" applyFont="1"/>
    <xf numFmtId="0" fontId="4" fillId="0" borderId="5" xfId="0" applyFont="1" applyBorder="1" applyAlignment="1">
      <alignment horizontal="center" wrapText="1"/>
    </xf>
    <xf numFmtId="0" fontId="4" fillId="0" borderId="5" xfId="0" applyFont="1" applyBorder="1" applyAlignment="1">
      <alignment horizontal="center"/>
    </xf>
    <xf numFmtId="0" fontId="4" fillId="0" borderId="6" xfId="0" applyFont="1" applyBorder="1"/>
    <xf numFmtId="0" fontId="4" fillId="0" borderId="4" xfId="0" applyFont="1" applyBorder="1" applyAlignment="1">
      <alignment horizontal="center" wrapText="1"/>
    </xf>
    <xf numFmtId="0" fontId="4" fillId="0" borderId="1" xfId="0" applyFont="1" applyBorder="1" applyAlignment="1">
      <alignment horizontal="center" wrapText="1"/>
    </xf>
    <xf numFmtId="0" fontId="5" fillId="0" borderId="0" xfId="0" applyFont="1" applyBorder="1"/>
    <xf numFmtId="164" fontId="5" fillId="0" borderId="7" xfId="0" applyNumberFormat="1" applyFont="1" applyBorder="1"/>
    <xf numFmtId="0" fontId="5" fillId="0" borderId="0" xfId="0" applyFont="1" applyFill="1" applyBorder="1"/>
    <xf numFmtId="164" fontId="5" fillId="2" borderId="0" xfId="1" applyNumberFormat="1" applyFont="1" applyFill="1" applyBorder="1"/>
    <xf numFmtId="0" fontId="14" fillId="0" borderId="14" xfId="0" applyFont="1" applyBorder="1"/>
    <xf numFmtId="0" fontId="5" fillId="2" borderId="14" xfId="0" applyFont="1" applyFill="1" applyBorder="1" applyAlignment="1">
      <alignment horizontal="left"/>
    </xf>
    <xf numFmtId="164" fontId="12" fillId="2" borderId="12" xfId="0" applyNumberFormat="1" applyFont="1" applyFill="1" applyBorder="1"/>
    <xf numFmtId="0" fontId="5" fillId="0" borderId="6" xfId="0" applyFont="1" applyBorder="1" applyAlignment="1">
      <alignment horizontal="center"/>
    </xf>
    <xf numFmtId="0" fontId="4" fillId="0" borderId="4" xfId="0" applyFont="1" applyBorder="1" applyAlignment="1">
      <alignment horizontal="center"/>
    </xf>
    <xf numFmtId="164" fontId="12" fillId="0" borderId="12" xfId="0" applyNumberFormat="1" applyFont="1" applyFill="1" applyBorder="1"/>
    <xf numFmtId="0" fontId="14" fillId="0" borderId="0" xfId="0" applyFont="1" applyBorder="1" applyAlignment="1">
      <alignment horizontal="center"/>
    </xf>
    <xf numFmtId="164" fontId="13" fillId="0" borderId="7" xfId="0" applyNumberFormat="1" applyFont="1" applyBorder="1"/>
    <xf numFmtId="165" fontId="5" fillId="0" borderId="14" xfId="2" applyNumberFormat="1" applyFont="1" applyBorder="1"/>
    <xf numFmtId="0" fontId="5" fillId="0" borderId="12" xfId="0" applyFont="1" applyBorder="1"/>
    <xf numFmtId="165" fontId="5" fillId="0" borderId="6" xfId="0" applyNumberFormat="1" applyFont="1" applyBorder="1"/>
    <xf numFmtId="0" fontId="5" fillId="0" borderId="11" xfId="0" applyFont="1" applyFill="1" applyBorder="1" applyAlignment="1">
      <alignment horizontal="left"/>
    </xf>
    <xf numFmtId="164" fontId="12" fillId="0" borderId="0" xfId="0" applyNumberFormat="1" applyFont="1" applyBorder="1"/>
    <xf numFmtId="164" fontId="12" fillId="0" borderId="11" xfId="0" applyNumberFormat="1" applyFont="1" applyFill="1" applyBorder="1"/>
    <xf numFmtId="164" fontId="12" fillId="0" borderId="12" xfId="0" applyNumberFormat="1" applyFont="1" applyBorder="1"/>
    <xf numFmtId="0" fontId="5" fillId="0" borderId="11" xfId="0" applyFont="1" applyBorder="1"/>
    <xf numFmtId="164" fontId="5" fillId="0" borderId="15" xfId="0" applyNumberFormat="1" applyFont="1" applyBorder="1" applyAlignment="1">
      <alignment horizontal="center"/>
    </xf>
    <xf numFmtId="0" fontId="11" fillId="0" borderId="0" xfId="23" applyFont="1" applyBorder="1" applyAlignment="1">
      <alignment horizontal="center" wrapText="1"/>
    </xf>
    <xf numFmtId="164" fontId="13" fillId="0" borderId="6" xfId="0" applyNumberFormat="1" applyFont="1" applyBorder="1"/>
    <xf numFmtId="0" fontId="5" fillId="0" borderId="14" xfId="0" applyNumberFormat="1" applyFont="1" applyBorder="1"/>
    <xf numFmtId="164" fontId="5" fillId="0" borderId="14" xfId="0" applyNumberFormat="1" applyFont="1" applyBorder="1" applyAlignment="1">
      <alignment horizontal="center"/>
    </xf>
    <xf numFmtId="10" fontId="4" fillId="0" borderId="6" xfId="2" applyNumberFormat="1" applyFont="1" applyBorder="1"/>
    <xf numFmtId="0" fontId="11" fillId="0" borderId="11" xfId="23" applyFont="1" applyFill="1" applyBorder="1" applyAlignment="1">
      <alignment horizontal="left"/>
    </xf>
    <xf numFmtId="3" fontId="12" fillId="0" borderId="0" xfId="0" applyNumberFormat="1" applyFont="1" applyFill="1"/>
    <xf numFmtId="164" fontId="5" fillId="0" borderId="12" xfId="0" applyNumberFormat="1" applyFont="1" applyBorder="1"/>
    <xf numFmtId="0" fontId="10" fillId="0" borderId="14" xfId="23" applyFont="1" applyBorder="1" applyAlignment="1">
      <alignment horizontal="center"/>
    </xf>
    <xf numFmtId="0" fontId="11" fillId="0" borderId="14" xfId="23" applyFont="1" applyBorder="1" applyAlignment="1">
      <alignment horizontal="left"/>
    </xf>
    <xf numFmtId="164" fontId="12" fillId="2" borderId="11" xfId="0" applyNumberFormat="1" applyFont="1" applyFill="1" applyBorder="1"/>
    <xf numFmtId="0" fontId="10" fillId="0" borderId="14" xfId="23" applyFont="1" applyBorder="1" applyAlignment="1"/>
    <xf numFmtId="164" fontId="12" fillId="0" borderId="13" xfId="0" applyNumberFormat="1" applyFont="1" applyBorder="1"/>
    <xf numFmtId="0" fontId="5" fillId="0" borderId="14" xfId="0" applyFont="1" applyBorder="1" applyAlignment="1">
      <alignment horizontal="center"/>
    </xf>
    <xf numFmtId="0" fontId="11" fillId="0" borderId="15" xfId="23" applyFont="1" applyBorder="1" applyAlignment="1">
      <alignment horizontal="center" wrapText="1"/>
    </xf>
    <xf numFmtId="164" fontId="13" fillId="0" borderId="3" xfId="0" applyNumberFormat="1" applyFont="1" applyBorder="1"/>
    <xf numFmtId="0" fontId="12" fillId="0" borderId="11" xfId="0" applyFont="1" applyBorder="1"/>
    <xf numFmtId="0" fontId="11" fillId="0" borderId="12" xfId="23" applyFont="1" applyBorder="1" applyAlignment="1">
      <alignment horizontal="center" wrapText="1"/>
    </xf>
    <xf numFmtId="164" fontId="5" fillId="0" borderId="6" xfId="0" applyNumberFormat="1" applyFont="1" applyBorder="1" applyAlignment="1">
      <alignment horizontal="center"/>
    </xf>
    <xf numFmtId="164" fontId="12" fillId="0" borderId="7" xfId="0" applyNumberFormat="1" applyFont="1" applyBorder="1"/>
    <xf numFmtId="164" fontId="5" fillId="0" borderId="6" xfId="0" applyNumberFormat="1" applyFont="1" applyBorder="1"/>
    <xf numFmtId="164" fontId="5" fillId="2" borderId="15" xfId="1" applyNumberFormat="1" applyFont="1" applyFill="1" applyBorder="1"/>
    <xf numFmtId="0" fontId="5" fillId="0" borderId="14" xfId="0" applyFont="1" applyFill="1" applyBorder="1" applyAlignment="1">
      <alignment horizontal="left"/>
    </xf>
    <xf numFmtId="0" fontId="5" fillId="0" borderId="13" xfId="0" applyFont="1" applyBorder="1"/>
    <xf numFmtId="164" fontId="5" fillId="2" borderId="9" xfId="1" applyNumberFormat="1" applyFont="1" applyFill="1" applyBorder="1"/>
    <xf numFmtId="0" fontId="2" fillId="2" borderId="10" xfId="3" applyFont="1" applyFill="1" applyBorder="1" applyAlignment="1">
      <alignment horizontal="center" vertical="center"/>
    </xf>
    <xf numFmtId="0" fontId="5" fillId="0" borderId="11" xfId="0" applyFont="1" applyFill="1" applyBorder="1"/>
    <xf numFmtId="164" fontId="13" fillId="0" borderId="13" xfId="0" applyNumberFormat="1" applyFont="1" applyBorder="1"/>
    <xf numFmtId="164" fontId="12" fillId="0" borderId="3" xfId="0" applyNumberFormat="1" applyFont="1" applyFill="1" applyBorder="1"/>
    <xf numFmtId="164" fontId="5" fillId="2" borderId="14" xfId="1" applyNumberFormat="1" applyFont="1" applyFill="1" applyBorder="1"/>
    <xf numFmtId="164" fontId="12" fillId="0" borderId="7" xfId="0" applyNumberFormat="1" applyFont="1" applyFill="1" applyBorder="1"/>
    <xf numFmtId="0" fontId="14" fillId="0" borderId="11" xfId="0" applyFont="1" applyBorder="1" applyAlignment="1">
      <alignment horizontal="center"/>
    </xf>
    <xf numFmtId="0" fontId="2" fillId="0" borderId="15" xfId="3" applyFont="1" applyFill="1" applyBorder="1" applyAlignment="1">
      <alignment horizontal="center"/>
    </xf>
    <xf numFmtId="164" fontId="12" fillId="0" borderId="0" xfId="0" applyNumberFormat="1" applyFont="1" applyFill="1" applyBorder="1"/>
    <xf numFmtId="0" fontId="11" fillId="0" borderId="11" xfId="23" applyFont="1" applyBorder="1" applyAlignment="1">
      <alignment horizontal="center" wrapText="1"/>
    </xf>
    <xf numFmtId="164" fontId="12" fillId="0" borderId="14" xfId="0" applyNumberFormat="1" applyFont="1" applyBorder="1"/>
    <xf numFmtId="0" fontId="5" fillId="0" borderId="14" xfId="0" applyFont="1" applyBorder="1"/>
    <xf numFmtId="10" fontId="5" fillId="0" borderId="14" xfId="2" applyNumberFormat="1" applyFont="1" applyBorder="1"/>
    <xf numFmtId="0" fontId="5" fillId="0" borderId="15" xfId="0" applyFont="1" applyBorder="1"/>
    <xf numFmtId="0" fontId="14" fillId="0" borderId="12" xfId="0" applyFont="1" applyBorder="1" applyAlignment="1">
      <alignment horizontal="center"/>
    </xf>
    <xf numFmtId="166" fontId="5" fillId="0" borderId="0" xfId="2" applyNumberFormat="1" applyFont="1"/>
    <xf numFmtId="165" fontId="5" fillId="0" borderId="15" xfId="2" applyNumberFormat="1" applyFont="1" applyBorder="1"/>
    <xf numFmtId="0" fontId="5" fillId="0" borderId="6" xfId="0" applyFont="1" applyBorder="1"/>
    <xf numFmtId="0" fontId="2" fillId="0" borderId="11" xfId="3" applyFont="1" applyFill="1" applyBorder="1" applyAlignment="1">
      <alignment vertical="center"/>
    </xf>
    <xf numFmtId="0" fontId="5" fillId="0" borderId="0" xfId="0" applyFont="1" applyFill="1"/>
    <xf numFmtId="164" fontId="12" fillId="0" borderId="13" xfId="0" applyNumberFormat="1" applyFont="1" applyFill="1" applyBorder="1"/>
    <xf numFmtId="0" fontId="6" fillId="0" borderId="0" xfId="4" applyFont="1" applyAlignment="1">
      <alignment horizontal="center"/>
    </xf>
    <xf numFmtId="0" fontId="0" fillId="0" borderId="0" xfId="0" applyAlignment="1">
      <alignment wrapText="1"/>
    </xf>
    <xf numFmtId="0" fontId="15" fillId="0" borderId="0" xfId="0" applyFont="1"/>
    <xf numFmtId="0" fontId="16" fillId="0" borderId="0" xfId="0" applyFont="1"/>
    <xf numFmtId="0" fontId="17" fillId="0" borderId="0" xfId="0" applyFont="1"/>
    <xf numFmtId="164" fontId="5" fillId="0" borderId="9" xfId="1" applyNumberFormat="1" applyFont="1" applyFill="1" applyBorder="1"/>
    <xf numFmtId="0" fontId="6" fillId="0" borderId="9" xfId="0" applyFont="1" applyBorder="1" applyAlignment="1">
      <alignment horizontal="center" wrapText="1"/>
    </xf>
    <xf numFmtId="0" fontId="6" fillId="0" borderId="15" xfId="0" applyFont="1" applyBorder="1" applyAlignment="1">
      <alignment horizontal="center" wrapText="1"/>
    </xf>
    <xf numFmtId="164" fontId="5" fillId="0" borderId="0" xfId="1" applyNumberFormat="1" applyFont="1" applyFill="1" applyBorder="1"/>
    <xf numFmtId="0" fontId="18" fillId="0" borderId="0" xfId="0" applyFont="1" applyFill="1" applyAlignment="1">
      <alignment horizontal="left" wrapText="1"/>
    </xf>
    <xf numFmtId="0" fontId="18" fillId="0" borderId="0" xfId="0" applyFont="1" applyFill="1" applyAlignment="1">
      <alignment wrapText="1"/>
    </xf>
    <xf numFmtId="0" fontId="0" fillId="0" borderId="0" xfId="0"/>
    <xf numFmtId="164" fontId="5" fillId="0" borderId="7" xfId="0" applyNumberFormat="1" applyFont="1" applyBorder="1"/>
    <xf numFmtId="164" fontId="5" fillId="2" borderId="0" xfId="1" applyNumberFormat="1" applyFont="1" applyFill="1" applyBorder="1"/>
    <xf numFmtId="164" fontId="5" fillId="2" borderId="9" xfId="1" applyNumberFormat="1" applyFont="1" applyFill="1" applyBorder="1"/>
    <xf numFmtId="0" fontId="5" fillId="0" borderId="14" xfId="0" applyFont="1" applyBorder="1"/>
    <xf numFmtId="0" fontId="0" fillId="0" borderId="0" xfId="0"/>
    <xf numFmtId="0" fontId="5" fillId="0" borderId="0" xfId="0" applyFont="1"/>
    <xf numFmtId="0" fontId="11" fillId="0" borderId="12" xfId="23" applyFont="1" applyBorder="1" applyAlignment="1">
      <alignment horizontal="center" wrapText="1"/>
    </xf>
    <xf numFmtId="164" fontId="5" fillId="0" borderId="6" xfId="0" applyNumberFormat="1" applyFont="1" applyBorder="1"/>
    <xf numFmtId="164" fontId="12" fillId="0" borderId="0" xfId="0" applyNumberFormat="1" applyFont="1" applyFill="1" applyBorder="1"/>
    <xf numFmtId="164" fontId="12" fillId="0" borderId="14" xfId="0" applyNumberFormat="1" applyFont="1" applyBorder="1"/>
    <xf numFmtId="0" fontId="6" fillId="0" borderId="0" xfId="4" applyFont="1" applyAlignment="1">
      <alignment horizontal="center"/>
    </xf>
    <xf numFmtId="0" fontId="19" fillId="0" borderId="0" xfId="0" applyFont="1"/>
    <xf numFmtId="0" fontId="18" fillId="0" borderId="0" xfId="0" applyFont="1" applyAlignment="1">
      <alignment wrapText="1"/>
    </xf>
    <xf numFmtId="0" fontId="4" fillId="0" borderId="0" xfId="0" applyFont="1" applyAlignment="1">
      <alignment horizontal="center"/>
    </xf>
    <xf numFmtId="0" fontId="6" fillId="0" borderId="0" xfId="4" applyFont="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4" fillId="0" borderId="4" xfId="0" applyFont="1" applyBorder="1" applyAlignment="1">
      <alignment horizontal="center"/>
    </xf>
  </cellXfs>
  <cellStyles count="645">
    <cellStyle name="Comma" xfId="1" builtinId="3"/>
    <cellStyle name="Comma 2" xfId="6"/>
    <cellStyle name="Comma 2 2" xfId="27"/>
    <cellStyle name="Comma 3" xfId="28"/>
    <cellStyle name="Comma 4" xfId="106"/>
    <cellStyle name="Comma 5" xfId="5"/>
    <cellStyle name="Comma0" xfId="7"/>
    <cellStyle name="Comma0 2" xfId="8"/>
    <cellStyle name="Currency 2" xfId="41"/>
    <cellStyle name="Currency 2 2" xfId="111"/>
    <cellStyle name="Currency 2 2 2" xfId="180"/>
    <cellStyle name="Currency 2 2 2 2" xfId="318"/>
    <cellStyle name="Currency 2 2 2 2 2" xfId="610"/>
    <cellStyle name="Currency 2 2 2 3" xfId="472"/>
    <cellStyle name="Currency 2 2 3" xfId="249"/>
    <cellStyle name="Currency 2 2 3 2" xfId="541"/>
    <cellStyle name="Currency 2 2 4" xfId="403"/>
    <cellStyle name="Currency 3" xfId="35"/>
    <cellStyle name="Currency 4" xfId="30"/>
    <cellStyle name="Currency0" xfId="9"/>
    <cellStyle name="Currency0 2" xfId="10"/>
    <cellStyle name="Date" xfId="11"/>
    <cellStyle name="Date 2" xfId="12"/>
    <cellStyle name="Fixed" xfId="13"/>
    <cellStyle name="Fixed 2" xfId="14"/>
    <cellStyle name="Heading 1 2" xfId="46"/>
    <cellStyle name="Heading 1 3" xfId="15"/>
    <cellStyle name="Heading 2 2" xfId="48"/>
    <cellStyle name="Heading 2 3" xfId="16"/>
    <cellStyle name="Normal" xfId="0" builtinId="0"/>
    <cellStyle name="Normal 10" xfId="4"/>
    <cellStyle name="Normal 2" xfId="17"/>
    <cellStyle name="Normal 2 2" xfId="18"/>
    <cellStyle name="Normal 2 2 10" xfId="112"/>
    <cellStyle name="Normal 2 2 10 2" xfId="250"/>
    <cellStyle name="Normal 2 2 10 2 2" xfId="542"/>
    <cellStyle name="Normal 2 2 10 3" xfId="404"/>
    <cellStyle name="Normal 2 2 11" xfId="181"/>
    <cellStyle name="Normal 2 2 11 2" xfId="473"/>
    <cellStyle name="Normal 2 2 12" xfId="319"/>
    <cellStyle name="Normal 2 2 12 2" xfId="611"/>
    <cellStyle name="Normal 2 2 13" xfId="327"/>
    <cellStyle name="Normal 2 2 13 2" xfId="619"/>
    <cellStyle name="Normal 2 2 14" xfId="335"/>
    <cellStyle name="Normal 2 2 2" xfId="42"/>
    <cellStyle name="Normal 2 2 2 10" xfId="321"/>
    <cellStyle name="Normal 2 2 2 10 2" xfId="613"/>
    <cellStyle name="Normal 2 2 2 11" xfId="329"/>
    <cellStyle name="Normal 2 2 2 11 2" xfId="621"/>
    <cellStyle name="Normal 2 2 2 12" xfId="342"/>
    <cellStyle name="Normal 2 2 2 2" xfId="36"/>
    <cellStyle name="Normal 2 2 2 2 10" xfId="339"/>
    <cellStyle name="Normal 2 2 2 2 2" xfId="54"/>
    <cellStyle name="Normal 2 2 2 2 2 2" xfId="86"/>
    <cellStyle name="Normal 2 2 2 2 2 2 2" xfId="158"/>
    <cellStyle name="Normal 2 2 2 2 2 2 2 2" xfId="296"/>
    <cellStyle name="Normal 2 2 2 2 2 2 2 2 2" xfId="588"/>
    <cellStyle name="Normal 2 2 2 2 2 2 2 3" xfId="450"/>
    <cellStyle name="Normal 2 2 2 2 2 2 3" xfId="182"/>
    <cellStyle name="Normal 2 2 2 2 2 2 3 2" xfId="474"/>
    <cellStyle name="Normal 2 2 2 2 2 2 4" xfId="381"/>
    <cellStyle name="Normal 2 2 2 2 2 3" xfId="72"/>
    <cellStyle name="Normal 2 2 2 2 2 3 2" xfId="144"/>
    <cellStyle name="Normal 2 2 2 2 2 3 2 2" xfId="282"/>
    <cellStyle name="Normal 2 2 2 2 2 3 2 2 2" xfId="574"/>
    <cellStyle name="Normal 2 2 2 2 2 3 2 3" xfId="436"/>
    <cellStyle name="Normal 2 2 2 2 2 3 3" xfId="183"/>
    <cellStyle name="Normal 2 2 2 2 2 3 3 2" xfId="475"/>
    <cellStyle name="Normal 2 2 2 2 2 3 4" xfId="367"/>
    <cellStyle name="Normal 2 2 2 2 2 4" xfId="126"/>
    <cellStyle name="Normal 2 2 2 2 2 4 2" xfId="264"/>
    <cellStyle name="Normal 2 2 2 2 2 4 2 2" xfId="556"/>
    <cellStyle name="Normal 2 2 2 2 2 4 3" xfId="418"/>
    <cellStyle name="Normal 2 2 2 2 2 5" xfId="184"/>
    <cellStyle name="Normal 2 2 2 2 2 5 2" xfId="476"/>
    <cellStyle name="Normal 2 2 2 2 2 6" xfId="349"/>
    <cellStyle name="Normal 2 2 2 2 2 7" xfId="643"/>
    <cellStyle name="Normal 2 2 2 2 3" xfId="87"/>
    <cellStyle name="Normal 2 2 2 2 3 2" xfId="159"/>
    <cellStyle name="Normal 2 2 2 2 3 2 2" xfId="297"/>
    <cellStyle name="Normal 2 2 2 2 3 2 2 2" xfId="589"/>
    <cellStyle name="Normal 2 2 2 2 3 2 3" xfId="451"/>
    <cellStyle name="Normal 2 2 2 2 3 3" xfId="185"/>
    <cellStyle name="Normal 2 2 2 2 3 3 2" xfId="477"/>
    <cellStyle name="Normal 2 2 2 2 3 4" xfId="382"/>
    <cellStyle name="Normal 2 2 2 2 4" xfId="81"/>
    <cellStyle name="Normal 2 2 2 2 4 2" xfId="153"/>
    <cellStyle name="Normal 2 2 2 2 4 2 2" xfId="291"/>
    <cellStyle name="Normal 2 2 2 2 4 2 2 2" xfId="583"/>
    <cellStyle name="Normal 2 2 2 2 4 2 3" xfId="445"/>
    <cellStyle name="Normal 2 2 2 2 4 3" xfId="186"/>
    <cellStyle name="Normal 2 2 2 2 4 3 2" xfId="478"/>
    <cellStyle name="Normal 2 2 2 2 4 4" xfId="376"/>
    <cellStyle name="Normal 2 2 2 2 5" xfId="64"/>
    <cellStyle name="Normal 2 2 2 2 5 2" xfId="136"/>
    <cellStyle name="Normal 2 2 2 2 5 2 2" xfId="274"/>
    <cellStyle name="Normal 2 2 2 2 5 2 2 2" xfId="566"/>
    <cellStyle name="Normal 2 2 2 2 5 2 3" xfId="428"/>
    <cellStyle name="Normal 2 2 2 2 5 3" xfId="187"/>
    <cellStyle name="Normal 2 2 2 2 5 3 2" xfId="479"/>
    <cellStyle name="Normal 2 2 2 2 5 4" xfId="359"/>
    <cellStyle name="Normal 2 2 2 2 6" xfId="116"/>
    <cellStyle name="Normal 2 2 2 2 6 2" xfId="254"/>
    <cellStyle name="Normal 2 2 2 2 6 2 2" xfId="546"/>
    <cellStyle name="Normal 2 2 2 2 6 3" xfId="408"/>
    <cellStyle name="Normal 2 2 2 2 7" xfId="188"/>
    <cellStyle name="Normal 2 2 2 2 7 2" xfId="480"/>
    <cellStyle name="Normal 2 2 2 2 8" xfId="324"/>
    <cellStyle name="Normal 2 2 2 2 8 2" xfId="616"/>
    <cellStyle name="Normal 2 2 2 2 9" xfId="332"/>
    <cellStyle name="Normal 2 2 2 2 9 2" xfId="624"/>
    <cellStyle name="Normal 2 2 2 3" xfId="57"/>
    <cellStyle name="Normal 2 2 2 3 2" xfId="88"/>
    <cellStyle name="Normal 2 2 2 3 2 2" xfId="160"/>
    <cellStyle name="Normal 2 2 2 3 2 2 2" xfId="298"/>
    <cellStyle name="Normal 2 2 2 3 2 2 2 2" xfId="590"/>
    <cellStyle name="Normal 2 2 2 3 2 2 3" xfId="452"/>
    <cellStyle name="Normal 2 2 2 3 2 3" xfId="189"/>
    <cellStyle name="Normal 2 2 2 3 2 3 2" xfId="481"/>
    <cellStyle name="Normal 2 2 2 3 2 4" xfId="383"/>
    <cellStyle name="Normal 2 2 2 3 3" xfId="75"/>
    <cellStyle name="Normal 2 2 2 3 3 2" xfId="147"/>
    <cellStyle name="Normal 2 2 2 3 3 2 2" xfId="285"/>
    <cellStyle name="Normal 2 2 2 3 3 2 2 2" xfId="577"/>
    <cellStyle name="Normal 2 2 2 3 3 2 3" xfId="439"/>
    <cellStyle name="Normal 2 2 2 3 3 3" xfId="190"/>
    <cellStyle name="Normal 2 2 2 3 3 3 2" xfId="482"/>
    <cellStyle name="Normal 2 2 2 3 3 4" xfId="370"/>
    <cellStyle name="Normal 2 2 2 3 4" xfId="129"/>
    <cellStyle name="Normal 2 2 2 3 4 2" xfId="267"/>
    <cellStyle name="Normal 2 2 2 3 4 2 2" xfId="559"/>
    <cellStyle name="Normal 2 2 2 3 4 3" xfId="421"/>
    <cellStyle name="Normal 2 2 2 3 5" xfId="191"/>
    <cellStyle name="Normal 2 2 2 3 5 2" xfId="483"/>
    <cellStyle name="Normal 2 2 2 3 6" xfId="352"/>
    <cellStyle name="Normal 2 2 2 3 7" xfId="635"/>
    <cellStyle name="Normal 2 2 2 4" xfId="89"/>
    <cellStyle name="Normal 2 2 2 4 2" xfId="161"/>
    <cellStyle name="Normal 2 2 2 4 2 2" xfId="299"/>
    <cellStyle name="Normal 2 2 2 4 2 2 2" xfId="591"/>
    <cellStyle name="Normal 2 2 2 4 2 3" xfId="453"/>
    <cellStyle name="Normal 2 2 2 4 3" xfId="192"/>
    <cellStyle name="Normal 2 2 2 4 3 2" xfId="484"/>
    <cellStyle name="Normal 2 2 2 4 4" xfId="384"/>
    <cellStyle name="Normal 2 2 2 5" xfId="80"/>
    <cellStyle name="Normal 2 2 2 5 2" xfId="152"/>
    <cellStyle name="Normal 2 2 2 5 2 2" xfId="290"/>
    <cellStyle name="Normal 2 2 2 5 2 2 2" xfId="582"/>
    <cellStyle name="Normal 2 2 2 5 2 3" xfId="444"/>
    <cellStyle name="Normal 2 2 2 5 3" xfId="193"/>
    <cellStyle name="Normal 2 2 2 5 3 2" xfId="485"/>
    <cellStyle name="Normal 2 2 2 5 4" xfId="375"/>
    <cellStyle name="Normal 2 2 2 6" xfId="63"/>
    <cellStyle name="Normal 2 2 2 6 2" xfId="135"/>
    <cellStyle name="Normal 2 2 2 6 2 2" xfId="273"/>
    <cellStyle name="Normal 2 2 2 6 2 2 2" xfId="565"/>
    <cellStyle name="Normal 2 2 2 6 2 3" xfId="427"/>
    <cellStyle name="Normal 2 2 2 6 3" xfId="194"/>
    <cellStyle name="Normal 2 2 2 6 3 2" xfId="486"/>
    <cellStyle name="Normal 2 2 2 6 4" xfId="358"/>
    <cellStyle name="Normal 2 2 2 7" xfId="107"/>
    <cellStyle name="Normal 2 2 2 7 2" xfId="177"/>
    <cellStyle name="Normal 2 2 2 7 2 2" xfId="315"/>
    <cellStyle name="Normal 2 2 2 7 2 2 2" xfId="607"/>
    <cellStyle name="Normal 2 2 2 7 2 3" xfId="469"/>
    <cellStyle name="Normal 2 2 2 7 3" xfId="246"/>
    <cellStyle name="Normal 2 2 2 7 3 2" xfId="538"/>
    <cellStyle name="Normal 2 2 2 7 4" xfId="400"/>
    <cellStyle name="Normal 2 2 2 8" xfId="119"/>
    <cellStyle name="Normal 2 2 2 8 2" xfId="257"/>
    <cellStyle name="Normal 2 2 2 8 2 2" xfId="549"/>
    <cellStyle name="Normal 2 2 2 8 3" xfId="411"/>
    <cellStyle name="Normal 2 2 2 9" xfId="195"/>
    <cellStyle name="Normal 2 2 2 9 2" xfId="487"/>
    <cellStyle name="Normal 2 2 3" xfId="37"/>
    <cellStyle name="Normal 2 2 3 10" xfId="340"/>
    <cellStyle name="Normal 2 2 3 2" xfId="55"/>
    <cellStyle name="Normal 2 2 3 2 2" xfId="90"/>
    <cellStyle name="Normal 2 2 3 2 2 2" xfId="162"/>
    <cellStyle name="Normal 2 2 3 2 2 2 2" xfId="300"/>
    <cellStyle name="Normal 2 2 3 2 2 2 2 2" xfId="592"/>
    <cellStyle name="Normal 2 2 3 2 2 2 3" xfId="454"/>
    <cellStyle name="Normal 2 2 3 2 2 3" xfId="196"/>
    <cellStyle name="Normal 2 2 3 2 2 3 2" xfId="488"/>
    <cellStyle name="Normal 2 2 3 2 2 4" xfId="385"/>
    <cellStyle name="Normal 2 2 3 2 3" xfId="73"/>
    <cellStyle name="Normal 2 2 3 2 3 2" xfId="145"/>
    <cellStyle name="Normal 2 2 3 2 3 2 2" xfId="283"/>
    <cellStyle name="Normal 2 2 3 2 3 2 2 2" xfId="575"/>
    <cellStyle name="Normal 2 2 3 2 3 2 3" xfId="437"/>
    <cellStyle name="Normal 2 2 3 2 3 3" xfId="197"/>
    <cellStyle name="Normal 2 2 3 2 3 3 2" xfId="489"/>
    <cellStyle name="Normal 2 2 3 2 3 4" xfId="368"/>
    <cellStyle name="Normal 2 2 3 2 4" xfId="127"/>
    <cellStyle name="Normal 2 2 3 2 4 2" xfId="265"/>
    <cellStyle name="Normal 2 2 3 2 4 2 2" xfId="557"/>
    <cellStyle name="Normal 2 2 3 2 4 3" xfId="419"/>
    <cellStyle name="Normal 2 2 3 2 5" xfId="198"/>
    <cellStyle name="Normal 2 2 3 2 5 2" xfId="490"/>
    <cellStyle name="Normal 2 2 3 2 6" xfId="350"/>
    <cellStyle name="Normal 2 2 3 2 7" xfId="633"/>
    <cellStyle name="Normal 2 2 3 3" xfId="91"/>
    <cellStyle name="Normal 2 2 3 3 2" xfId="163"/>
    <cellStyle name="Normal 2 2 3 3 2 2" xfId="301"/>
    <cellStyle name="Normal 2 2 3 3 2 2 2" xfId="593"/>
    <cellStyle name="Normal 2 2 3 3 2 3" xfId="455"/>
    <cellStyle name="Normal 2 2 3 3 3" xfId="199"/>
    <cellStyle name="Normal 2 2 3 3 3 2" xfId="491"/>
    <cellStyle name="Normal 2 2 3 3 4" xfId="386"/>
    <cellStyle name="Normal 2 2 3 4" xfId="82"/>
    <cellStyle name="Normal 2 2 3 4 2" xfId="154"/>
    <cellStyle name="Normal 2 2 3 4 2 2" xfId="292"/>
    <cellStyle name="Normal 2 2 3 4 2 2 2" xfId="584"/>
    <cellStyle name="Normal 2 2 3 4 2 3" xfId="446"/>
    <cellStyle name="Normal 2 2 3 4 3" xfId="200"/>
    <cellStyle name="Normal 2 2 3 4 3 2" xfId="492"/>
    <cellStyle name="Normal 2 2 3 4 4" xfId="377"/>
    <cellStyle name="Normal 2 2 3 5" xfId="65"/>
    <cellStyle name="Normal 2 2 3 5 2" xfId="137"/>
    <cellStyle name="Normal 2 2 3 5 2 2" xfId="275"/>
    <cellStyle name="Normal 2 2 3 5 2 2 2" xfId="567"/>
    <cellStyle name="Normal 2 2 3 5 2 3" xfId="429"/>
    <cellStyle name="Normal 2 2 3 5 3" xfId="201"/>
    <cellStyle name="Normal 2 2 3 5 3 2" xfId="493"/>
    <cellStyle name="Normal 2 2 3 5 4" xfId="360"/>
    <cellStyle name="Normal 2 2 3 6" xfId="117"/>
    <cellStyle name="Normal 2 2 3 6 2" xfId="255"/>
    <cellStyle name="Normal 2 2 3 6 2 2" xfId="547"/>
    <cellStyle name="Normal 2 2 3 6 3" xfId="409"/>
    <cellStyle name="Normal 2 2 3 7" xfId="202"/>
    <cellStyle name="Normal 2 2 3 7 2" xfId="494"/>
    <cellStyle name="Normal 2 2 3 8" xfId="323"/>
    <cellStyle name="Normal 2 2 3 8 2" xfId="615"/>
    <cellStyle name="Normal 2 2 3 9" xfId="331"/>
    <cellStyle name="Normal 2 2 3 9 2" xfId="623"/>
    <cellStyle name="Normal 2 2 4" xfId="50"/>
    <cellStyle name="Normal 2 2 4 2" xfId="60"/>
    <cellStyle name="Normal 2 2 4 2 2" xfId="92"/>
    <cellStyle name="Normal 2 2 4 2 2 2" xfId="164"/>
    <cellStyle name="Normal 2 2 4 2 2 2 2" xfId="302"/>
    <cellStyle name="Normal 2 2 4 2 2 2 2 2" xfId="594"/>
    <cellStyle name="Normal 2 2 4 2 2 2 3" xfId="456"/>
    <cellStyle name="Normal 2 2 4 2 2 3" xfId="203"/>
    <cellStyle name="Normal 2 2 4 2 2 3 2" xfId="495"/>
    <cellStyle name="Normal 2 2 4 2 2 4" xfId="387"/>
    <cellStyle name="Normal 2 2 4 2 3" xfId="132"/>
    <cellStyle name="Normal 2 2 4 2 3 2" xfId="270"/>
    <cellStyle name="Normal 2 2 4 2 3 2 2" xfId="562"/>
    <cellStyle name="Normal 2 2 4 2 3 3" xfId="424"/>
    <cellStyle name="Normal 2 2 4 2 4" xfId="204"/>
    <cellStyle name="Normal 2 2 4 2 4 2" xfId="496"/>
    <cellStyle name="Normal 2 2 4 2 5" xfId="355"/>
    <cellStyle name="Normal 2 2 4 2 6" xfId="638"/>
    <cellStyle name="Normal 2 2 4 2 7" xfId="636"/>
    <cellStyle name="Normal 2 2 4 3" xfId="70"/>
    <cellStyle name="Normal 2 2 4 3 2" xfId="142"/>
    <cellStyle name="Normal 2 2 4 3 2 2" xfId="280"/>
    <cellStyle name="Normal 2 2 4 3 2 2 2" xfId="572"/>
    <cellStyle name="Normal 2 2 4 3 2 3" xfId="434"/>
    <cellStyle name="Normal 2 2 4 3 3" xfId="205"/>
    <cellStyle name="Normal 2 2 4 3 3 2" xfId="497"/>
    <cellStyle name="Normal 2 2 4 3 4" xfId="365"/>
    <cellStyle name="Normal 2 2 4 4" xfId="122"/>
    <cellStyle name="Normal 2 2 4 4 2" xfId="260"/>
    <cellStyle name="Normal 2 2 4 4 2 2" xfId="552"/>
    <cellStyle name="Normal 2 2 4 4 3" xfId="414"/>
    <cellStyle name="Normal 2 2 4 5" xfId="206"/>
    <cellStyle name="Normal 2 2 4 5 2" xfId="498"/>
    <cellStyle name="Normal 2 2 4 6" xfId="345"/>
    <cellStyle name="Normal 2 2 4 7" xfId="640"/>
    <cellStyle name="Normal 2 2 4 8" xfId="642"/>
    <cellStyle name="Normal 2 2 5" xfId="52"/>
    <cellStyle name="Normal 2 2 5 2" xfId="93"/>
    <cellStyle name="Normal 2 2 5 2 2" xfId="165"/>
    <cellStyle name="Normal 2 2 5 2 2 2" xfId="303"/>
    <cellStyle name="Normal 2 2 5 2 2 2 2" xfId="595"/>
    <cellStyle name="Normal 2 2 5 2 2 3" xfId="457"/>
    <cellStyle name="Normal 2 2 5 2 3" xfId="207"/>
    <cellStyle name="Normal 2 2 5 2 3 2" xfId="499"/>
    <cellStyle name="Normal 2 2 5 2 4" xfId="388"/>
    <cellStyle name="Normal 2 2 5 3" xfId="124"/>
    <cellStyle name="Normal 2 2 5 3 2" xfId="262"/>
    <cellStyle name="Normal 2 2 5 3 2 2" xfId="554"/>
    <cellStyle name="Normal 2 2 5 3 3" xfId="416"/>
    <cellStyle name="Normal 2 2 5 4" xfId="208"/>
    <cellStyle name="Normal 2 2 5 4 2" xfId="500"/>
    <cellStyle name="Normal 2 2 5 5" xfId="347"/>
    <cellStyle name="Normal 2 2 5 6" xfId="630"/>
    <cellStyle name="Normal 2 2 5 7" xfId="628"/>
    <cellStyle name="Normal 2 2 6" xfId="78"/>
    <cellStyle name="Normal 2 2 6 2" xfId="150"/>
    <cellStyle name="Normal 2 2 6 2 2" xfId="288"/>
    <cellStyle name="Normal 2 2 6 2 2 2" xfId="580"/>
    <cellStyle name="Normal 2 2 6 2 3" xfId="442"/>
    <cellStyle name="Normal 2 2 6 3" xfId="209"/>
    <cellStyle name="Normal 2 2 6 3 2" xfId="501"/>
    <cellStyle name="Normal 2 2 6 4" xfId="373"/>
    <cellStyle name="Normal 2 2 7" xfId="62"/>
    <cellStyle name="Normal 2 2 7 2" xfId="134"/>
    <cellStyle name="Normal 2 2 7 2 2" xfId="272"/>
    <cellStyle name="Normal 2 2 7 2 2 2" xfId="564"/>
    <cellStyle name="Normal 2 2 7 2 3" xfId="426"/>
    <cellStyle name="Normal 2 2 7 3" xfId="210"/>
    <cellStyle name="Normal 2 2 7 3 2" xfId="502"/>
    <cellStyle name="Normal 2 2 7 4" xfId="357"/>
    <cellStyle name="Normal 2 2 8" xfId="31"/>
    <cellStyle name="Normal 2 2 8 2" xfId="114"/>
    <cellStyle name="Normal 2 2 8 2 2" xfId="252"/>
    <cellStyle name="Normal 2 2 8 2 2 2" xfId="544"/>
    <cellStyle name="Normal 2 2 8 2 3" xfId="406"/>
    <cellStyle name="Normal 2 2 8 3" xfId="241"/>
    <cellStyle name="Normal 2 2 8 3 2" xfId="533"/>
    <cellStyle name="Normal 2 2 8 4" xfId="337"/>
    <cellStyle name="Normal 2 2 9" xfId="103"/>
    <cellStyle name="Normal 2 2 9 2" xfId="174"/>
    <cellStyle name="Normal 2 2 9 2 2" xfId="312"/>
    <cellStyle name="Normal 2 2 9 2 2 2" xfId="604"/>
    <cellStyle name="Normal 2 2 9 2 3" xfId="466"/>
    <cellStyle name="Normal 2 2 9 3" xfId="243"/>
    <cellStyle name="Normal 2 2 9 3 2" xfId="535"/>
    <cellStyle name="Normal 2 2 9 4" xfId="397"/>
    <cellStyle name="Normal 2 3" xfId="19"/>
    <cellStyle name="Normal 3" xfId="20"/>
    <cellStyle name="Normal 4" xfId="21"/>
    <cellStyle name="Normal 5" xfId="22"/>
    <cellStyle name="Normal 6" xfId="29"/>
    <cellStyle name="Normal 6 10" xfId="113"/>
    <cellStyle name="Normal 6 10 2" xfId="251"/>
    <cellStyle name="Normal 6 10 2 2" xfId="543"/>
    <cellStyle name="Normal 6 10 3" xfId="405"/>
    <cellStyle name="Normal 6 11" xfId="211"/>
    <cellStyle name="Normal 6 11 2" xfId="503"/>
    <cellStyle name="Normal 6 12" xfId="320"/>
    <cellStyle name="Normal 6 12 2" xfId="612"/>
    <cellStyle name="Normal 6 13" xfId="328"/>
    <cellStyle name="Normal 6 13 2" xfId="620"/>
    <cellStyle name="Normal 6 14" xfId="336"/>
    <cellStyle name="Normal 6 2" xfId="45"/>
    <cellStyle name="Normal 6 2 10" xfId="322"/>
    <cellStyle name="Normal 6 2 10 2" xfId="614"/>
    <cellStyle name="Normal 6 2 11" xfId="330"/>
    <cellStyle name="Normal 6 2 11 2" xfId="622"/>
    <cellStyle name="Normal 6 2 12" xfId="343"/>
    <cellStyle name="Normal 6 2 2" xfId="49"/>
    <cellStyle name="Normal 6 2 2 10" xfId="344"/>
    <cellStyle name="Normal 6 2 2 2" xfId="59"/>
    <cellStyle name="Normal 6 2 2 2 2" xfId="94"/>
    <cellStyle name="Normal 6 2 2 2 2 2" xfId="166"/>
    <cellStyle name="Normal 6 2 2 2 2 2 2" xfId="304"/>
    <cellStyle name="Normal 6 2 2 2 2 2 2 2" xfId="596"/>
    <cellStyle name="Normal 6 2 2 2 2 2 3" xfId="458"/>
    <cellStyle name="Normal 6 2 2 2 2 3" xfId="212"/>
    <cellStyle name="Normal 6 2 2 2 2 3 2" xfId="504"/>
    <cellStyle name="Normal 6 2 2 2 2 4" xfId="389"/>
    <cellStyle name="Normal 6 2 2 2 3" xfId="77"/>
    <cellStyle name="Normal 6 2 2 2 3 2" xfId="149"/>
    <cellStyle name="Normal 6 2 2 2 3 2 2" xfId="287"/>
    <cellStyle name="Normal 6 2 2 2 3 2 2 2" xfId="579"/>
    <cellStyle name="Normal 6 2 2 2 3 2 3" xfId="441"/>
    <cellStyle name="Normal 6 2 2 2 3 3" xfId="213"/>
    <cellStyle name="Normal 6 2 2 2 3 3 2" xfId="505"/>
    <cellStyle name="Normal 6 2 2 2 3 4" xfId="372"/>
    <cellStyle name="Normal 6 2 2 2 4" xfId="131"/>
    <cellStyle name="Normal 6 2 2 2 4 2" xfId="269"/>
    <cellStyle name="Normal 6 2 2 2 4 2 2" xfId="561"/>
    <cellStyle name="Normal 6 2 2 2 4 3" xfId="423"/>
    <cellStyle name="Normal 6 2 2 2 5" xfId="214"/>
    <cellStyle name="Normal 6 2 2 2 5 2" xfId="506"/>
    <cellStyle name="Normal 6 2 2 2 6" xfId="354"/>
    <cellStyle name="Normal 6 2 2 2 7" xfId="627"/>
    <cellStyle name="Normal 6 2 2 3" xfId="95"/>
    <cellStyle name="Normal 6 2 2 3 2" xfId="167"/>
    <cellStyle name="Normal 6 2 2 3 2 2" xfId="305"/>
    <cellStyle name="Normal 6 2 2 3 2 2 2" xfId="597"/>
    <cellStyle name="Normal 6 2 2 3 2 3" xfId="459"/>
    <cellStyle name="Normal 6 2 2 3 3" xfId="215"/>
    <cellStyle name="Normal 6 2 2 3 3 2" xfId="507"/>
    <cellStyle name="Normal 6 2 2 3 4" xfId="390"/>
    <cellStyle name="Normal 6 2 2 4" xfId="84"/>
    <cellStyle name="Normal 6 2 2 4 2" xfId="156"/>
    <cellStyle name="Normal 6 2 2 4 2 2" xfId="294"/>
    <cellStyle name="Normal 6 2 2 4 2 2 2" xfId="586"/>
    <cellStyle name="Normal 6 2 2 4 2 3" xfId="448"/>
    <cellStyle name="Normal 6 2 2 4 3" xfId="216"/>
    <cellStyle name="Normal 6 2 2 4 3 2" xfId="508"/>
    <cellStyle name="Normal 6 2 2 4 4" xfId="379"/>
    <cellStyle name="Normal 6 2 2 5" xfId="68"/>
    <cellStyle name="Normal 6 2 2 5 2" xfId="140"/>
    <cellStyle name="Normal 6 2 2 5 2 2" xfId="278"/>
    <cellStyle name="Normal 6 2 2 5 2 2 2" xfId="570"/>
    <cellStyle name="Normal 6 2 2 5 2 3" xfId="432"/>
    <cellStyle name="Normal 6 2 2 5 3" xfId="217"/>
    <cellStyle name="Normal 6 2 2 5 3 2" xfId="509"/>
    <cellStyle name="Normal 6 2 2 5 4" xfId="363"/>
    <cellStyle name="Normal 6 2 2 6" xfId="121"/>
    <cellStyle name="Normal 6 2 2 6 2" xfId="259"/>
    <cellStyle name="Normal 6 2 2 6 2 2" xfId="551"/>
    <cellStyle name="Normal 6 2 2 6 3" xfId="413"/>
    <cellStyle name="Normal 6 2 2 7" xfId="218"/>
    <cellStyle name="Normal 6 2 2 7 2" xfId="510"/>
    <cellStyle name="Normal 6 2 2 8" xfId="326"/>
    <cellStyle name="Normal 6 2 2 8 2" xfId="618"/>
    <cellStyle name="Normal 6 2 2 9" xfId="334"/>
    <cellStyle name="Normal 6 2 2 9 2" xfId="626"/>
    <cellStyle name="Normal 6 2 3" xfId="58"/>
    <cellStyle name="Normal 6 2 3 2" xfId="96"/>
    <cellStyle name="Normal 6 2 3 2 2" xfId="168"/>
    <cellStyle name="Normal 6 2 3 2 2 2" xfId="306"/>
    <cellStyle name="Normal 6 2 3 2 2 2 2" xfId="598"/>
    <cellStyle name="Normal 6 2 3 2 2 3" xfId="460"/>
    <cellStyle name="Normal 6 2 3 2 3" xfId="219"/>
    <cellStyle name="Normal 6 2 3 2 3 2" xfId="511"/>
    <cellStyle name="Normal 6 2 3 2 4" xfId="391"/>
    <cellStyle name="Normal 6 2 3 3" xfId="76"/>
    <cellStyle name="Normal 6 2 3 3 2" xfId="148"/>
    <cellStyle name="Normal 6 2 3 3 2 2" xfId="286"/>
    <cellStyle name="Normal 6 2 3 3 2 2 2" xfId="578"/>
    <cellStyle name="Normal 6 2 3 3 2 3" xfId="440"/>
    <cellStyle name="Normal 6 2 3 3 3" xfId="220"/>
    <cellStyle name="Normal 6 2 3 3 3 2" xfId="512"/>
    <cellStyle name="Normal 6 2 3 3 4" xfId="371"/>
    <cellStyle name="Normal 6 2 3 4" xfId="130"/>
    <cellStyle name="Normal 6 2 3 4 2" xfId="268"/>
    <cellStyle name="Normal 6 2 3 4 2 2" xfId="560"/>
    <cellStyle name="Normal 6 2 3 4 3" xfId="422"/>
    <cellStyle name="Normal 6 2 3 5" xfId="221"/>
    <cellStyle name="Normal 6 2 3 5 2" xfId="513"/>
    <cellStyle name="Normal 6 2 3 6" xfId="353"/>
    <cellStyle name="Normal 6 2 3 7" xfId="641"/>
    <cellStyle name="Normal 6 2 4" xfId="97"/>
    <cellStyle name="Normal 6 2 4 2" xfId="169"/>
    <cellStyle name="Normal 6 2 4 2 2" xfId="307"/>
    <cellStyle name="Normal 6 2 4 2 2 2" xfId="599"/>
    <cellStyle name="Normal 6 2 4 2 3" xfId="461"/>
    <cellStyle name="Normal 6 2 4 3" xfId="222"/>
    <cellStyle name="Normal 6 2 4 3 2" xfId="514"/>
    <cellStyle name="Normal 6 2 4 4" xfId="392"/>
    <cellStyle name="Normal 6 2 5" xfId="83"/>
    <cellStyle name="Normal 6 2 5 2" xfId="155"/>
    <cellStyle name="Normal 6 2 5 2 2" xfId="293"/>
    <cellStyle name="Normal 6 2 5 2 2 2" xfId="585"/>
    <cellStyle name="Normal 6 2 5 2 3" xfId="447"/>
    <cellStyle name="Normal 6 2 5 3" xfId="223"/>
    <cellStyle name="Normal 6 2 5 3 2" xfId="515"/>
    <cellStyle name="Normal 6 2 5 4" xfId="378"/>
    <cellStyle name="Normal 6 2 6" xfId="67"/>
    <cellStyle name="Normal 6 2 6 2" xfId="139"/>
    <cellStyle name="Normal 6 2 6 2 2" xfId="277"/>
    <cellStyle name="Normal 6 2 6 2 2 2" xfId="569"/>
    <cellStyle name="Normal 6 2 6 2 3" xfId="431"/>
    <cellStyle name="Normal 6 2 6 3" xfId="224"/>
    <cellStyle name="Normal 6 2 6 3 2" xfId="516"/>
    <cellStyle name="Normal 6 2 6 4" xfId="362"/>
    <cellStyle name="Normal 6 2 7" xfId="108"/>
    <cellStyle name="Normal 6 2 7 2" xfId="178"/>
    <cellStyle name="Normal 6 2 7 2 2" xfId="316"/>
    <cellStyle name="Normal 6 2 7 2 2 2" xfId="608"/>
    <cellStyle name="Normal 6 2 7 2 3" xfId="470"/>
    <cellStyle name="Normal 6 2 7 3" xfId="247"/>
    <cellStyle name="Normal 6 2 7 3 2" xfId="539"/>
    <cellStyle name="Normal 6 2 7 4" xfId="401"/>
    <cellStyle name="Normal 6 2 8" xfId="120"/>
    <cellStyle name="Normal 6 2 8 2" xfId="258"/>
    <cellStyle name="Normal 6 2 8 2 2" xfId="550"/>
    <cellStyle name="Normal 6 2 8 3" xfId="412"/>
    <cellStyle name="Normal 6 2 9" xfId="225"/>
    <cellStyle name="Normal 6 2 9 2" xfId="517"/>
    <cellStyle name="Normal 6 3" xfId="40"/>
    <cellStyle name="Normal 6 3 10" xfId="341"/>
    <cellStyle name="Normal 6 3 2" xfId="56"/>
    <cellStyle name="Normal 6 3 2 2" xfId="98"/>
    <cellStyle name="Normal 6 3 2 2 2" xfId="170"/>
    <cellStyle name="Normal 6 3 2 2 2 2" xfId="308"/>
    <cellStyle name="Normal 6 3 2 2 2 2 2" xfId="600"/>
    <cellStyle name="Normal 6 3 2 2 2 3" xfId="462"/>
    <cellStyle name="Normal 6 3 2 2 3" xfId="226"/>
    <cellStyle name="Normal 6 3 2 2 3 2" xfId="518"/>
    <cellStyle name="Normal 6 3 2 2 4" xfId="393"/>
    <cellStyle name="Normal 6 3 2 3" xfId="74"/>
    <cellStyle name="Normal 6 3 2 3 2" xfId="146"/>
    <cellStyle name="Normal 6 3 2 3 2 2" xfId="284"/>
    <cellStyle name="Normal 6 3 2 3 2 2 2" xfId="576"/>
    <cellStyle name="Normal 6 3 2 3 2 3" xfId="438"/>
    <cellStyle name="Normal 6 3 2 3 3" xfId="227"/>
    <cellStyle name="Normal 6 3 2 3 3 2" xfId="519"/>
    <cellStyle name="Normal 6 3 2 3 4" xfId="369"/>
    <cellStyle name="Normal 6 3 2 4" xfId="128"/>
    <cellStyle name="Normal 6 3 2 4 2" xfId="266"/>
    <cellStyle name="Normal 6 3 2 4 2 2" xfId="558"/>
    <cellStyle name="Normal 6 3 2 4 3" xfId="420"/>
    <cellStyle name="Normal 6 3 2 5" xfId="228"/>
    <cellStyle name="Normal 6 3 2 5 2" xfId="520"/>
    <cellStyle name="Normal 6 3 2 6" xfId="351"/>
    <cellStyle name="Normal 6 3 2 7" xfId="629"/>
    <cellStyle name="Normal 6 3 3" xfId="99"/>
    <cellStyle name="Normal 6 3 3 2" xfId="171"/>
    <cellStyle name="Normal 6 3 3 2 2" xfId="309"/>
    <cellStyle name="Normal 6 3 3 2 2 2" xfId="601"/>
    <cellStyle name="Normal 6 3 3 2 3" xfId="463"/>
    <cellStyle name="Normal 6 3 3 3" xfId="229"/>
    <cellStyle name="Normal 6 3 3 3 2" xfId="521"/>
    <cellStyle name="Normal 6 3 3 4" xfId="394"/>
    <cellStyle name="Normal 6 3 4" xfId="85"/>
    <cellStyle name="Normal 6 3 4 2" xfId="157"/>
    <cellStyle name="Normal 6 3 4 2 2" xfId="295"/>
    <cellStyle name="Normal 6 3 4 2 2 2" xfId="587"/>
    <cellStyle name="Normal 6 3 4 2 3" xfId="449"/>
    <cellStyle name="Normal 6 3 4 3" xfId="230"/>
    <cellStyle name="Normal 6 3 4 3 2" xfId="522"/>
    <cellStyle name="Normal 6 3 4 4" xfId="380"/>
    <cellStyle name="Normal 6 3 5" xfId="69"/>
    <cellStyle name="Normal 6 3 5 2" xfId="141"/>
    <cellStyle name="Normal 6 3 5 2 2" xfId="279"/>
    <cellStyle name="Normal 6 3 5 2 2 2" xfId="571"/>
    <cellStyle name="Normal 6 3 5 2 3" xfId="433"/>
    <cellStyle name="Normal 6 3 5 3" xfId="231"/>
    <cellStyle name="Normal 6 3 5 3 2" xfId="523"/>
    <cellStyle name="Normal 6 3 5 4" xfId="364"/>
    <cellStyle name="Normal 6 3 6" xfId="118"/>
    <cellStyle name="Normal 6 3 6 2" xfId="256"/>
    <cellStyle name="Normal 6 3 6 2 2" xfId="548"/>
    <cellStyle name="Normal 6 3 6 3" xfId="410"/>
    <cellStyle name="Normal 6 3 7" xfId="232"/>
    <cellStyle name="Normal 6 3 7 2" xfId="524"/>
    <cellStyle name="Normal 6 3 8" xfId="325"/>
    <cellStyle name="Normal 6 3 8 2" xfId="617"/>
    <cellStyle name="Normal 6 3 9" xfId="333"/>
    <cellStyle name="Normal 6 3 9 2" xfId="625"/>
    <cellStyle name="Normal 6 4" xfId="51"/>
    <cellStyle name="Normal 6 4 2" xfId="61"/>
    <cellStyle name="Normal 6 4 2 2" xfId="100"/>
    <cellStyle name="Normal 6 4 2 2 2" xfId="172"/>
    <cellStyle name="Normal 6 4 2 2 2 2" xfId="310"/>
    <cellStyle name="Normal 6 4 2 2 2 2 2" xfId="602"/>
    <cellStyle name="Normal 6 4 2 2 2 3" xfId="464"/>
    <cellStyle name="Normal 6 4 2 2 3" xfId="233"/>
    <cellStyle name="Normal 6 4 2 2 3 2" xfId="525"/>
    <cellStyle name="Normal 6 4 2 2 4" xfId="395"/>
    <cellStyle name="Normal 6 4 2 3" xfId="133"/>
    <cellStyle name="Normal 6 4 2 3 2" xfId="271"/>
    <cellStyle name="Normal 6 4 2 3 2 2" xfId="563"/>
    <cellStyle name="Normal 6 4 2 3 3" xfId="425"/>
    <cellStyle name="Normal 6 4 2 4" xfId="234"/>
    <cellStyle name="Normal 6 4 2 4 2" xfId="526"/>
    <cellStyle name="Normal 6 4 2 5" xfId="356"/>
    <cellStyle name="Normal 6 4 2 6" xfId="632"/>
    <cellStyle name="Normal 6 4 2 7" xfId="644"/>
    <cellStyle name="Normal 6 4 3" xfId="71"/>
    <cellStyle name="Normal 6 4 3 2" xfId="143"/>
    <cellStyle name="Normal 6 4 3 2 2" xfId="281"/>
    <cellStyle name="Normal 6 4 3 2 2 2" xfId="573"/>
    <cellStyle name="Normal 6 4 3 2 3" xfId="435"/>
    <cellStyle name="Normal 6 4 3 3" xfId="235"/>
    <cellStyle name="Normal 6 4 3 3 2" xfId="527"/>
    <cellStyle name="Normal 6 4 3 4" xfId="366"/>
    <cellStyle name="Normal 6 4 4" xfId="123"/>
    <cellStyle name="Normal 6 4 4 2" xfId="261"/>
    <cellStyle name="Normal 6 4 4 2 2" xfId="553"/>
    <cellStyle name="Normal 6 4 4 3" xfId="415"/>
    <cellStyle name="Normal 6 4 5" xfId="236"/>
    <cellStyle name="Normal 6 4 5 2" xfId="528"/>
    <cellStyle name="Normal 6 4 6" xfId="346"/>
    <cellStyle name="Normal 6 4 7" xfId="634"/>
    <cellStyle name="Normal 6 4 8" xfId="639"/>
    <cellStyle name="Normal 6 5" xfId="53"/>
    <cellStyle name="Normal 6 5 2" xfId="101"/>
    <cellStyle name="Normal 6 5 2 2" xfId="173"/>
    <cellStyle name="Normal 6 5 2 2 2" xfId="311"/>
    <cellStyle name="Normal 6 5 2 2 2 2" xfId="603"/>
    <cellStyle name="Normal 6 5 2 2 3" xfId="465"/>
    <cellStyle name="Normal 6 5 2 3" xfId="237"/>
    <cellStyle name="Normal 6 5 2 3 2" xfId="529"/>
    <cellStyle name="Normal 6 5 2 4" xfId="396"/>
    <cellStyle name="Normal 6 5 3" xfId="125"/>
    <cellStyle name="Normal 6 5 3 2" xfId="263"/>
    <cellStyle name="Normal 6 5 3 2 2" xfId="555"/>
    <cellStyle name="Normal 6 5 3 3" xfId="417"/>
    <cellStyle name="Normal 6 5 4" xfId="238"/>
    <cellStyle name="Normal 6 5 4 2" xfId="530"/>
    <cellStyle name="Normal 6 5 5" xfId="348"/>
    <cellStyle name="Normal 6 5 6" xfId="637"/>
    <cellStyle name="Normal 6 5 7" xfId="631"/>
    <cellStyle name="Normal 6 6" xfId="79"/>
    <cellStyle name="Normal 6 6 2" xfId="151"/>
    <cellStyle name="Normal 6 6 2 2" xfId="289"/>
    <cellStyle name="Normal 6 6 2 2 2" xfId="581"/>
    <cellStyle name="Normal 6 6 2 3" xfId="443"/>
    <cellStyle name="Normal 6 6 3" xfId="239"/>
    <cellStyle name="Normal 6 6 3 2" xfId="531"/>
    <cellStyle name="Normal 6 6 4" xfId="374"/>
    <cellStyle name="Normal 6 7" xfId="66"/>
    <cellStyle name="Normal 6 7 2" xfId="138"/>
    <cellStyle name="Normal 6 7 2 2" xfId="276"/>
    <cellStyle name="Normal 6 7 2 2 2" xfId="568"/>
    <cellStyle name="Normal 6 7 2 3" xfId="430"/>
    <cellStyle name="Normal 6 7 3" xfId="240"/>
    <cellStyle name="Normal 6 7 3 2" xfId="532"/>
    <cellStyle name="Normal 6 7 4" xfId="361"/>
    <cellStyle name="Normal 6 8" xfId="34"/>
    <cellStyle name="Normal 6 8 2" xfId="115"/>
    <cellStyle name="Normal 6 8 2 2" xfId="253"/>
    <cellStyle name="Normal 6 8 2 2 2" xfId="545"/>
    <cellStyle name="Normal 6 8 2 3" xfId="407"/>
    <cellStyle name="Normal 6 8 3" xfId="242"/>
    <cellStyle name="Normal 6 8 3 2" xfId="534"/>
    <cellStyle name="Normal 6 8 4" xfId="338"/>
    <cellStyle name="Normal 6 9" xfId="104"/>
    <cellStyle name="Normal 6 9 2" xfId="175"/>
    <cellStyle name="Normal 6 9 2 2" xfId="313"/>
    <cellStyle name="Normal 6 9 2 2 2" xfId="605"/>
    <cellStyle name="Normal 6 9 2 3" xfId="467"/>
    <cellStyle name="Normal 6 9 3" xfId="244"/>
    <cellStyle name="Normal 6 9 3 2" xfId="536"/>
    <cellStyle name="Normal 6 9 4" xfId="398"/>
    <cellStyle name="Normal 7" xfId="47"/>
    <cellStyle name="Normal 7 2" xfId="102"/>
    <cellStyle name="Normal 8" xfId="105"/>
    <cellStyle name="Normal 8 2" xfId="176"/>
    <cellStyle name="Normal 8 2 2" xfId="314"/>
    <cellStyle name="Normal 8 2 2 2" xfId="606"/>
    <cellStyle name="Normal 8 2 3" xfId="468"/>
    <cellStyle name="Normal 8 3" xfId="245"/>
    <cellStyle name="Normal 8 3 2" xfId="537"/>
    <cellStyle name="Normal 8 4" xfId="399"/>
    <cellStyle name="Normal 9" xfId="110"/>
    <cellStyle name="Normal 9 2" xfId="179"/>
    <cellStyle name="Normal 9 2 2" xfId="317"/>
    <cellStyle name="Normal 9 2 2 2" xfId="609"/>
    <cellStyle name="Normal 9 2 3" xfId="471"/>
    <cellStyle name="Normal 9 3" xfId="248"/>
    <cellStyle name="Normal 9 3 2" xfId="540"/>
    <cellStyle name="Normal 9 4" xfId="402"/>
    <cellStyle name="Normal_fhwa_pop" xfId="23"/>
    <cellStyle name="Normal_FY2003 ext 35.5b" xfId="3"/>
    <cellStyle name="Percent" xfId="2" builtinId="5"/>
    <cellStyle name="Percent 2" xfId="25"/>
    <cellStyle name="Percent 2 2" xfId="43"/>
    <cellStyle name="Percent 2 3" xfId="38"/>
    <cellStyle name="Percent 2 4" xfId="32"/>
    <cellStyle name="Percent 3" xfId="109"/>
    <cellStyle name="Percent 4" xfId="24"/>
    <cellStyle name="Total 2" xfId="44"/>
    <cellStyle name="Total 3" xfId="39"/>
    <cellStyle name="Total 4" xfId="33"/>
    <cellStyle name="Total 5" xfId="2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abSelected="1" zoomScaleNormal="100" workbookViewId="0"/>
  </sheetViews>
  <sheetFormatPr defaultRowHeight="15" x14ac:dyDescent="0.25"/>
  <cols>
    <col min="2" max="2" width="139.140625" style="77" customWidth="1"/>
  </cols>
  <sheetData>
    <row r="1" spans="1:3" ht="18.75" x14ac:dyDescent="0.3">
      <c r="A1" s="79" t="s">
        <v>19</v>
      </c>
    </row>
    <row r="2" spans="1:3" ht="18.75" x14ac:dyDescent="0.3">
      <c r="A2" s="79"/>
    </row>
    <row r="3" spans="1:3" x14ac:dyDescent="0.25">
      <c r="A3" s="80" t="s">
        <v>23</v>
      </c>
    </row>
    <row r="5" spans="1:3" x14ac:dyDescent="0.25">
      <c r="A5" s="78" t="s">
        <v>40</v>
      </c>
    </row>
    <row r="6" spans="1:3" x14ac:dyDescent="0.25">
      <c r="B6" s="77" t="s">
        <v>20</v>
      </c>
    </row>
    <row r="7" spans="1:3" s="87" customFormat="1" ht="30" x14ac:dyDescent="0.25">
      <c r="B7" s="86" t="s">
        <v>26</v>
      </c>
    </row>
    <row r="8" spans="1:3" s="92" customFormat="1" x14ac:dyDescent="0.25">
      <c r="B8" s="85" t="s">
        <v>34</v>
      </c>
    </row>
    <row r="9" spans="1:3" ht="45" x14ac:dyDescent="0.25">
      <c r="B9" s="77" t="s">
        <v>39</v>
      </c>
    </row>
    <row r="10" spans="1:3" ht="30" x14ac:dyDescent="0.25">
      <c r="B10" s="77" t="s">
        <v>27</v>
      </c>
    </row>
    <row r="11" spans="1:3" x14ac:dyDescent="0.25">
      <c r="B11" s="77" t="s">
        <v>28</v>
      </c>
    </row>
    <row r="13" spans="1:3" x14ac:dyDescent="0.25">
      <c r="A13" s="78" t="s">
        <v>45</v>
      </c>
    </row>
    <row r="14" spans="1:3" ht="30" x14ac:dyDescent="0.25">
      <c r="B14" s="77" t="s">
        <v>32</v>
      </c>
    </row>
    <row r="15" spans="1:3" ht="30" x14ac:dyDescent="0.25">
      <c r="B15" s="77" t="s">
        <v>31</v>
      </c>
    </row>
    <row r="16" spans="1:3" ht="47.25" customHeight="1" x14ac:dyDescent="0.25">
      <c r="B16" s="100" t="s">
        <v>42</v>
      </c>
      <c r="C16" s="99"/>
    </row>
    <row r="17" spans="1:2" x14ac:dyDescent="0.25">
      <c r="B17" s="77" t="s">
        <v>21</v>
      </c>
    </row>
    <row r="19" spans="1:2" x14ac:dyDescent="0.25">
      <c r="A19" s="78" t="s">
        <v>22</v>
      </c>
    </row>
    <row r="20" spans="1:2" ht="15" customHeight="1" x14ac:dyDescent="0.25">
      <c r="B20" s="77" t="s">
        <v>33</v>
      </c>
    </row>
  </sheetData>
  <pageMargins left="0.7" right="0.7" top="0.75" bottom="0.75" header="0.3" footer="0.3"/>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
  <sheetViews>
    <sheetView showGridLines="0" zoomScaleNormal="100" workbookViewId="0"/>
  </sheetViews>
  <sheetFormatPr defaultRowHeight="12.75" x14ac:dyDescent="0.2"/>
  <cols>
    <col min="1" max="1" width="9.140625" style="3"/>
    <col min="2" max="5" width="16.7109375" style="3" customWidth="1"/>
    <col min="6" max="6" width="15.140625" style="3" customWidth="1"/>
    <col min="7" max="7" width="15" style="3" bestFit="1" customWidth="1"/>
    <col min="8" max="8" width="14" style="3" customWidth="1"/>
    <col min="9" max="9" width="15" style="3" bestFit="1" customWidth="1"/>
    <col min="10" max="10" width="14" style="3" customWidth="1"/>
    <col min="11" max="11" width="1.7109375" style="3" customWidth="1"/>
    <col min="12" max="13" width="14" style="3" customWidth="1"/>
    <col min="14" max="14" width="1.7109375" style="3" customWidth="1"/>
    <col min="15" max="16" width="14" style="3" customWidth="1"/>
    <col min="17" max="17" width="1.7109375" style="3" customWidth="1"/>
    <col min="18" max="19" width="14" style="3" customWidth="1"/>
    <col min="20" max="20" width="1.7109375" style="3" customWidth="1"/>
    <col min="21" max="22" width="14" style="3" customWidth="1"/>
    <col min="23" max="16384" width="9.140625" style="3"/>
  </cols>
  <sheetData>
    <row r="1" spans="2:10" x14ac:dyDescent="0.2">
      <c r="B1" s="102" t="s">
        <v>16</v>
      </c>
      <c r="C1" s="102"/>
      <c r="D1" s="102"/>
      <c r="E1" s="102"/>
      <c r="F1" s="102"/>
      <c r="G1" s="102"/>
      <c r="H1" s="102"/>
      <c r="I1" s="102"/>
      <c r="J1" s="102"/>
    </row>
    <row r="2" spans="2:10" x14ac:dyDescent="0.2">
      <c r="B2" s="102" t="s">
        <v>17</v>
      </c>
      <c r="C2" s="102"/>
      <c r="D2" s="102"/>
      <c r="E2" s="102"/>
      <c r="F2" s="102"/>
      <c r="G2" s="102"/>
      <c r="H2" s="102"/>
      <c r="I2" s="102"/>
      <c r="J2" s="102"/>
    </row>
    <row r="4" spans="2:10" ht="15" customHeight="1" x14ac:dyDescent="0.2">
      <c r="B4" s="101" t="s">
        <v>18</v>
      </c>
      <c r="C4" s="101"/>
      <c r="D4" s="101"/>
      <c r="E4" s="101"/>
      <c r="F4" s="101"/>
      <c r="G4" s="101"/>
      <c r="H4" s="101"/>
      <c r="I4" s="101"/>
      <c r="J4" s="101"/>
    </row>
    <row r="5" spans="2:10" ht="15" x14ac:dyDescent="0.25">
      <c r="B5" s="1"/>
      <c r="C5" s="1"/>
      <c r="D5" s="1"/>
      <c r="E5" s="1"/>
      <c r="F5" s="1"/>
      <c r="G5" s="1"/>
      <c r="H5" s="1"/>
      <c r="I5" s="1"/>
      <c r="J5" s="1"/>
    </row>
    <row r="6" spans="2:10" s="2" customFormat="1" ht="58.5" customHeight="1" x14ac:dyDescent="0.2">
      <c r="B6" s="5" t="s">
        <v>0</v>
      </c>
      <c r="C6" s="17" t="s">
        <v>11</v>
      </c>
      <c r="D6" s="82" t="s">
        <v>24</v>
      </c>
      <c r="E6" s="83" t="s">
        <v>25</v>
      </c>
      <c r="F6" s="8" t="s">
        <v>7</v>
      </c>
      <c r="G6" s="4" t="s">
        <v>36</v>
      </c>
      <c r="H6" s="8" t="s">
        <v>10</v>
      </c>
      <c r="I6" s="4" t="s">
        <v>8</v>
      </c>
      <c r="J6" s="7" t="s">
        <v>9</v>
      </c>
    </row>
    <row r="7" spans="2:10" ht="17.25" customHeight="1" x14ac:dyDescent="0.2">
      <c r="B7" s="55"/>
      <c r="C7" s="62" t="s">
        <v>2</v>
      </c>
      <c r="D7" s="90"/>
      <c r="E7" s="51"/>
      <c r="F7" s="81">
        <f>D7-E7</f>
        <v>0</v>
      </c>
      <c r="G7" s="51"/>
      <c r="H7" s="54"/>
      <c r="I7" s="29">
        <f>G7+H7</f>
        <v>0</v>
      </c>
      <c r="J7" s="71">
        <f>IF(F7=0,0,ROUND(I7/F7,3))</f>
        <v>0</v>
      </c>
    </row>
    <row r="8" spans="2:10" s="2" customFormat="1" ht="15" customHeight="1" x14ac:dyDescent="0.2">
      <c r="B8" s="73"/>
      <c r="C8" s="43" t="s">
        <v>3</v>
      </c>
      <c r="D8" s="89"/>
      <c r="E8" s="59"/>
      <c r="F8" s="84">
        <f>D8-E8</f>
        <v>0</v>
      </c>
      <c r="G8" s="59"/>
      <c r="H8" s="12"/>
      <c r="I8" s="33">
        <f t="shared" ref="I8:I11" si="0">G8+H8</f>
        <v>0</v>
      </c>
      <c r="J8" s="21">
        <f>IF(F8=0,0,ROUND(I8/F8,3))</f>
        <v>0</v>
      </c>
    </row>
    <row r="9" spans="2:10" ht="15" customHeight="1" x14ac:dyDescent="0.2">
      <c r="B9" s="73"/>
      <c r="C9" s="43" t="s">
        <v>4</v>
      </c>
      <c r="D9" s="89"/>
      <c r="E9" s="59"/>
      <c r="F9" s="84">
        <f t="shared" ref="F9:F10" si="1">D9-E9</f>
        <v>0</v>
      </c>
      <c r="G9" s="59"/>
      <c r="H9" s="12"/>
      <c r="I9" s="33">
        <f>G9+H9</f>
        <v>0</v>
      </c>
      <c r="J9" s="21">
        <f>IF(F9=0,0,ROUND(I9/F9,3))</f>
        <v>0</v>
      </c>
    </row>
    <row r="10" spans="2:10" ht="15" customHeight="1" x14ac:dyDescent="0.2">
      <c r="B10" s="73"/>
      <c r="C10" s="43" t="s">
        <v>5</v>
      </c>
      <c r="D10" s="89"/>
      <c r="E10" s="59"/>
      <c r="F10" s="84">
        <f t="shared" si="1"/>
        <v>0</v>
      </c>
      <c r="G10" s="59"/>
      <c r="H10" s="12"/>
      <c r="I10" s="33">
        <f t="shared" si="0"/>
        <v>0</v>
      </c>
      <c r="J10" s="21">
        <f>IF(F10=0,0,ROUND(I10/F10,3))</f>
        <v>0</v>
      </c>
    </row>
    <row r="11" spans="2:10" ht="15" customHeight="1" x14ac:dyDescent="0.2">
      <c r="B11" s="73"/>
      <c r="C11" s="43" t="s">
        <v>6</v>
      </c>
      <c r="D11" s="89"/>
      <c r="E11" s="59"/>
      <c r="F11" s="84">
        <f>D11-E11</f>
        <v>0</v>
      </c>
      <c r="G11" s="59"/>
      <c r="H11" s="12"/>
      <c r="I11" s="33">
        <f t="shared" si="0"/>
        <v>0</v>
      </c>
      <c r="J11" s="21">
        <f>IF(F11=0,0,ROUND(I11/F11,3))</f>
        <v>0</v>
      </c>
    </row>
    <row r="12" spans="2:10" ht="6" customHeight="1" x14ac:dyDescent="0.2">
      <c r="B12" s="28"/>
      <c r="C12" s="66"/>
      <c r="D12" s="9"/>
      <c r="E12" s="91"/>
      <c r="F12" s="9"/>
      <c r="G12" s="66"/>
      <c r="H12" s="9"/>
      <c r="I12" s="38"/>
      <c r="J12" s="41"/>
    </row>
    <row r="13" spans="2:10" ht="15.75" customHeight="1" x14ac:dyDescent="0.2">
      <c r="B13" s="53"/>
      <c r="C13" s="16" t="s">
        <v>1</v>
      </c>
      <c r="D13" s="88">
        <f t="shared" ref="D13:I13" si="2">SUM(D7:D11)</f>
        <v>0</v>
      </c>
      <c r="E13" s="95">
        <f t="shared" si="2"/>
        <v>0</v>
      </c>
      <c r="F13" s="10">
        <f t="shared" si="2"/>
        <v>0</v>
      </c>
      <c r="G13" s="50">
        <f t="shared" si="2"/>
        <v>0</v>
      </c>
      <c r="H13" s="10">
        <f t="shared" si="2"/>
        <v>0</v>
      </c>
      <c r="I13" s="48">
        <f t="shared" si="2"/>
        <v>0</v>
      </c>
      <c r="J13" s="23">
        <f>IF(F13=0,0,ROUND(I13/F13,3))</f>
        <v>0</v>
      </c>
    </row>
    <row r="15" spans="2:10" x14ac:dyDescent="0.2">
      <c r="B15" s="2" t="s">
        <v>37</v>
      </c>
    </row>
  </sheetData>
  <mergeCells count="3">
    <mergeCell ref="B4:J4"/>
    <mergeCell ref="B1:J1"/>
    <mergeCell ref="B2:J2"/>
  </mergeCells>
  <pageMargins left="0.7" right="0.7" top="0.75" bottom="0.75" header="0.3" footer="0.3"/>
  <pageSetup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5"/>
  <sheetViews>
    <sheetView showGridLines="0" zoomScaleNormal="100" workbookViewId="0"/>
  </sheetViews>
  <sheetFormatPr defaultRowHeight="12.75" x14ac:dyDescent="0.2"/>
  <cols>
    <col min="1" max="1" width="4.7109375" style="3" customWidth="1"/>
    <col min="2" max="2" width="10.5703125" style="3" customWidth="1"/>
    <col min="3" max="3" width="37.7109375" style="3" customWidth="1"/>
    <col min="4" max="4" width="1.7109375" style="74" customWidth="1"/>
    <col min="5" max="5" width="14" style="3" customWidth="1"/>
    <col min="6" max="6" width="14" style="3" hidden="1" customWidth="1"/>
    <col min="7" max="7" width="14" style="3" customWidth="1"/>
    <col min="8" max="8" width="1.7109375" style="3" customWidth="1"/>
    <col min="9" max="9" width="14" style="3" customWidth="1"/>
    <col min="10" max="10" width="14" style="3" hidden="1" customWidth="1"/>
    <col min="11" max="11" width="14" style="3" customWidth="1"/>
    <col min="12" max="12" width="1.7109375" style="3" customWidth="1"/>
    <col min="13" max="13" width="14" style="3" customWidth="1"/>
    <col min="14" max="14" width="14" style="3" hidden="1" customWidth="1"/>
    <col min="15" max="15" width="14" style="3" customWidth="1"/>
    <col min="16" max="16" width="1.7109375" style="3" customWidth="1"/>
    <col min="17" max="17" width="14" style="3" customWidth="1"/>
    <col min="18" max="18" width="14" style="3" hidden="1" customWidth="1"/>
    <col min="19" max="19" width="14" style="3" customWidth="1"/>
    <col min="20" max="20" width="1.7109375" style="3" customWidth="1"/>
    <col min="21" max="21" width="14" style="3" customWidth="1"/>
    <col min="22" max="22" width="14" style="3" hidden="1" customWidth="1"/>
    <col min="23" max="23" width="14" style="3" customWidth="1"/>
    <col min="24" max="24" width="1.7109375" style="3" customWidth="1"/>
    <col min="25" max="25" width="14" style="3" customWidth="1"/>
    <col min="26" max="26" width="14" style="3" hidden="1" customWidth="1"/>
    <col min="27" max="27" width="14" style="3" customWidth="1"/>
    <col min="28" max="16384" width="9.140625" style="3"/>
  </cols>
  <sheetData>
    <row r="1" spans="2:27" x14ac:dyDescent="0.2">
      <c r="B1" s="102" t="s">
        <v>16</v>
      </c>
      <c r="C1" s="102"/>
      <c r="D1" s="102"/>
      <c r="E1" s="102"/>
      <c r="F1" s="102"/>
      <c r="G1" s="102"/>
      <c r="H1" s="102"/>
      <c r="I1" s="102"/>
      <c r="J1" s="102"/>
      <c r="K1" s="102"/>
      <c r="L1" s="102"/>
      <c r="M1" s="102"/>
      <c r="N1" s="102"/>
      <c r="O1" s="102"/>
      <c r="P1" s="102"/>
      <c r="Q1" s="102"/>
      <c r="R1" s="102"/>
      <c r="S1" s="102"/>
      <c r="T1" s="102"/>
      <c r="U1" s="102"/>
      <c r="V1" s="102"/>
      <c r="W1" s="102"/>
      <c r="X1" s="102"/>
      <c r="Y1" s="102"/>
      <c r="Z1" s="102"/>
      <c r="AA1" s="102"/>
    </row>
    <row r="2" spans="2:27" x14ac:dyDescent="0.2">
      <c r="B2" s="102" t="s">
        <v>17</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row>
    <row r="4" spans="2:27" ht="15.75" customHeight="1" x14ac:dyDescent="0.2">
      <c r="B4" s="101" t="s">
        <v>41</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row>
    <row r="5" spans="2:27" x14ac:dyDescent="0.2">
      <c r="D5" s="11"/>
    </row>
    <row r="6" spans="2:27" x14ac:dyDescent="0.2">
      <c r="B6" s="68"/>
      <c r="C6" s="68"/>
      <c r="D6" s="56"/>
      <c r="E6" s="103" t="s">
        <v>2</v>
      </c>
      <c r="F6" s="104"/>
      <c r="G6" s="105"/>
      <c r="I6" s="103" t="s">
        <v>3</v>
      </c>
      <c r="J6" s="104"/>
      <c r="K6" s="105"/>
      <c r="M6" s="103" t="s">
        <v>4</v>
      </c>
      <c r="N6" s="104"/>
      <c r="O6" s="105"/>
      <c r="Q6" s="103" t="s">
        <v>5</v>
      </c>
      <c r="R6" s="104"/>
      <c r="S6" s="105"/>
      <c r="U6" s="103" t="s">
        <v>6</v>
      </c>
      <c r="V6" s="104"/>
      <c r="W6" s="105"/>
      <c r="Y6" s="103" t="s">
        <v>1</v>
      </c>
      <c r="Z6" s="104"/>
      <c r="AA6" s="105"/>
    </row>
    <row r="7" spans="2:27" x14ac:dyDescent="0.2">
      <c r="B7" s="66"/>
      <c r="C7" s="66"/>
      <c r="D7" s="56"/>
      <c r="E7" s="61"/>
      <c r="F7" s="19"/>
      <c r="G7" s="69"/>
      <c r="I7" s="61"/>
      <c r="J7" s="19"/>
      <c r="K7" s="69"/>
      <c r="M7" s="61"/>
      <c r="N7" s="19"/>
      <c r="O7" s="69"/>
      <c r="Q7" s="61"/>
      <c r="R7" s="19"/>
      <c r="S7" s="69"/>
      <c r="U7" s="61"/>
      <c r="V7" s="19"/>
      <c r="W7" s="69"/>
      <c r="Y7" s="61"/>
      <c r="Z7" s="19"/>
      <c r="AA7" s="69"/>
    </row>
    <row r="8" spans="2:27" ht="36" x14ac:dyDescent="0.2">
      <c r="B8" s="13" t="s">
        <v>0</v>
      </c>
      <c r="C8" s="39" t="s">
        <v>12</v>
      </c>
      <c r="D8" s="35"/>
      <c r="E8" s="64" t="s">
        <v>38</v>
      </c>
      <c r="F8" s="30" t="s">
        <v>15</v>
      </c>
      <c r="G8" s="47" t="s">
        <v>46</v>
      </c>
      <c r="I8" s="64" t="s">
        <v>38</v>
      </c>
      <c r="J8" s="30" t="s">
        <v>15</v>
      </c>
      <c r="K8" s="94" t="s">
        <v>46</v>
      </c>
      <c r="M8" s="64" t="s">
        <v>38</v>
      </c>
      <c r="N8" s="30" t="s">
        <v>15</v>
      </c>
      <c r="O8" s="94" t="s">
        <v>46</v>
      </c>
      <c r="Q8" s="64" t="s">
        <v>38</v>
      </c>
      <c r="R8" s="30" t="s">
        <v>15</v>
      </c>
      <c r="S8" s="94" t="s">
        <v>46</v>
      </c>
      <c r="U8" s="64" t="s">
        <v>38</v>
      </c>
      <c r="V8" s="30" t="s">
        <v>15</v>
      </c>
      <c r="W8" s="94" t="s">
        <v>46</v>
      </c>
      <c r="Y8" s="64" t="s">
        <v>38</v>
      </c>
      <c r="Z8" s="30" t="s">
        <v>15</v>
      </c>
      <c r="AA8" s="94" t="s">
        <v>46</v>
      </c>
    </row>
    <row r="9" spans="2:27" x14ac:dyDescent="0.2">
      <c r="B9" s="32" t="str">
        <f>IF('Obligation Limitation Ratio'!B7="", "",'Obligation Limitation Ratio'!B7)</f>
        <v/>
      </c>
      <c r="C9" s="14"/>
      <c r="D9" s="24"/>
      <c r="E9" s="40"/>
      <c r="F9" s="25">
        <f>ROUND(E9*'Obligation Limitation Ratio'!$J$7,0)</f>
        <v>0</v>
      </c>
      <c r="G9" s="15"/>
      <c r="I9" s="40"/>
      <c r="J9" s="25">
        <f>ROUND(I9*'Obligation Limitation Ratio'!$J$8,0)</f>
        <v>0</v>
      </c>
      <c r="K9" s="15"/>
      <c r="M9" s="40"/>
      <c r="N9" s="25">
        <f>ROUND(M9*'Obligation Limitation Ratio'!$J$9,0)</f>
        <v>0</v>
      </c>
      <c r="O9" s="15"/>
      <c r="Q9" s="40"/>
      <c r="R9" s="25">
        <f>ROUND(Q9*'Obligation Limitation Ratio'!$J$10,0)</f>
        <v>0</v>
      </c>
      <c r="S9" s="15"/>
      <c r="U9" s="40"/>
      <c r="V9" s="25">
        <f>ROUND(U9*'Obligation Limitation Ratio'!$J$11,0)</f>
        <v>0</v>
      </c>
      <c r="W9" s="15"/>
      <c r="Y9" s="26">
        <f t="shared" ref="Y9:Y32" si="0">E9+I9+M9+Q9+U9</f>
        <v>0</v>
      </c>
      <c r="Z9" s="25">
        <f t="shared" ref="Z9:Z32" si="1">F9+J9+N9+R9+V9</f>
        <v>0</v>
      </c>
      <c r="AA9" s="18">
        <f t="shared" ref="AA9:AA32" si="2">G9+K9+O9+S9+W9</f>
        <v>0</v>
      </c>
    </row>
    <row r="10" spans="2:27" x14ac:dyDescent="0.2">
      <c r="B10" s="66"/>
      <c r="C10" s="14"/>
      <c r="D10" s="24"/>
      <c r="E10" s="40"/>
      <c r="F10" s="25">
        <f>ROUND(E10*'Obligation Limitation Ratio'!$J$7,0)</f>
        <v>0</v>
      </c>
      <c r="G10" s="15"/>
      <c r="I10" s="40"/>
      <c r="J10" s="25">
        <f>ROUND(I10*'Obligation Limitation Ratio'!$J$8,0)</f>
        <v>0</v>
      </c>
      <c r="K10" s="15"/>
      <c r="M10" s="40"/>
      <c r="N10" s="25">
        <f>ROUND(M10*'Obligation Limitation Ratio'!$J$9,0)</f>
        <v>0</v>
      </c>
      <c r="O10" s="15"/>
      <c r="Q10" s="40"/>
      <c r="R10" s="25">
        <f>ROUND(Q10*'Obligation Limitation Ratio'!$J$10,0)</f>
        <v>0</v>
      </c>
      <c r="S10" s="15"/>
      <c r="U10" s="40"/>
      <c r="V10" s="25">
        <f>ROUND(U10*'Obligation Limitation Ratio'!$J$11,0)</f>
        <v>0</v>
      </c>
      <c r="W10" s="15"/>
      <c r="Y10" s="26">
        <f t="shared" si="0"/>
        <v>0</v>
      </c>
      <c r="Z10" s="25">
        <f t="shared" si="1"/>
        <v>0</v>
      </c>
      <c r="AA10" s="18">
        <f t="shared" si="2"/>
        <v>0</v>
      </c>
    </row>
    <row r="11" spans="2:27" x14ac:dyDescent="0.2">
      <c r="B11" s="66"/>
      <c r="C11" s="14"/>
      <c r="D11" s="24"/>
      <c r="E11" s="40"/>
      <c r="F11" s="25">
        <f>ROUND(E11*'Obligation Limitation Ratio'!$J$7,0)</f>
        <v>0</v>
      </c>
      <c r="G11" s="15"/>
      <c r="I11" s="40"/>
      <c r="J11" s="25">
        <f>ROUND(I11*'Obligation Limitation Ratio'!$J$8,0)</f>
        <v>0</v>
      </c>
      <c r="K11" s="15"/>
      <c r="M11" s="40"/>
      <c r="N11" s="25">
        <f>ROUND(M11*'Obligation Limitation Ratio'!$J$9,0)</f>
        <v>0</v>
      </c>
      <c r="O11" s="15"/>
      <c r="Q11" s="40"/>
      <c r="R11" s="25">
        <f>ROUND(Q11*'Obligation Limitation Ratio'!$J$10,0)</f>
        <v>0</v>
      </c>
      <c r="S11" s="15"/>
      <c r="U11" s="40"/>
      <c r="V11" s="25">
        <f>ROUND(U11*'Obligation Limitation Ratio'!$J$11,0)</f>
        <v>0</v>
      </c>
      <c r="W11" s="15"/>
      <c r="Y11" s="26">
        <f t="shared" si="0"/>
        <v>0</v>
      </c>
      <c r="Z11" s="25">
        <f t="shared" si="1"/>
        <v>0</v>
      </c>
      <c r="AA11" s="18">
        <f t="shared" si="2"/>
        <v>0</v>
      </c>
    </row>
    <row r="12" spans="2:27" x14ac:dyDescent="0.2">
      <c r="B12" s="66"/>
      <c r="C12" s="14"/>
      <c r="D12" s="24"/>
      <c r="E12" s="40"/>
      <c r="F12" s="25">
        <f>ROUND(E12*'Obligation Limitation Ratio'!$J$7,0)</f>
        <v>0</v>
      </c>
      <c r="G12" s="15"/>
      <c r="I12" s="40"/>
      <c r="J12" s="25">
        <f>ROUND(I12*'Obligation Limitation Ratio'!$J$8,0)</f>
        <v>0</v>
      </c>
      <c r="K12" s="15"/>
      <c r="M12" s="40"/>
      <c r="N12" s="25">
        <f>ROUND(M12*'Obligation Limitation Ratio'!$J$9,0)</f>
        <v>0</v>
      </c>
      <c r="O12" s="15"/>
      <c r="Q12" s="40"/>
      <c r="R12" s="25">
        <f>ROUND(Q12*'Obligation Limitation Ratio'!$J$10,0)</f>
        <v>0</v>
      </c>
      <c r="S12" s="15"/>
      <c r="U12" s="40"/>
      <c r="V12" s="25">
        <f>ROUND(U12*'Obligation Limitation Ratio'!$J$11,0)</f>
        <v>0</v>
      </c>
      <c r="W12" s="15"/>
      <c r="Y12" s="26">
        <f t="shared" si="0"/>
        <v>0</v>
      </c>
      <c r="Z12" s="25">
        <f t="shared" si="1"/>
        <v>0</v>
      </c>
      <c r="AA12" s="18">
        <f t="shared" si="2"/>
        <v>0</v>
      </c>
    </row>
    <row r="13" spans="2:27" x14ac:dyDescent="0.2">
      <c r="B13" s="66"/>
      <c r="C13" s="14"/>
      <c r="D13" s="24"/>
      <c r="E13" s="40"/>
      <c r="F13" s="25">
        <f>ROUND(E13*'Obligation Limitation Ratio'!$J$7,0)</f>
        <v>0</v>
      </c>
      <c r="G13" s="15"/>
      <c r="I13" s="40"/>
      <c r="J13" s="25">
        <f>ROUND(I13*'Obligation Limitation Ratio'!$J$8,0)</f>
        <v>0</v>
      </c>
      <c r="K13" s="15"/>
      <c r="M13" s="40"/>
      <c r="N13" s="25">
        <f>ROUND(M13*'Obligation Limitation Ratio'!$J$9,0)</f>
        <v>0</v>
      </c>
      <c r="O13" s="15"/>
      <c r="Q13" s="40"/>
      <c r="R13" s="25">
        <f>ROUND(Q13*'Obligation Limitation Ratio'!$J$10,0)</f>
        <v>0</v>
      </c>
      <c r="S13" s="15"/>
      <c r="U13" s="40"/>
      <c r="V13" s="25">
        <f>ROUND(U13*'Obligation Limitation Ratio'!$J$11,0)</f>
        <v>0</v>
      </c>
      <c r="W13" s="15"/>
      <c r="Y13" s="26">
        <f t="shared" si="0"/>
        <v>0</v>
      </c>
      <c r="Z13" s="25">
        <f t="shared" si="1"/>
        <v>0</v>
      </c>
      <c r="AA13" s="18">
        <f t="shared" si="2"/>
        <v>0</v>
      </c>
    </row>
    <row r="14" spans="2:27" x14ac:dyDescent="0.2">
      <c r="B14" s="66"/>
      <c r="C14" s="14"/>
      <c r="D14" s="24"/>
      <c r="E14" s="40"/>
      <c r="F14" s="25">
        <f>ROUND(E14*'Obligation Limitation Ratio'!$J$7,0)</f>
        <v>0</v>
      </c>
      <c r="G14" s="15"/>
      <c r="I14" s="40"/>
      <c r="J14" s="25">
        <f>ROUND(I14*'Obligation Limitation Ratio'!$J$8,0)</f>
        <v>0</v>
      </c>
      <c r="K14" s="15"/>
      <c r="M14" s="40"/>
      <c r="N14" s="25">
        <f>ROUND(M14*'Obligation Limitation Ratio'!$J$9,0)</f>
        <v>0</v>
      </c>
      <c r="O14" s="15"/>
      <c r="Q14" s="40"/>
      <c r="R14" s="25">
        <f>ROUND(Q14*'Obligation Limitation Ratio'!$J$10,0)</f>
        <v>0</v>
      </c>
      <c r="S14" s="15"/>
      <c r="U14" s="40"/>
      <c r="V14" s="25">
        <f>ROUND(U14*'Obligation Limitation Ratio'!$J$11,0)</f>
        <v>0</v>
      </c>
      <c r="W14" s="15"/>
      <c r="Y14" s="26">
        <f t="shared" si="0"/>
        <v>0</v>
      </c>
      <c r="Z14" s="25">
        <f t="shared" si="1"/>
        <v>0</v>
      </c>
      <c r="AA14" s="18">
        <f t="shared" si="2"/>
        <v>0</v>
      </c>
    </row>
    <row r="15" spans="2:27" x14ac:dyDescent="0.2">
      <c r="B15" s="66"/>
      <c r="C15" s="14"/>
      <c r="D15" s="24"/>
      <c r="E15" s="40"/>
      <c r="F15" s="25">
        <f>ROUND(E15*'Obligation Limitation Ratio'!$J$7,0)</f>
        <v>0</v>
      </c>
      <c r="G15" s="15"/>
      <c r="I15" s="40"/>
      <c r="J15" s="25">
        <f>ROUND(I15*'Obligation Limitation Ratio'!$J$8,0)</f>
        <v>0</v>
      </c>
      <c r="K15" s="15"/>
      <c r="M15" s="40"/>
      <c r="N15" s="25">
        <f>ROUND(M15*'Obligation Limitation Ratio'!$J$9,0)</f>
        <v>0</v>
      </c>
      <c r="O15" s="15"/>
      <c r="Q15" s="40"/>
      <c r="R15" s="25">
        <f>ROUND(Q15*'Obligation Limitation Ratio'!$J$10,0)</f>
        <v>0</v>
      </c>
      <c r="S15" s="15"/>
      <c r="U15" s="40"/>
      <c r="V15" s="25">
        <f>ROUND(U15*'Obligation Limitation Ratio'!$J$11,0)</f>
        <v>0</v>
      </c>
      <c r="W15" s="15"/>
      <c r="Y15" s="26">
        <f t="shared" si="0"/>
        <v>0</v>
      </c>
      <c r="Z15" s="25">
        <f t="shared" si="1"/>
        <v>0</v>
      </c>
      <c r="AA15" s="18">
        <f t="shared" si="2"/>
        <v>0</v>
      </c>
    </row>
    <row r="16" spans="2:27" x14ac:dyDescent="0.2">
      <c r="B16" s="66"/>
      <c r="C16" s="14"/>
      <c r="D16" s="24"/>
      <c r="E16" s="40"/>
      <c r="F16" s="25">
        <f>ROUND(E16*'Obligation Limitation Ratio'!$J$7,0)</f>
        <v>0</v>
      </c>
      <c r="G16" s="15"/>
      <c r="I16" s="40"/>
      <c r="J16" s="25">
        <f>ROUND(I16*'Obligation Limitation Ratio'!$J$8,0)</f>
        <v>0</v>
      </c>
      <c r="K16" s="15"/>
      <c r="M16" s="40"/>
      <c r="N16" s="25">
        <f>ROUND(M16*'Obligation Limitation Ratio'!$J$9,0)</f>
        <v>0</v>
      </c>
      <c r="O16" s="15"/>
      <c r="Q16" s="40"/>
      <c r="R16" s="25">
        <f>ROUND(Q16*'Obligation Limitation Ratio'!$J$10,0)</f>
        <v>0</v>
      </c>
      <c r="S16" s="15"/>
      <c r="U16" s="40"/>
      <c r="V16" s="25">
        <f>ROUND(U16*'Obligation Limitation Ratio'!$J$11,0)</f>
        <v>0</v>
      </c>
      <c r="W16" s="15"/>
      <c r="Y16" s="26">
        <f t="shared" si="0"/>
        <v>0</v>
      </c>
      <c r="Z16" s="25">
        <f t="shared" si="1"/>
        <v>0</v>
      </c>
      <c r="AA16" s="18">
        <f t="shared" si="2"/>
        <v>0</v>
      </c>
    </row>
    <row r="17" spans="2:27" x14ac:dyDescent="0.2">
      <c r="B17" s="66"/>
      <c r="C17" s="14"/>
      <c r="D17" s="24"/>
      <c r="E17" s="40"/>
      <c r="F17" s="25">
        <f>ROUND(E17*'Obligation Limitation Ratio'!$J$7,0)</f>
        <v>0</v>
      </c>
      <c r="G17" s="15"/>
      <c r="I17" s="40"/>
      <c r="J17" s="25">
        <f>ROUND(I17*'Obligation Limitation Ratio'!$J$8,0)</f>
        <v>0</v>
      </c>
      <c r="K17" s="15"/>
      <c r="M17" s="40"/>
      <c r="N17" s="25">
        <f>ROUND(M17*'Obligation Limitation Ratio'!$J$9,0)</f>
        <v>0</v>
      </c>
      <c r="O17" s="15"/>
      <c r="Q17" s="40"/>
      <c r="R17" s="25">
        <f>ROUND(Q17*'Obligation Limitation Ratio'!$J$10,0)</f>
        <v>0</v>
      </c>
      <c r="S17" s="15"/>
      <c r="U17" s="40"/>
      <c r="V17" s="25">
        <f>ROUND(U17*'Obligation Limitation Ratio'!$J$11,0)</f>
        <v>0</v>
      </c>
      <c r="W17" s="15"/>
      <c r="Y17" s="26">
        <f t="shared" si="0"/>
        <v>0</v>
      </c>
      <c r="Z17" s="25">
        <f t="shared" si="1"/>
        <v>0</v>
      </c>
      <c r="AA17" s="18">
        <f t="shared" si="2"/>
        <v>0</v>
      </c>
    </row>
    <row r="18" spans="2:27" x14ac:dyDescent="0.2">
      <c r="B18" s="66"/>
      <c r="C18" s="14"/>
      <c r="D18" s="24"/>
      <c r="E18" s="40"/>
      <c r="F18" s="25">
        <f>ROUND(E18*'Obligation Limitation Ratio'!$J$7,0)</f>
        <v>0</v>
      </c>
      <c r="G18" s="15"/>
      <c r="I18" s="40"/>
      <c r="J18" s="25">
        <f>ROUND(I18*'Obligation Limitation Ratio'!$J$8,0)</f>
        <v>0</v>
      </c>
      <c r="K18" s="15"/>
      <c r="M18" s="40"/>
      <c r="N18" s="25">
        <f>ROUND(M18*'Obligation Limitation Ratio'!$J$9,0)</f>
        <v>0</v>
      </c>
      <c r="O18" s="15"/>
      <c r="Q18" s="40"/>
      <c r="R18" s="25">
        <f>ROUND(Q18*'Obligation Limitation Ratio'!$J$10,0)</f>
        <v>0</v>
      </c>
      <c r="S18" s="15"/>
      <c r="U18" s="40"/>
      <c r="V18" s="25">
        <f>ROUND(U18*'Obligation Limitation Ratio'!$J$11,0)</f>
        <v>0</v>
      </c>
      <c r="W18" s="15"/>
      <c r="Y18" s="26">
        <f t="shared" si="0"/>
        <v>0</v>
      </c>
      <c r="Z18" s="25">
        <f t="shared" si="1"/>
        <v>0</v>
      </c>
      <c r="AA18" s="18">
        <f t="shared" si="2"/>
        <v>0</v>
      </c>
    </row>
    <row r="19" spans="2:27" x14ac:dyDescent="0.2">
      <c r="B19" s="66"/>
      <c r="C19" s="14"/>
      <c r="D19" s="24"/>
      <c r="E19" s="40"/>
      <c r="F19" s="25">
        <f>ROUND(E19*'Obligation Limitation Ratio'!$J$7,0)</f>
        <v>0</v>
      </c>
      <c r="G19" s="15"/>
      <c r="I19" s="40"/>
      <c r="J19" s="25">
        <f>ROUND(I19*'Obligation Limitation Ratio'!$J$8,0)</f>
        <v>0</v>
      </c>
      <c r="K19" s="15"/>
      <c r="M19" s="40"/>
      <c r="N19" s="25">
        <f>ROUND(M19*'Obligation Limitation Ratio'!$J$9,0)</f>
        <v>0</v>
      </c>
      <c r="O19" s="15"/>
      <c r="Q19" s="40"/>
      <c r="R19" s="25">
        <f>ROUND(Q19*'Obligation Limitation Ratio'!$J$10,0)</f>
        <v>0</v>
      </c>
      <c r="S19" s="15"/>
      <c r="U19" s="40"/>
      <c r="V19" s="25">
        <f>ROUND(U19*'Obligation Limitation Ratio'!$J$11,0)</f>
        <v>0</v>
      </c>
      <c r="W19" s="15"/>
      <c r="Y19" s="26">
        <f t="shared" si="0"/>
        <v>0</v>
      </c>
      <c r="Z19" s="25">
        <f t="shared" si="1"/>
        <v>0</v>
      </c>
      <c r="AA19" s="18">
        <f t="shared" si="2"/>
        <v>0</v>
      </c>
    </row>
    <row r="20" spans="2:27" x14ac:dyDescent="0.2">
      <c r="B20" s="66"/>
      <c r="C20" s="14"/>
      <c r="D20" s="24"/>
      <c r="E20" s="40"/>
      <c r="F20" s="25">
        <f>ROUND(E20*'Obligation Limitation Ratio'!$J$7,0)</f>
        <v>0</v>
      </c>
      <c r="G20" s="15"/>
      <c r="I20" s="40"/>
      <c r="J20" s="25">
        <f>ROUND(I20*'Obligation Limitation Ratio'!$J$8,0)</f>
        <v>0</v>
      </c>
      <c r="K20" s="15"/>
      <c r="M20" s="40"/>
      <c r="N20" s="25">
        <f>ROUND(M20*'Obligation Limitation Ratio'!$J$9,0)</f>
        <v>0</v>
      </c>
      <c r="O20" s="15"/>
      <c r="Q20" s="40"/>
      <c r="R20" s="25">
        <f>ROUND(Q20*'Obligation Limitation Ratio'!$J$10,0)</f>
        <v>0</v>
      </c>
      <c r="S20" s="15"/>
      <c r="U20" s="40"/>
      <c r="V20" s="25">
        <f>ROUND(U20*'Obligation Limitation Ratio'!$J$11,0)</f>
        <v>0</v>
      </c>
      <c r="W20" s="15"/>
      <c r="Y20" s="26">
        <f t="shared" si="0"/>
        <v>0</v>
      </c>
      <c r="Z20" s="25">
        <f t="shared" si="1"/>
        <v>0</v>
      </c>
      <c r="AA20" s="18">
        <f t="shared" si="2"/>
        <v>0</v>
      </c>
    </row>
    <row r="21" spans="2:27" x14ac:dyDescent="0.2">
      <c r="B21" s="66"/>
      <c r="C21" s="14"/>
      <c r="D21" s="24"/>
      <c r="E21" s="40"/>
      <c r="F21" s="25">
        <f>ROUND(E21*'Obligation Limitation Ratio'!$J$7,0)</f>
        <v>0</v>
      </c>
      <c r="G21" s="15"/>
      <c r="I21" s="40"/>
      <c r="J21" s="25">
        <f>ROUND(I21*'Obligation Limitation Ratio'!$J$8,0)</f>
        <v>0</v>
      </c>
      <c r="K21" s="15"/>
      <c r="M21" s="40"/>
      <c r="N21" s="25">
        <f>ROUND(M21*'Obligation Limitation Ratio'!$J$9,0)</f>
        <v>0</v>
      </c>
      <c r="O21" s="15"/>
      <c r="Q21" s="40"/>
      <c r="R21" s="25">
        <f>ROUND(Q21*'Obligation Limitation Ratio'!$J$10,0)</f>
        <v>0</v>
      </c>
      <c r="S21" s="15"/>
      <c r="U21" s="40"/>
      <c r="V21" s="25">
        <f>ROUND(U21*'Obligation Limitation Ratio'!$J$11,0)</f>
        <v>0</v>
      </c>
      <c r="W21" s="15"/>
      <c r="Y21" s="26">
        <f t="shared" si="0"/>
        <v>0</v>
      </c>
      <c r="Z21" s="25">
        <f t="shared" si="1"/>
        <v>0</v>
      </c>
      <c r="AA21" s="18">
        <f t="shared" si="2"/>
        <v>0</v>
      </c>
    </row>
    <row r="22" spans="2:27" x14ac:dyDescent="0.2">
      <c r="B22" s="66"/>
      <c r="C22" s="14"/>
      <c r="D22" s="24"/>
      <c r="E22" s="40"/>
      <c r="F22" s="25">
        <f>ROUND(E22*'Obligation Limitation Ratio'!$J$7,0)</f>
        <v>0</v>
      </c>
      <c r="G22" s="15"/>
      <c r="I22" s="40"/>
      <c r="J22" s="25">
        <f>ROUND(I22*'Obligation Limitation Ratio'!$J$8,0)</f>
        <v>0</v>
      </c>
      <c r="K22" s="15"/>
      <c r="M22" s="40"/>
      <c r="N22" s="25">
        <f>ROUND(M22*'Obligation Limitation Ratio'!$J$9,0)</f>
        <v>0</v>
      </c>
      <c r="O22" s="15"/>
      <c r="Q22" s="40"/>
      <c r="R22" s="25">
        <f>ROUND(Q22*'Obligation Limitation Ratio'!$J$10,0)</f>
        <v>0</v>
      </c>
      <c r="S22" s="15"/>
      <c r="U22" s="40"/>
      <c r="V22" s="25">
        <f>ROUND(U22*'Obligation Limitation Ratio'!$J$11,0)</f>
        <v>0</v>
      </c>
      <c r="W22" s="15"/>
      <c r="Y22" s="26">
        <f t="shared" si="0"/>
        <v>0</v>
      </c>
      <c r="Z22" s="25">
        <f t="shared" si="1"/>
        <v>0</v>
      </c>
      <c r="AA22" s="18">
        <f t="shared" si="2"/>
        <v>0</v>
      </c>
    </row>
    <row r="23" spans="2:27" x14ac:dyDescent="0.2">
      <c r="B23" s="66"/>
      <c r="C23" s="14"/>
      <c r="D23" s="24"/>
      <c r="E23" s="40"/>
      <c r="F23" s="25">
        <f>ROUND(E23*'Obligation Limitation Ratio'!$J$7,0)</f>
        <v>0</v>
      </c>
      <c r="G23" s="15"/>
      <c r="I23" s="40"/>
      <c r="J23" s="25">
        <f>ROUND(I23*'Obligation Limitation Ratio'!$J$8,0)</f>
        <v>0</v>
      </c>
      <c r="K23" s="15"/>
      <c r="M23" s="40"/>
      <c r="N23" s="25">
        <f>ROUND(M23*'Obligation Limitation Ratio'!$J$9,0)</f>
        <v>0</v>
      </c>
      <c r="O23" s="15"/>
      <c r="Q23" s="40"/>
      <c r="R23" s="25">
        <f>ROUND(Q23*'Obligation Limitation Ratio'!$J$10,0)</f>
        <v>0</v>
      </c>
      <c r="S23" s="15"/>
      <c r="U23" s="40"/>
      <c r="V23" s="25">
        <f>ROUND(U23*'Obligation Limitation Ratio'!$J$11,0)</f>
        <v>0</v>
      </c>
      <c r="W23" s="15"/>
      <c r="Y23" s="26">
        <f t="shared" si="0"/>
        <v>0</v>
      </c>
      <c r="Z23" s="25">
        <f t="shared" si="1"/>
        <v>0</v>
      </c>
      <c r="AA23" s="18">
        <f t="shared" si="2"/>
        <v>0</v>
      </c>
    </row>
    <row r="24" spans="2:27" x14ac:dyDescent="0.2">
      <c r="B24" s="66"/>
      <c r="C24" s="14"/>
      <c r="D24" s="24"/>
      <c r="E24" s="40"/>
      <c r="F24" s="25">
        <f>ROUND(E24*'Obligation Limitation Ratio'!$J$7,0)</f>
        <v>0</v>
      </c>
      <c r="G24" s="15"/>
      <c r="I24" s="40"/>
      <c r="J24" s="25">
        <f>ROUND(I24*'Obligation Limitation Ratio'!$J$8,0)</f>
        <v>0</v>
      </c>
      <c r="K24" s="15"/>
      <c r="M24" s="40"/>
      <c r="N24" s="25">
        <f>ROUND(M24*'Obligation Limitation Ratio'!$J$9,0)</f>
        <v>0</v>
      </c>
      <c r="O24" s="15"/>
      <c r="Q24" s="40"/>
      <c r="R24" s="25">
        <f>ROUND(Q24*'Obligation Limitation Ratio'!$J$10,0)</f>
        <v>0</v>
      </c>
      <c r="S24" s="15"/>
      <c r="U24" s="40"/>
      <c r="V24" s="25">
        <f>ROUND(U24*'Obligation Limitation Ratio'!$J$11,0)</f>
        <v>0</v>
      </c>
      <c r="W24" s="15"/>
      <c r="Y24" s="26">
        <f t="shared" si="0"/>
        <v>0</v>
      </c>
      <c r="Z24" s="25">
        <f t="shared" si="1"/>
        <v>0</v>
      </c>
      <c r="AA24" s="18">
        <f t="shared" si="2"/>
        <v>0</v>
      </c>
    </row>
    <row r="25" spans="2:27" x14ac:dyDescent="0.2">
      <c r="B25" s="66"/>
      <c r="C25" s="14"/>
      <c r="D25" s="24"/>
      <c r="E25" s="40"/>
      <c r="F25" s="25">
        <f>ROUND(E25*'Obligation Limitation Ratio'!$J$7,0)</f>
        <v>0</v>
      </c>
      <c r="G25" s="15"/>
      <c r="I25" s="40"/>
      <c r="J25" s="25">
        <f>ROUND(I25*'Obligation Limitation Ratio'!$J$8,0)</f>
        <v>0</v>
      </c>
      <c r="K25" s="15"/>
      <c r="M25" s="40"/>
      <c r="N25" s="25">
        <f>ROUND(M25*'Obligation Limitation Ratio'!$J$9,0)</f>
        <v>0</v>
      </c>
      <c r="O25" s="15"/>
      <c r="Q25" s="40"/>
      <c r="R25" s="25">
        <f>ROUND(Q25*'Obligation Limitation Ratio'!$J$10,0)</f>
        <v>0</v>
      </c>
      <c r="S25" s="15"/>
      <c r="U25" s="40"/>
      <c r="V25" s="25">
        <f>ROUND(U25*'Obligation Limitation Ratio'!$J$11,0)</f>
        <v>0</v>
      </c>
      <c r="W25" s="15"/>
      <c r="Y25" s="26">
        <f t="shared" si="0"/>
        <v>0</v>
      </c>
      <c r="Z25" s="25">
        <f t="shared" si="1"/>
        <v>0</v>
      </c>
      <c r="AA25" s="18">
        <f t="shared" si="2"/>
        <v>0</v>
      </c>
    </row>
    <row r="26" spans="2:27" x14ac:dyDescent="0.2">
      <c r="B26" s="66"/>
      <c r="C26" s="14"/>
      <c r="D26" s="24"/>
      <c r="E26" s="40"/>
      <c r="F26" s="25">
        <f>ROUND(E26*'Obligation Limitation Ratio'!$J$7,0)</f>
        <v>0</v>
      </c>
      <c r="G26" s="15"/>
      <c r="I26" s="40"/>
      <c r="J26" s="25">
        <f>ROUND(I26*'Obligation Limitation Ratio'!$J$8,0)</f>
        <v>0</v>
      </c>
      <c r="K26" s="15"/>
      <c r="M26" s="40"/>
      <c r="N26" s="25">
        <f>ROUND(M26*'Obligation Limitation Ratio'!$J$9,0)</f>
        <v>0</v>
      </c>
      <c r="O26" s="15"/>
      <c r="Q26" s="40"/>
      <c r="R26" s="25">
        <f>ROUND(Q26*'Obligation Limitation Ratio'!$J$10,0)</f>
        <v>0</v>
      </c>
      <c r="S26" s="15"/>
      <c r="U26" s="40"/>
      <c r="V26" s="25">
        <f>ROUND(U26*'Obligation Limitation Ratio'!$J$11,0)</f>
        <v>0</v>
      </c>
      <c r="W26" s="15"/>
      <c r="Y26" s="26">
        <f t="shared" si="0"/>
        <v>0</v>
      </c>
      <c r="Z26" s="25">
        <f t="shared" si="1"/>
        <v>0</v>
      </c>
      <c r="AA26" s="18">
        <f t="shared" si="2"/>
        <v>0</v>
      </c>
    </row>
    <row r="27" spans="2:27" x14ac:dyDescent="0.2">
      <c r="B27" s="66"/>
      <c r="C27" s="14"/>
      <c r="D27" s="24"/>
      <c r="E27" s="40"/>
      <c r="F27" s="25">
        <f>ROUND(E27*'Obligation Limitation Ratio'!$J$7,0)</f>
        <v>0</v>
      </c>
      <c r="G27" s="15"/>
      <c r="I27" s="40"/>
      <c r="J27" s="25">
        <f>ROUND(I27*'Obligation Limitation Ratio'!$J$8,0)</f>
        <v>0</v>
      </c>
      <c r="K27" s="15"/>
      <c r="M27" s="40"/>
      <c r="N27" s="25">
        <f>ROUND(M27*'Obligation Limitation Ratio'!$J$9,0)</f>
        <v>0</v>
      </c>
      <c r="O27" s="15"/>
      <c r="Q27" s="40"/>
      <c r="R27" s="25">
        <f>ROUND(Q27*'Obligation Limitation Ratio'!$J$10,0)</f>
        <v>0</v>
      </c>
      <c r="S27" s="15"/>
      <c r="U27" s="40"/>
      <c r="V27" s="25">
        <f>ROUND(U27*'Obligation Limitation Ratio'!$J$11,0)</f>
        <v>0</v>
      </c>
      <c r="W27" s="15"/>
      <c r="Y27" s="26">
        <f t="shared" si="0"/>
        <v>0</v>
      </c>
      <c r="Z27" s="25">
        <f t="shared" si="1"/>
        <v>0</v>
      </c>
      <c r="AA27" s="18">
        <f t="shared" si="2"/>
        <v>0</v>
      </c>
    </row>
    <row r="28" spans="2:27" x14ac:dyDescent="0.2">
      <c r="B28" s="66"/>
      <c r="C28" s="14"/>
      <c r="D28" s="24"/>
      <c r="E28" s="40"/>
      <c r="F28" s="25">
        <f>ROUND(E28*'Obligation Limitation Ratio'!$J$7,0)</f>
        <v>0</v>
      </c>
      <c r="G28" s="15"/>
      <c r="I28" s="40"/>
      <c r="J28" s="25">
        <f>ROUND(I28*'Obligation Limitation Ratio'!$J$8,0)</f>
        <v>0</v>
      </c>
      <c r="K28" s="15"/>
      <c r="M28" s="40"/>
      <c r="N28" s="25">
        <f>ROUND(M28*'Obligation Limitation Ratio'!$J$9,0)</f>
        <v>0</v>
      </c>
      <c r="O28" s="15"/>
      <c r="Q28" s="40"/>
      <c r="R28" s="25">
        <f>ROUND(Q28*'Obligation Limitation Ratio'!$J$10,0)</f>
        <v>0</v>
      </c>
      <c r="S28" s="15"/>
      <c r="U28" s="40"/>
      <c r="V28" s="25">
        <f>ROUND(U28*'Obligation Limitation Ratio'!$J$11,0)</f>
        <v>0</v>
      </c>
      <c r="W28" s="15"/>
      <c r="Y28" s="26">
        <f t="shared" si="0"/>
        <v>0</v>
      </c>
      <c r="Z28" s="25">
        <f t="shared" si="1"/>
        <v>0</v>
      </c>
      <c r="AA28" s="18">
        <f t="shared" si="2"/>
        <v>0</v>
      </c>
    </row>
    <row r="29" spans="2:27" x14ac:dyDescent="0.2">
      <c r="B29" s="66"/>
      <c r="C29" s="14"/>
      <c r="D29" s="24"/>
      <c r="E29" s="40"/>
      <c r="F29" s="25">
        <f>ROUND(E29*'Obligation Limitation Ratio'!$J$7,0)</f>
        <v>0</v>
      </c>
      <c r="G29" s="15"/>
      <c r="I29" s="40"/>
      <c r="J29" s="25">
        <f>ROUND(I29*'Obligation Limitation Ratio'!$J$8,0)</f>
        <v>0</v>
      </c>
      <c r="K29" s="15"/>
      <c r="M29" s="40"/>
      <c r="N29" s="25">
        <f>ROUND(M29*'Obligation Limitation Ratio'!$J$9,0)</f>
        <v>0</v>
      </c>
      <c r="O29" s="15"/>
      <c r="Q29" s="40"/>
      <c r="R29" s="25">
        <f>ROUND(Q29*'Obligation Limitation Ratio'!$J$10,0)</f>
        <v>0</v>
      </c>
      <c r="S29" s="15"/>
      <c r="U29" s="40"/>
      <c r="V29" s="25">
        <f>ROUND(U29*'Obligation Limitation Ratio'!$J$11,0)</f>
        <v>0</v>
      </c>
      <c r="W29" s="15"/>
      <c r="Y29" s="26">
        <f t="shared" si="0"/>
        <v>0</v>
      </c>
      <c r="Z29" s="25">
        <f t="shared" si="1"/>
        <v>0</v>
      </c>
      <c r="AA29" s="18">
        <f t="shared" si="2"/>
        <v>0</v>
      </c>
    </row>
    <row r="30" spans="2:27" x14ac:dyDescent="0.2">
      <c r="B30" s="66"/>
      <c r="C30" s="14"/>
      <c r="D30" s="24"/>
      <c r="E30" s="40"/>
      <c r="F30" s="25">
        <f>ROUND(E30*'Obligation Limitation Ratio'!$J$7,0)</f>
        <v>0</v>
      </c>
      <c r="G30" s="15"/>
      <c r="I30" s="40"/>
      <c r="J30" s="25">
        <f>ROUND(I30*'Obligation Limitation Ratio'!$J$8,0)</f>
        <v>0</v>
      </c>
      <c r="K30" s="15"/>
      <c r="M30" s="40"/>
      <c r="N30" s="25">
        <f>ROUND(M30*'Obligation Limitation Ratio'!$J$9,0)</f>
        <v>0</v>
      </c>
      <c r="O30" s="15"/>
      <c r="Q30" s="40"/>
      <c r="R30" s="25">
        <f>ROUND(Q30*'Obligation Limitation Ratio'!$J$10,0)</f>
        <v>0</v>
      </c>
      <c r="S30" s="15"/>
      <c r="U30" s="40"/>
      <c r="V30" s="25">
        <f>ROUND(U30*'Obligation Limitation Ratio'!$J$11,0)</f>
        <v>0</v>
      </c>
      <c r="W30" s="15"/>
      <c r="Y30" s="26">
        <f t="shared" si="0"/>
        <v>0</v>
      </c>
      <c r="Z30" s="25">
        <f t="shared" si="1"/>
        <v>0</v>
      </c>
      <c r="AA30" s="18">
        <f t="shared" si="2"/>
        <v>0</v>
      </c>
    </row>
    <row r="31" spans="2:27" x14ac:dyDescent="0.2">
      <c r="B31" s="66"/>
      <c r="C31" s="14"/>
      <c r="D31" s="24"/>
      <c r="E31" s="40"/>
      <c r="F31" s="25">
        <f>ROUND(E31*'Obligation Limitation Ratio'!$J$7,0)</f>
        <v>0</v>
      </c>
      <c r="G31" s="15"/>
      <c r="I31" s="40"/>
      <c r="J31" s="25">
        <f>ROUND(I31*'Obligation Limitation Ratio'!$J$8,0)</f>
        <v>0</v>
      </c>
      <c r="K31" s="15"/>
      <c r="M31" s="40"/>
      <c r="N31" s="25">
        <f>ROUND(M31*'Obligation Limitation Ratio'!$J$9,0)</f>
        <v>0</v>
      </c>
      <c r="O31" s="15"/>
      <c r="Q31" s="40"/>
      <c r="R31" s="25">
        <f>ROUND(Q31*'Obligation Limitation Ratio'!$J$10,0)</f>
        <v>0</v>
      </c>
      <c r="S31" s="15"/>
      <c r="U31" s="40"/>
      <c r="V31" s="25">
        <f>ROUND(U31*'Obligation Limitation Ratio'!$J$11,0)</f>
        <v>0</v>
      </c>
      <c r="W31" s="15"/>
      <c r="Y31" s="26">
        <f t="shared" si="0"/>
        <v>0</v>
      </c>
      <c r="Z31" s="25">
        <f t="shared" si="1"/>
        <v>0</v>
      </c>
      <c r="AA31" s="18">
        <f t="shared" si="2"/>
        <v>0</v>
      </c>
    </row>
    <row r="32" spans="2:27" x14ac:dyDescent="0.2">
      <c r="B32" s="66"/>
      <c r="C32" s="14"/>
      <c r="D32" s="24"/>
      <c r="E32" s="40"/>
      <c r="F32" s="25">
        <f>ROUND(E32*'Obligation Limitation Ratio'!$J$7,0)</f>
        <v>0</v>
      </c>
      <c r="G32" s="15"/>
      <c r="I32" s="40"/>
      <c r="J32" s="25">
        <f>ROUND(I32*'Obligation Limitation Ratio'!$J$8,0)</f>
        <v>0</v>
      </c>
      <c r="K32" s="15"/>
      <c r="M32" s="40"/>
      <c r="N32" s="25">
        <f>ROUND(M32*'Obligation Limitation Ratio'!$J$9,0)</f>
        <v>0</v>
      </c>
      <c r="O32" s="15"/>
      <c r="Q32" s="40"/>
      <c r="R32" s="25">
        <f>ROUND(Q32*'Obligation Limitation Ratio'!$J$10,0)</f>
        <v>0</v>
      </c>
      <c r="S32" s="15"/>
      <c r="U32" s="40"/>
      <c r="V32" s="25">
        <f>ROUND(U32*'Obligation Limitation Ratio'!$J$11,0)</f>
        <v>0</v>
      </c>
      <c r="W32" s="15"/>
      <c r="Y32" s="26">
        <f t="shared" si="0"/>
        <v>0</v>
      </c>
      <c r="Z32" s="25">
        <f t="shared" si="1"/>
        <v>0</v>
      </c>
      <c r="AA32" s="18">
        <f t="shared" si="2"/>
        <v>0</v>
      </c>
    </row>
    <row r="33" spans="2:28" x14ac:dyDescent="0.2">
      <c r="B33" s="66"/>
      <c r="C33" s="66"/>
      <c r="D33" s="56"/>
      <c r="E33" s="46"/>
      <c r="F33" s="25"/>
      <c r="G33" s="27"/>
      <c r="I33" s="28"/>
      <c r="J33" s="9"/>
      <c r="K33" s="27"/>
      <c r="M33" s="28"/>
      <c r="N33" s="9"/>
      <c r="O33" s="27"/>
      <c r="Q33" s="28"/>
      <c r="R33" s="9"/>
      <c r="S33" s="27"/>
      <c r="U33" s="28"/>
      <c r="V33" s="9"/>
      <c r="W33" s="27"/>
      <c r="Y33" s="28"/>
      <c r="Z33" s="9"/>
      <c r="AA33" s="27"/>
    </row>
    <row r="34" spans="2:28" x14ac:dyDescent="0.2">
      <c r="B34" s="72"/>
      <c r="C34" s="72" t="s">
        <v>1</v>
      </c>
      <c r="D34" s="56"/>
      <c r="E34" s="75">
        <f>SUM(E9:E32)</f>
        <v>0</v>
      </c>
      <c r="F34" s="60">
        <f>SUM(F9:F32)</f>
        <v>0</v>
      </c>
      <c r="G34" s="58">
        <f>SUM(G9:G32)</f>
        <v>0</v>
      </c>
      <c r="H34" s="74"/>
      <c r="I34" s="75">
        <f>SUM(I9:I32)</f>
        <v>0</v>
      </c>
      <c r="J34" s="60">
        <f>SUM(J9:J32)</f>
        <v>0</v>
      </c>
      <c r="K34" s="58">
        <f>SUM(K9:K32)</f>
        <v>0</v>
      </c>
      <c r="L34" s="74"/>
      <c r="M34" s="75">
        <f>SUM(M9:M32)</f>
        <v>0</v>
      </c>
      <c r="N34" s="60">
        <f>SUM(N9:N32)</f>
        <v>0</v>
      </c>
      <c r="O34" s="58">
        <f>SUM(O9:O32)</f>
        <v>0</v>
      </c>
      <c r="P34" s="36"/>
      <c r="Q34" s="75">
        <f>SUM(Q9:Q32)</f>
        <v>0</v>
      </c>
      <c r="R34" s="49">
        <f>SUM(R9:R32)</f>
        <v>0</v>
      </c>
      <c r="S34" s="58">
        <f>SUM(S9:S32)</f>
        <v>0</v>
      </c>
      <c r="U34" s="42">
        <f>SUM(U9:U32)</f>
        <v>0</v>
      </c>
      <c r="V34" s="49">
        <f>SUM(V9:V32)</f>
        <v>0</v>
      </c>
      <c r="W34" s="58">
        <f>SUM(W9:W32)</f>
        <v>0</v>
      </c>
      <c r="Y34" s="42">
        <f>SUM(Y9:Y32)</f>
        <v>0</v>
      </c>
      <c r="Z34" s="49">
        <f>SUM(Z9:Z32)</f>
        <v>0</v>
      </c>
      <c r="AA34" s="58">
        <f>SUM(AA9:AA32)</f>
        <v>0</v>
      </c>
    </row>
    <row r="35" spans="2:28" x14ac:dyDescent="0.2">
      <c r="D35" s="11"/>
      <c r="AB35" s="70"/>
    </row>
  </sheetData>
  <mergeCells count="9">
    <mergeCell ref="E6:G6"/>
    <mergeCell ref="B4:AA4"/>
    <mergeCell ref="B1:AA1"/>
    <mergeCell ref="B2:AA2"/>
    <mergeCell ref="Y6:AA6"/>
    <mergeCell ref="U6:W6"/>
    <mergeCell ref="Q6:S6"/>
    <mergeCell ref="M6:O6"/>
    <mergeCell ref="I6:K6"/>
  </mergeCells>
  <pageMargins left="0.7" right="0.7" top="0.75" bottom="0.75" header="0.3" footer="0.3"/>
  <pageSetup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3"/>
  <sheetViews>
    <sheetView showGridLines="0" zoomScaleNormal="100" workbookViewId="0"/>
  </sheetViews>
  <sheetFormatPr defaultRowHeight="12.75" x14ac:dyDescent="0.2"/>
  <cols>
    <col min="1" max="1" width="3.140625" style="3" customWidth="1"/>
    <col min="2" max="2" width="10.5703125" style="3" customWidth="1"/>
    <col min="3" max="3" width="37.7109375" style="3" customWidth="1"/>
    <col min="4" max="7" width="17.7109375" style="3" customWidth="1"/>
    <col min="8" max="8" width="17.7109375" style="93" customWidth="1"/>
    <col min="9" max="9" width="17.7109375" style="3" customWidth="1"/>
    <col min="10" max="16384" width="9.140625" style="3"/>
  </cols>
  <sheetData>
    <row r="1" spans="2:9" x14ac:dyDescent="0.2">
      <c r="B1" s="102" t="s">
        <v>16</v>
      </c>
      <c r="C1" s="102"/>
      <c r="D1" s="102"/>
      <c r="E1" s="102"/>
      <c r="F1" s="102"/>
      <c r="G1" s="102"/>
      <c r="H1" s="102"/>
      <c r="I1" s="102"/>
    </row>
    <row r="2" spans="2:9" x14ac:dyDescent="0.2">
      <c r="B2" s="102" t="s">
        <v>17</v>
      </c>
      <c r="C2" s="102"/>
      <c r="D2" s="102"/>
      <c r="E2" s="102"/>
      <c r="F2" s="102"/>
      <c r="G2" s="102"/>
      <c r="H2" s="102"/>
      <c r="I2" s="102"/>
    </row>
    <row r="3" spans="2:9" x14ac:dyDescent="0.2">
      <c r="B3" s="76"/>
      <c r="C3" s="76"/>
      <c r="D3" s="76"/>
      <c r="E3" s="76"/>
      <c r="F3" s="76"/>
      <c r="G3" s="76"/>
      <c r="H3" s="98"/>
      <c r="I3" s="76"/>
    </row>
    <row r="4" spans="2:9" x14ac:dyDescent="0.2">
      <c r="B4" s="101" t="s">
        <v>35</v>
      </c>
      <c r="C4" s="101"/>
      <c r="D4" s="101"/>
      <c r="E4" s="101"/>
      <c r="F4" s="101"/>
      <c r="G4" s="101"/>
      <c r="H4" s="101"/>
      <c r="I4" s="101"/>
    </row>
    <row r="6" spans="2:9" x14ac:dyDescent="0.2">
      <c r="B6" s="68"/>
      <c r="C6" s="68"/>
      <c r="D6" s="103" t="s">
        <v>14</v>
      </c>
      <c r="E6" s="104"/>
      <c r="F6" s="104"/>
      <c r="G6" s="104"/>
      <c r="H6" s="104"/>
      <c r="I6" s="105"/>
    </row>
    <row r="7" spans="2:9" ht="44.25" customHeight="1" x14ac:dyDescent="0.2">
      <c r="B7" s="13" t="s">
        <v>0</v>
      </c>
      <c r="C7" s="39" t="s">
        <v>12</v>
      </c>
      <c r="D7" s="64" t="s">
        <v>13</v>
      </c>
      <c r="E7" s="44" t="s">
        <v>15</v>
      </c>
      <c r="F7" s="30" t="s">
        <v>43</v>
      </c>
      <c r="G7" s="44" t="s">
        <v>44</v>
      </c>
      <c r="H7" s="94" t="s">
        <v>29</v>
      </c>
      <c r="I7" s="47" t="s">
        <v>30</v>
      </c>
    </row>
    <row r="8" spans="2:9" x14ac:dyDescent="0.2">
      <c r="B8" s="32" t="str">
        <f>IF('Obligation Limitation Ratio'!B7="","",'Obligation Limitation Ratio'!B7)</f>
        <v/>
      </c>
      <c r="C8" s="52" t="str">
        <f>IF('Suballoc. STBG Funds Obligated'!C9="","",'Suballoc. STBG Funds Obligated'!C9)</f>
        <v/>
      </c>
      <c r="D8" s="26">
        <f>'Suballoc. STBG Funds Obligated'!Y9</f>
        <v>0</v>
      </c>
      <c r="E8" s="97">
        <f>'Suballoc. STBG Funds Obligated'!Z9</f>
        <v>0</v>
      </c>
      <c r="F8" s="96">
        <f>'Suballoc. STBG Funds Obligated'!AA9</f>
        <v>0</v>
      </c>
      <c r="G8" s="67">
        <f>IF(E8=0,0,F8/E8)</f>
        <v>0</v>
      </c>
      <c r="H8" s="37">
        <f>IF(E8&gt;F8,E8-F8,0)</f>
        <v>0</v>
      </c>
      <c r="I8" s="37">
        <f>IF(E8&lt;F8,F8-E8,0)</f>
        <v>0</v>
      </c>
    </row>
    <row r="9" spans="2:9" x14ac:dyDescent="0.2">
      <c r="B9" s="66"/>
      <c r="C9" s="52" t="str">
        <f>IF('Suballoc. STBG Funds Obligated'!C10="","",'Suballoc. STBG Funds Obligated'!C10)</f>
        <v/>
      </c>
      <c r="D9" s="26">
        <f>'Suballoc. STBG Funds Obligated'!Y10</f>
        <v>0</v>
      </c>
      <c r="E9" s="65">
        <f>'Suballoc. STBG Funds Obligated'!Z10</f>
        <v>0</v>
      </c>
      <c r="F9" s="63">
        <f>'Suballoc. STBG Funds Obligated'!AA10</f>
        <v>0</v>
      </c>
      <c r="G9" s="67">
        <f>IF(E9=0,0,F9/E9)</f>
        <v>0</v>
      </c>
      <c r="H9" s="37">
        <f t="shared" ref="H9:H31" si="0">IF(E9&gt;F9,E9-F9,0)</f>
        <v>0</v>
      </c>
      <c r="I9" s="37">
        <f t="shared" ref="I9:I31" si="1">IF(E9&lt;F9,F9-E9,0)</f>
        <v>0</v>
      </c>
    </row>
    <row r="10" spans="2:9" x14ac:dyDescent="0.2">
      <c r="B10" s="66"/>
      <c r="C10" s="52" t="str">
        <f>IF('Suballoc. STBG Funds Obligated'!C11="","",'Suballoc. STBG Funds Obligated'!C11)</f>
        <v/>
      </c>
      <c r="D10" s="26">
        <f>'Suballoc. STBG Funds Obligated'!Y11</f>
        <v>0</v>
      </c>
      <c r="E10" s="65">
        <f>'Suballoc. STBG Funds Obligated'!Z11</f>
        <v>0</v>
      </c>
      <c r="F10" s="63">
        <f>'Suballoc. STBG Funds Obligated'!AA11</f>
        <v>0</v>
      </c>
      <c r="G10" s="67">
        <f t="shared" ref="G10:G31" si="2">IF(E10=0,0,F10/E10)</f>
        <v>0</v>
      </c>
      <c r="H10" s="37">
        <f t="shared" si="0"/>
        <v>0</v>
      </c>
      <c r="I10" s="37">
        <f t="shared" si="1"/>
        <v>0</v>
      </c>
    </row>
    <row r="11" spans="2:9" x14ac:dyDescent="0.2">
      <c r="B11" s="66"/>
      <c r="C11" s="52" t="str">
        <f>IF('Suballoc. STBG Funds Obligated'!C12="","",'Suballoc. STBG Funds Obligated'!C12)</f>
        <v/>
      </c>
      <c r="D11" s="26">
        <f>'Suballoc. STBG Funds Obligated'!Y12</f>
        <v>0</v>
      </c>
      <c r="E11" s="65">
        <f>'Suballoc. STBG Funds Obligated'!Z12</f>
        <v>0</v>
      </c>
      <c r="F11" s="63">
        <f>'Suballoc. STBG Funds Obligated'!AA12</f>
        <v>0</v>
      </c>
      <c r="G11" s="67">
        <f t="shared" si="2"/>
        <v>0</v>
      </c>
      <c r="H11" s="37">
        <f t="shared" si="0"/>
        <v>0</v>
      </c>
      <c r="I11" s="37">
        <f t="shared" si="1"/>
        <v>0</v>
      </c>
    </row>
    <row r="12" spans="2:9" x14ac:dyDescent="0.2">
      <c r="B12" s="66"/>
      <c r="C12" s="52" t="str">
        <f>IF('Suballoc. STBG Funds Obligated'!C13="","",'Suballoc. STBG Funds Obligated'!C13)</f>
        <v/>
      </c>
      <c r="D12" s="26">
        <f>'Suballoc. STBG Funds Obligated'!Y13</f>
        <v>0</v>
      </c>
      <c r="E12" s="65">
        <f>'Suballoc. STBG Funds Obligated'!Z13</f>
        <v>0</v>
      </c>
      <c r="F12" s="63">
        <f>'Suballoc. STBG Funds Obligated'!AA13</f>
        <v>0</v>
      </c>
      <c r="G12" s="67">
        <f t="shared" si="2"/>
        <v>0</v>
      </c>
      <c r="H12" s="37">
        <f t="shared" si="0"/>
        <v>0</v>
      </c>
      <c r="I12" s="37">
        <f t="shared" si="1"/>
        <v>0</v>
      </c>
    </row>
    <row r="13" spans="2:9" x14ac:dyDescent="0.2">
      <c r="B13" s="66"/>
      <c r="C13" s="52" t="str">
        <f>IF('Suballoc. STBG Funds Obligated'!C14="","",'Suballoc. STBG Funds Obligated'!C14)</f>
        <v/>
      </c>
      <c r="D13" s="26">
        <f>'Suballoc. STBG Funds Obligated'!Y14</f>
        <v>0</v>
      </c>
      <c r="E13" s="65">
        <f>'Suballoc. STBG Funds Obligated'!Z14</f>
        <v>0</v>
      </c>
      <c r="F13" s="63">
        <f>'Suballoc. STBG Funds Obligated'!AA14</f>
        <v>0</v>
      </c>
      <c r="G13" s="67">
        <f t="shared" si="2"/>
        <v>0</v>
      </c>
      <c r="H13" s="37">
        <f t="shared" si="0"/>
        <v>0</v>
      </c>
      <c r="I13" s="37">
        <f t="shared" si="1"/>
        <v>0</v>
      </c>
    </row>
    <row r="14" spans="2:9" x14ac:dyDescent="0.2">
      <c r="B14" s="66"/>
      <c r="C14" s="52" t="str">
        <f>IF('Suballoc. STBG Funds Obligated'!C15="","",'Suballoc. STBG Funds Obligated'!C15)</f>
        <v/>
      </c>
      <c r="D14" s="26">
        <f>'Suballoc. STBG Funds Obligated'!Y15</f>
        <v>0</v>
      </c>
      <c r="E14" s="65">
        <f>'Suballoc. STBG Funds Obligated'!Z15</f>
        <v>0</v>
      </c>
      <c r="F14" s="63">
        <f>'Suballoc. STBG Funds Obligated'!AA15</f>
        <v>0</v>
      </c>
      <c r="G14" s="67">
        <f t="shared" si="2"/>
        <v>0</v>
      </c>
      <c r="H14" s="37">
        <f t="shared" si="0"/>
        <v>0</v>
      </c>
      <c r="I14" s="37">
        <f t="shared" si="1"/>
        <v>0</v>
      </c>
    </row>
    <row r="15" spans="2:9" x14ac:dyDescent="0.2">
      <c r="B15" s="66"/>
      <c r="C15" s="52" t="str">
        <f>IF('Suballoc. STBG Funds Obligated'!C16="","",'Suballoc. STBG Funds Obligated'!C16)</f>
        <v/>
      </c>
      <c r="D15" s="26">
        <f>'Suballoc. STBG Funds Obligated'!Y16</f>
        <v>0</v>
      </c>
      <c r="E15" s="65">
        <f>'Suballoc. STBG Funds Obligated'!Z16</f>
        <v>0</v>
      </c>
      <c r="F15" s="63">
        <f>'Suballoc. STBG Funds Obligated'!AA16</f>
        <v>0</v>
      </c>
      <c r="G15" s="67">
        <f t="shared" si="2"/>
        <v>0</v>
      </c>
      <c r="H15" s="37">
        <f t="shared" si="0"/>
        <v>0</v>
      </c>
      <c r="I15" s="37">
        <f t="shared" si="1"/>
        <v>0</v>
      </c>
    </row>
    <row r="16" spans="2:9" x14ac:dyDescent="0.2">
      <c r="B16" s="66"/>
      <c r="C16" s="52" t="str">
        <f>IF('Suballoc. STBG Funds Obligated'!C17="","",'Suballoc. STBG Funds Obligated'!C17)</f>
        <v/>
      </c>
      <c r="D16" s="26">
        <f>'Suballoc. STBG Funds Obligated'!Y17</f>
        <v>0</v>
      </c>
      <c r="E16" s="65">
        <f>'Suballoc. STBG Funds Obligated'!Z17</f>
        <v>0</v>
      </c>
      <c r="F16" s="63">
        <f>'Suballoc. STBG Funds Obligated'!AA17</f>
        <v>0</v>
      </c>
      <c r="G16" s="67">
        <f t="shared" si="2"/>
        <v>0</v>
      </c>
      <c r="H16" s="37">
        <f t="shared" si="0"/>
        <v>0</v>
      </c>
      <c r="I16" s="37">
        <f t="shared" si="1"/>
        <v>0</v>
      </c>
    </row>
    <row r="17" spans="2:9" x14ac:dyDescent="0.2">
      <c r="B17" s="66"/>
      <c r="C17" s="52" t="str">
        <f>IF('Suballoc. STBG Funds Obligated'!C18="","",'Suballoc. STBG Funds Obligated'!C18)</f>
        <v/>
      </c>
      <c r="D17" s="26">
        <f>'Suballoc. STBG Funds Obligated'!Y18</f>
        <v>0</v>
      </c>
      <c r="E17" s="65">
        <f>'Suballoc. STBG Funds Obligated'!Z18</f>
        <v>0</v>
      </c>
      <c r="F17" s="63">
        <f>'Suballoc. STBG Funds Obligated'!AA18</f>
        <v>0</v>
      </c>
      <c r="G17" s="67">
        <f t="shared" si="2"/>
        <v>0</v>
      </c>
      <c r="H17" s="37">
        <f t="shared" si="0"/>
        <v>0</v>
      </c>
      <c r="I17" s="37">
        <f t="shared" si="1"/>
        <v>0</v>
      </c>
    </row>
    <row r="18" spans="2:9" x14ac:dyDescent="0.2">
      <c r="B18" s="66"/>
      <c r="C18" s="52" t="str">
        <f>IF('Suballoc. STBG Funds Obligated'!C19="","",'Suballoc. STBG Funds Obligated'!C19)</f>
        <v/>
      </c>
      <c r="D18" s="26">
        <f>'Suballoc. STBG Funds Obligated'!Y19</f>
        <v>0</v>
      </c>
      <c r="E18" s="65">
        <f>'Suballoc. STBG Funds Obligated'!Z19</f>
        <v>0</v>
      </c>
      <c r="F18" s="63">
        <f>'Suballoc. STBG Funds Obligated'!AA19</f>
        <v>0</v>
      </c>
      <c r="G18" s="67">
        <f t="shared" si="2"/>
        <v>0</v>
      </c>
      <c r="H18" s="37">
        <f t="shared" si="0"/>
        <v>0</v>
      </c>
      <c r="I18" s="37">
        <f t="shared" si="1"/>
        <v>0</v>
      </c>
    </row>
    <row r="19" spans="2:9" x14ac:dyDescent="0.2">
      <c r="B19" s="66"/>
      <c r="C19" s="52" t="str">
        <f>IF('Suballoc. STBG Funds Obligated'!C20="","",'Suballoc. STBG Funds Obligated'!C20)</f>
        <v/>
      </c>
      <c r="D19" s="26">
        <f>'Suballoc. STBG Funds Obligated'!Y20</f>
        <v>0</v>
      </c>
      <c r="E19" s="65">
        <f>'Suballoc. STBG Funds Obligated'!Z20</f>
        <v>0</v>
      </c>
      <c r="F19" s="63">
        <f>'Suballoc. STBG Funds Obligated'!AA20</f>
        <v>0</v>
      </c>
      <c r="G19" s="67">
        <f t="shared" si="2"/>
        <v>0</v>
      </c>
      <c r="H19" s="37">
        <f t="shared" si="0"/>
        <v>0</v>
      </c>
      <c r="I19" s="37">
        <f t="shared" si="1"/>
        <v>0</v>
      </c>
    </row>
    <row r="20" spans="2:9" x14ac:dyDescent="0.2">
      <c r="B20" s="66"/>
      <c r="C20" s="52" t="str">
        <f>IF('Suballoc. STBG Funds Obligated'!C21="","",'Suballoc. STBG Funds Obligated'!C21)</f>
        <v/>
      </c>
      <c r="D20" s="26">
        <f>'Suballoc. STBG Funds Obligated'!Y21</f>
        <v>0</v>
      </c>
      <c r="E20" s="65">
        <f>'Suballoc. STBG Funds Obligated'!Z21</f>
        <v>0</v>
      </c>
      <c r="F20" s="63">
        <f>'Suballoc. STBG Funds Obligated'!AA21</f>
        <v>0</v>
      </c>
      <c r="G20" s="67">
        <f t="shared" si="2"/>
        <v>0</v>
      </c>
      <c r="H20" s="37">
        <f t="shared" si="0"/>
        <v>0</v>
      </c>
      <c r="I20" s="37">
        <f t="shared" si="1"/>
        <v>0</v>
      </c>
    </row>
    <row r="21" spans="2:9" x14ac:dyDescent="0.2">
      <c r="B21" s="66"/>
      <c r="C21" s="52" t="str">
        <f>IF('Suballoc. STBG Funds Obligated'!C22="","",'Suballoc. STBG Funds Obligated'!C22)</f>
        <v/>
      </c>
      <c r="D21" s="26">
        <f>'Suballoc. STBG Funds Obligated'!Y22</f>
        <v>0</v>
      </c>
      <c r="E21" s="65">
        <f>'Suballoc. STBG Funds Obligated'!Z22</f>
        <v>0</v>
      </c>
      <c r="F21" s="63">
        <f>'Suballoc. STBG Funds Obligated'!AA22</f>
        <v>0</v>
      </c>
      <c r="G21" s="67">
        <f t="shared" si="2"/>
        <v>0</v>
      </c>
      <c r="H21" s="37">
        <f t="shared" si="0"/>
        <v>0</v>
      </c>
      <c r="I21" s="37">
        <f t="shared" si="1"/>
        <v>0</v>
      </c>
    </row>
    <row r="22" spans="2:9" x14ac:dyDescent="0.2">
      <c r="B22" s="66"/>
      <c r="C22" s="52" t="str">
        <f>IF('Suballoc. STBG Funds Obligated'!C23="","",'Suballoc. STBG Funds Obligated'!C23)</f>
        <v/>
      </c>
      <c r="D22" s="26">
        <f>'Suballoc. STBG Funds Obligated'!Y23</f>
        <v>0</v>
      </c>
      <c r="E22" s="65">
        <f>'Suballoc. STBG Funds Obligated'!Z23</f>
        <v>0</v>
      </c>
      <c r="F22" s="63">
        <f>'Suballoc. STBG Funds Obligated'!AA23</f>
        <v>0</v>
      </c>
      <c r="G22" s="67">
        <f t="shared" si="2"/>
        <v>0</v>
      </c>
      <c r="H22" s="37">
        <f t="shared" si="0"/>
        <v>0</v>
      </c>
      <c r="I22" s="37">
        <f t="shared" si="1"/>
        <v>0</v>
      </c>
    </row>
    <row r="23" spans="2:9" x14ac:dyDescent="0.2">
      <c r="B23" s="66"/>
      <c r="C23" s="52" t="str">
        <f>IF('Suballoc. STBG Funds Obligated'!C24="","",'Suballoc. STBG Funds Obligated'!C24)</f>
        <v/>
      </c>
      <c r="D23" s="26">
        <f>'Suballoc. STBG Funds Obligated'!Y24</f>
        <v>0</v>
      </c>
      <c r="E23" s="65">
        <f>'Suballoc. STBG Funds Obligated'!Z24</f>
        <v>0</v>
      </c>
      <c r="F23" s="63">
        <f>'Suballoc. STBG Funds Obligated'!AA24</f>
        <v>0</v>
      </c>
      <c r="G23" s="67">
        <f t="shared" si="2"/>
        <v>0</v>
      </c>
      <c r="H23" s="37">
        <f t="shared" si="0"/>
        <v>0</v>
      </c>
      <c r="I23" s="37">
        <f t="shared" si="1"/>
        <v>0</v>
      </c>
    </row>
    <row r="24" spans="2:9" x14ac:dyDescent="0.2">
      <c r="B24" s="66"/>
      <c r="C24" s="52" t="str">
        <f>IF('Suballoc. STBG Funds Obligated'!C25="","",'Suballoc. STBG Funds Obligated'!C25)</f>
        <v/>
      </c>
      <c r="D24" s="26">
        <f>'Suballoc. STBG Funds Obligated'!Y25</f>
        <v>0</v>
      </c>
      <c r="E24" s="65">
        <f>'Suballoc. STBG Funds Obligated'!Z25</f>
        <v>0</v>
      </c>
      <c r="F24" s="63">
        <f>'Suballoc. STBG Funds Obligated'!AA25</f>
        <v>0</v>
      </c>
      <c r="G24" s="67">
        <f t="shared" si="2"/>
        <v>0</v>
      </c>
      <c r="H24" s="37">
        <f t="shared" si="0"/>
        <v>0</v>
      </c>
      <c r="I24" s="37">
        <f t="shared" si="1"/>
        <v>0</v>
      </c>
    </row>
    <row r="25" spans="2:9" x14ac:dyDescent="0.2">
      <c r="B25" s="66"/>
      <c r="C25" s="52" t="str">
        <f>IF('Suballoc. STBG Funds Obligated'!C26="","",'Suballoc. STBG Funds Obligated'!C26)</f>
        <v/>
      </c>
      <c r="D25" s="26">
        <f>'Suballoc. STBG Funds Obligated'!Y26</f>
        <v>0</v>
      </c>
      <c r="E25" s="65">
        <f>'Suballoc. STBG Funds Obligated'!Z26</f>
        <v>0</v>
      </c>
      <c r="F25" s="63">
        <f>'Suballoc. STBG Funds Obligated'!AA26</f>
        <v>0</v>
      </c>
      <c r="G25" s="67">
        <f t="shared" si="2"/>
        <v>0</v>
      </c>
      <c r="H25" s="37">
        <f t="shared" si="0"/>
        <v>0</v>
      </c>
      <c r="I25" s="37">
        <f t="shared" si="1"/>
        <v>0</v>
      </c>
    </row>
    <row r="26" spans="2:9" x14ac:dyDescent="0.2">
      <c r="B26" s="66"/>
      <c r="C26" s="52" t="str">
        <f>IF('Suballoc. STBG Funds Obligated'!C27="","",'Suballoc. STBG Funds Obligated'!C27)</f>
        <v/>
      </c>
      <c r="D26" s="26">
        <f>'Suballoc. STBG Funds Obligated'!Y27</f>
        <v>0</v>
      </c>
      <c r="E26" s="65">
        <f>'Suballoc. STBG Funds Obligated'!Z27</f>
        <v>0</v>
      </c>
      <c r="F26" s="63">
        <f>'Suballoc. STBG Funds Obligated'!AA27</f>
        <v>0</v>
      </c>
      <c r="G26" s="67">
        <f t="shared" si="2"/>
        <v>0</v>
      </c>
      <c r="H26" s="37">
        <f t="shared" si="0"/>
        <v>0</v>
      </c>
      <c r="I26" s="37">
        <f t="shared" si="1"/>
        <v>0</v>
      </c>
    </row>
    <row r="27" spans="2:9" x14ac:dyDescent="0.2">
      <c r="B27" s="66"/>
      <c r="C27" s="52" t="str">
        <f>IF('Suballoc. STBG Funds Obligated'!C28="","",'Suballoc. STBG Funds Obligated'!C28)</f>
        <v/>
      </c>
      <c r="D27" s="26">
        <f>'Suballoc. STBG Funds Obligated'!Y28</f>
        <v>0</v>
      </c>
      <c r="E27" s="65">
        <f>'Suballoc. STBG Funds Obligated'!Z28</f>
        <v>0</v>
      </c>
      <c r="F27" s="63">
        <f>'Suballoc. STBG Funds Obligated'!AA28</f>
        <v>0</v>
      </c>
      <c r="G27" s="67">
        <f t="shared" si="2"/>
        <v>0</v>
      </c>
      <c r="H27" s="37">
        <f t="shared" si="0"/>
        <v>0</v>
      </c>
      <c r="I27" s="37">
        <f t="shared" si="1"/>
        <v>0</v>
      </c>
    </row>
    <row r="28" spans="2:9" x14ac:dyDescent="0.2">
      <c r="B28" s="66"/>
      <c r="C28" s="52" t="str">
        <f>IF('Suballoc. STBG Funds Obligated'!C29="","",'Suballoc. STBG Funds Obligated'!C29)</f>
        <v/>
      </c>
      <c r="D28" s="26">
        <f>'Suballoc. STBG Funds Obligated'!Y29</f>
        <v>0</v>
      </c>
      <c r="E28" s="65">
        <f>'Suballoc. STBG Funds Obligated'!Z29</f>
        <v>0</v>
      </c>
      <c r="F28" s="63">
        <f>'Suballoc. STBG Funds Obligated'!AA29</f>
        <v>0</v>
      </c>
      <c r="G28" s="67">
        <f t="shared" si="2"/>
        <v>0</v>
      </c>
      <c r="H28" s="37">
        <f t="shared" si="0"/>
        <v>0</v>
      </c>
      <c r="I28" s="37">
        <f t="shared" si="1"/>
        <v>0</v>
      </c>
    </row>
    <row r="29" spans="2:9" x14ac:dyDescent="0.2">
      <c r="B29" s="66"/>
      <c r="C29" s="52" t="str">
        <f>IF('Suballoc. STBG Funds Obligated'!C30="","",'Suballoc. STBG Funds Obligated'!C30)</f>
        <v/>
      </c>
      <c r="D29" s="26">
        <f>'Suballoc. STBG Funds Obligated'!Y30</f>
        <v>0</v>
      </c>
      <c r="E29" s="65">
        <f>'Suballoc. STBG Funds Obligated'!Z30</f>
        <v>0</v>
      </c>
      <c r="F29" s="63">
        <f>'Suballoc. STBG Funds Obligated'!AA30</f>
        <v>0</v>
      </c>
      <c r="G29" s="67">
        <f t="shared" si="2"/>
        <v>0</v>
      </c>
      <c r="H29" s="37">
        <f t="shared" si="0"/>
        <v>0</v>
      </c>
      <c r="I29" s="37">
        <f t="shared" si="1"/>
        <v>0</v>
      </c>
    </row>
    <row r="30" spans="2:9" x14ac:dyDescent="0.2">
      <c r="B30" s="66"/>
      <c r="C30" s="52" t="str">
        <f>IF('Suballoc. STBG Funds Obligated'!C31="","",'Suballoc. STBG Funds Obligated'!C31)</f>
        <v/>
      </c>
      <c r="D30" s="26">
        <f>'Suballoc. STBG Funds Obligated'!Y31</f>
        <v>0</v>
      </c>
      <c r="E30" s="65">
        <f>'Suballoc. STBG Funds Obligated'!Z31</f>
        <v>0</v>
      </c>
      <c r="F30" s="63">
        <f>'Suballoc. STBG Funds Obligated'!AA31</f>
        <v>0</v>
      </c>
      <c r="G30" s="67">
        <f t="shared" si="2"/>
        <v>0</v>
      </c>
      <c r="H30" s="37">
        <f t="shared" si="0"/>
        <v>0</v>
      </c>
      <c r="I30" s="37">
        <f t="shared" si="1"/>
        <v>0</v>
      </c>
    </row>
    <row r="31" spans="2:9" x14ac:dyDescent="0.2">
      <c r="B31" s="66"/>
      <c r="C31" s="52" t="str">
        <f>IF('Suballoc. STBG Funds Obligated'!C32="","",'Suballoc. STBG Funds Obligated'!C32)</f>
        <v/>
      </c>
      <c r="D31" s="26">
        <f>'Suballoc. STBG Funds Obligated'!Y32</f>
        <v>0</v>
      </c>
      <c r="E31" s="65">
        <f>'Suballoc. STBG Funds Obligated'!Z32</f>
        <v>0</v>
      </c>
      <c r="F31" s="63">
        <f>'Suballoc. STBG Funds Obligated'!AA32</f>
        <v>0</v>
      </c>
      <c r="G31" s="67">
        <f t="shared" si="2"/>
        <v>0</v>
      </c>
      <c r="H31" s="37">
        <f t="shared" si="0"/>
        <v>0</v>
      </c>
      <c r="I31" s="37">
        <f t="shared" si="1"/>
        <v>0</v>
      </c>
    </row>
    <row r="32" spans="2:9" x14ac:dyDescent="0.2">
      <c r="B32" s="66"/>
      <c r="C32" s="66"/>
      <c r="D32" s="28"/>
      <c r="E32" s="66"/>
      <c r="F32" s="9"/>
      <c r="G32" s="66"/>
      <c r="H32" s="22"/>
      <c r="I32" s="22"/>
    </row>
    <row r="33" spans="2:9" x14ac:dyDescent="0.2">
      <c r="B33" s="6"/>
      <c r="C33" s="6" t="s">
        <v>1</v>
      </c>
      <c r="D33" s="57">
        <f>SUM(D8:D31)</f>
        <v>0</v>
      </c>
      <c r="E33" s="31">
        <f>SUM(E8:E31)</f>
        <v>0</v>
      </c>
      <c r="F33" s="20">
        <f>SUM(F8:F31)</f>
        <v>0</v>
      </c>
      <c r="G33" s="34">
        <f>IF(E33=0,0,F33/E33)</f>
        <v>0</v>
      </c>
      <c r="H33" s="45">
        <f>SUM(H8:H31)</f>
        <v>0</v>
      </c>
      <c r="I33" s="45">
        <f>SUM(I8:I31)</f>
        <v>0</v>
      </c>
    </row>
  </sheetData>
  <sheetProtection formatCells="0"/>
  <mergeCells count="4">
    <mergeCell ref="B4:I4"/>
    <mergeCell ref="B1:I1"/>
    <mergeCell ref="B2:I2"/>
    <mergeCell ref="D6:I6"/>
  </mergeCells>
  <pageMargins left="0.7" right="0.7" top="0.75" bottom="0.75" header="0.3" footer="0.3"/>
  <pageSetup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Obligation Limitation Ratio</vt:lpstr>
      <vt:lpstr>Suballoc. STBG Funds Obligated</vt:lpstr>
      <vt:lpstr>Obligation Status</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Brust</dc:creator>
  <cp:lastModifiedBy>USDOT_User</cp:lastModifiedBy>
  <cp:lastPrinted>2016-12-01T12:04:54Z</cp:lastPrinted>
  <dcterms:created xsi:type="dcterms:W3CDTF">2016-09-16T14:25:22Z</dcterms:created>
  <dcterms:modified xsi:type="dcterms:W3CDTF">2016-12-01T12:53:10Z</dcterms:modified>
</cp:coreProperties>
</file>