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5600" windowHeight="11760"/>
  </bookViews>
  <sheets>
    <sheet name="Authorizations" sheetId="3" r:id="rId1"/>
  </sheets>
  <externalReferences>
    <externalReference r:id="rId2"/>
    <externalReference r:id="rId3"/>
  </externalReferences>
  <definedNames>
    <definedName name="\R" localSheetId="0">#REF!</definedName>
    <definedName name="\R">#REF!</definedName>
    <definedName name="_1_90" localSheetId="0">[1]FY03EX97!#REF!</definedName>
    <definedName name="_1_90">[1]FY03EX97!#REF!</definedName>
    <definedName name="_1999ADMIN" localSheetId="0">#REF!</definedName>
    <definedName name="_1999ADMIN">#REF!</definedName>
    <definedName name="_1999ALLOCATED" localSheetId="0">#REF!</definedName>
    <definedName name="_1999ALLOCATED">#REF!</definedName>
    <definedName name="_1999OBLIMIT">#REF!</definedName>
    <definedName name="_1999SUMMARY">#REF!</definedName>
    <definedName name="_2000ADMIN">#REF!</definedName>
    <definedName name="_2000ALLOCATED">#REF!</definedName>
    <definedName name="_2000OBLIMIT">#REF!</definedName>
    <definedName name="_2000SUMMARY">#REF!</definedName>
    <definedName name="_Order1" hidden="1">0</definedName>
    <definedName name="_Order2" hidden="1">0</definedName>
    <definedName name="BRIDGE_00">[2]Bridge!$A$274:$AP$278,[2]Bridge!$B$279:$AP$336</definedName>
    <definedName name="BRIDGE_01">[2]Bridge!$A$342:$AP$346,[2]Bridge!$B$347:$AP$404</definedName>
    <definedName name="BRIDGE_02">[2]Bridge!$A$410:$AP$414,[2]Bridge!$B$415:$AP$472</definedName>
    <definedName name="BRIDGE_03">[2]Bridge!$A$478:$AP$482,[2]Bridge!$B$483:$AP$540</definedName>
    <definedName name="BRIDGE_98">[2]Bridge!$A$138:$AP$142,[2]Bridge!$B$143:$AP$200</definedName>
    <definedName name="BRIDGE_99">[2]Bridge!$A$206:$AP$210,[2]Bridge!$B$211:$AP$268</definedName>
    <definedName name="BY_AGENCY">#REF!</definedName>
    <definedName name="BY_TITLE">#REF!</definedName>
    <definedName name="cap_factors">#REF!</definedName>
    <definedName name="data">#REF!</definedName>
    <definedName name="factors_1998">#REF!</definedName>
    <definedName name="factors_1999">#REF!</definedName>
    <definedName name="factors_2000">#REF!</definedName>
    <definedName name="factors_2001">#REF!</definedName>
    <definedName name="factors_2002">#REF!</definedName>
    <definedName name="factors_2003">#REF!</definedName>
    <definedName name="factors_2004">#REF!</definedName>
    <definedName name="factors_2005">#REF!</definedName>
    <definedName name="factors_2006">#REF!</definedName>
    <definedName name="factors_2007">#REF!</definedName>
    <definedName name="factors_2008">#REF!</definedName>
    <definedName name="factors_2009">#REF!</definedName>
    <definedName name="GUAR_FUNDING">#REF!</definedName>
    <definedName name="IMNHS_00">'[2]IM-NHS'!$A$274:$BK$279,'[2]IM-NHS'!$B$280:$BK$336</definedName>
    <definedName name="IMNHS_01">'[2]IM-NHS'!$A$342:$BK$347,'[2]IM-NHS'!$B$348:$BK$404</definedName>
    <definedName name="IMNHS_02">'[2]IM-NHS'!$A$410:$BK$415,'[2]IM-NHS'!$B$416:$BK$472</definedName>
    <definedName name="IMNHS_03">'[2]IM-NHS'!$A$478:$BK$483,'[2]IM-NHS'!$B$484:$BK$540</definedName>
    <definedName name="IMNHS_98">'[2]IM-NHS'!$A$138:$BK$143,'[2]IM-NHS'!$B$144:$BK$200</definedName>
    <definedName name="IMNHS_99">'[2]IM-NHS'!$A$206:$BK$211,'[2]IM-NHS'!$B$212:$BK$268</definedName>
    <definedName name="PAGE1">#REF!</definedName>
    <definedName name="PAGE2">#REF!</definedName>
    <definedName name="PAGE3">#REF!</definedName>
    <definedName name="_xlnm.Print_Area" localSheetId="0">Authorizations!$A$1:$M$75</definedName>
    <definedName name="_xlnm.Print_Area">#REF!</definedName>
    <definedName name="Rslts_Pg1">#REF!</definedName>
    <definedName name="Rslts_Pg2">#REF!</definedName>
    <definedName name="Rslts_Pg3">#REF!</definedName>
    <definedName name="Rslts_Pg4">#REF!</definedName>
    <definedName name="STATES">#REF!</definedName>
    <definedName name="STP_00">[2]STP!$A$274:$AN$278,[2]STP!$B$279:$AN$336</definedName>
    <definedName name="STP_01">[2]STP!$A$342:$AN$346,[2]STP!$B$347:$AN$404</definedName>
    <definedName name="STP_02">[2]STP!$A$410:$AN$414,[2]STP!$B$415:$AN$472</definedName>
    <definedName name="STP_03">[2]STP!$A$478:$AN$482,[2]STP!$B$483:$AN$540</definedName>
    <definedName name="STP_98">[2]STP!$A$138:$AN$142,[2]STP!$B$143:$AN$200</definedName>
    <definedName name="STP_99">[2]STP!$A$206:$AN$210,[2]STP!$B$211:$AN$268</definedName>
    <definedName name="SUMMARY" localSheetId="0">#REF!</definedName>
    <definedName name="SUMMARY">#REF!</definedName>
    <definedName name="SUMMARY2" localSheetId="0">#REF!</definedName>
    <definedName name="SUMMARY2">#REF!</definedName>
  </definedNames>
  <calcPr calcId="145621"/>
</workbook>
</file>

<file path=xl/calcChain.xml><?xml version="1.0" encoding="utf-8"?>
<calcChain xmlns="http://schemas.openxmlformats.org/spreadsheetml/2006/main">
  <c r="I33" i="3" l="1"/>
  <c r="K43" i="3"/>
  <c r="H33" i="3"/>
  <c r="G33" i="3"/>
  <c r="F33" i="3"/>
  <c r="E33" i="3"/>
  <c r="D33" i="3"/>
  <c r="J33" i="3" l="1"/>
  <c r="K33" i="3"/>
  <c r="E54" i="3"/>
  <c r="F54" i="3"/>
  <c r="G54" i="3"/>
  <c r="H54" i="3"/>
  <c r="I54" i="3"/>
  <c r="D54" i="3"/>
  <c r="J43" i="3"/>
  <c r="K42" i="3"/>
  <c r="J42" i="3"/>
  <c r="J54" i="3" l="1"/>
  <c r="K54" i="3"/>
  <c r="J12" i="3"/>
  <c r="D10" i="3" l="1"/>
  <c r="I10" i="3"/>
  <c r="H10" i="3"/>
  <c r="G10" i="3"/>
  <c r="F10" i="3"/>
  <c r="E10" i="3"/>
  <c r="J22" i="3"/>
  <c r="K22" i="3"/>
  <c r="J23" i="3"/>
  <c r="K23" i="3"/>
  <c r="J24" i="3"/>
  <c r="K24" i="3"/>
  <c r="J25" i="3"/>
  <c r="K25" i="3"/>
  <c r="K19" i="3"/>
  <c r="J19" i="3"/>
  <c r="K12" i="3"/>
  <c r="G53" i="3" l="1"/>
  <c r="K10" i="3"/>
  <c r="J10" i="3"/>
  <c r="K60" i="3"/>
  <c r="J60" i="3"/>
  <c r="K59" i="3"/>
  <c r="J59" i="3"/>
  <c r="K51" i="3"/>
  <c r="J51" i="3"/>
  <c r="K50" i="3"/>
  <c r="J50" i="3"/>
  <c r="K49" i="3"/>
  <c r="J49" i="3"/>
  <c r="K48" i="3"/>
  <c r="J48" i="3"/>
  <c r="K47" i="3"/>
  <c r="J47" i="3"/>
  <c r="K46" i="3"/>
  <c r="J46" i="3"/>
  <c r="I45" i="3"/>
  <c r="H45" i="3"/>
  <c r="G45" i="3"/>
  <c r="F45" i="3"/>
  <c r="E45" i="3"/>
  <c r="D45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1" i="3"/>
  <c r="J31" i="3"/>
  <c r="K30" i="3"/>
  <c r="J30" i="3"/>
  <c r="K29" i="3"/>
  <c r="J29" i="3"/>
  <c r="I28" i="3"/>
  <c r="H28" i="3"/>
  <c r="H53" i="3" s="1"/>
  <c r="G28" i="3"/>
  <c r="F28" i="3"/>
  <c r="E28" i="3"/>
  <c r="D28" i="3"/>
  <c r="K26" i="3"/>
  <c r="J26" i="3"/>
  <c r="D25" i="3"/>
  <c r="D21" i="3" s="1"/>
  <c r="I21" i="3"/>
  <c r="I53" i="3" s="1"/>
  <c r="H21" i="3"/>
  <c r="G21" i="3"/>
  <c r="F21" i="3"/>
  <c r="F53" i="3" s="1"/>
  <c r="E21" i="3"/>
  <c r="E53" i="3" s="1"/>
  <c r="E56" i="3" s="1"/>
  <c r="K18" i="3"/>
  <c r="J18" i="3"/>
  <c r="K17" i="3"/>
  <c r="J17" i="3"/>
  <c r="K16" i="3"/>
  <c r="J16" i="3"/>
  <c r="K15" i="3"/>
  <c r="J15" i="3"/>
  <c r="K14" i="3"/>
  <c r="J14" i="3"/>
  <c r="K13" i="3"/>
  <c r="J13" i="3"/>
  <c r="D53" i="3" l="1"/>
  <c r="D56" i="3" s="1"/>
  <c r="G56" i="3"/>
  <c r="K21" i="3"/>
  <c r="K28" i="3"/>
  <c r="H56" i="3"/>
  <c r="I56" i="3"/>
  <c r="K45" i="3"/>
  <c r="J21" i="3"/>
  <c r="J28" i="3"/>
  <c r="J45" i="3"/>
  <c r="F56" i="3"/>
  <c r="H62" i="3" l="1"/>
  <c r="I62" i="3"/>
  <c r="G62" i="3"/>
  <c r="E62" i="3"/>
  <c r="J53" i="3"/>
  <c r="F62" i="3"/>
  <c r="K53" i="3"/>
  <c r="D62" i="3"/>
  <c r="J63" i="3" l="1"/>
  <c r="K63" i="3"/>
  <c r="K56" i="3"/>
  <c r="K62" i="3"/>
  <c r="J56" i="3"/>
  <c r="J62" i="3"/>
</calcChain>
</file>

<file path=xl/sharedStrings.xml><?xml version="1.0" encoding="utf-8"?>
<sst xmlns="http://schemas.openxmlformats.org/spreadsheetml/2006/main" count="104" uniqueCount="97">
  <si>
    <t>U.S. DEPARTMENT OF TRANSPORTATION</t>
  </si>
  <si>
    <t>FEDERAL HIGHWAY ADMINISTRATION</t>
  </si>
  <si>
    <t>National Highway Performance Program</t>
  </si>
  <si>
    <t>Safety-related Programs (allocated set-aside from HSIP)</t>
  </si>
  <si>
    <t>FY2015</t>
  </si>
  <si>
    <t>FY2016</t>
  </si>
  <si>
    <t>FY2017</t>
  </si>
  <si>
    <t>FY2018</t>
  </si>
  <si>
    <t>FY2019</t>
  </si>
  <si>
    <t>FY2020</t>
  </si>
  <si>
    <t>Section</t>
  </si>
  <si>
    <r>
      <t xml:space="preserve">Authorization </t>
    </r>
    <r>
      <rPr>
        <b/>
        <u/>
        <vertAlign val="superscript"/>
        <sz val="10"/>
        <rFont val="Arial"/>
        <family val="2"/>
      </rPr>
      <t>1</t>
    </r>
  </si>
  <si>
    <t>Authorization</t>
  </si>
  <si>
    <t>Total</t>
  </si>
  <si>
    <t>Average Annual</t>
  </si>
  <si>
    <r>
      <t xml:space="preserve">Reference </t>
    </r>
    <r>
      <rPr>
        <b/>
        <u/>
        <vertAlign val="superscript"/>
        <sz val="10"/>
        <rFont val="Arial"/>
        <family val="2"/>
      </rPr>
      <t>2</t>
    </r>
  </si>
  <si>
    <t xml:space="preserve">Federal-aid Highway Program (Apportioned): </t>
  </si>
  <si>
    <t>Sec. 1101(a)(1)</t>
  </si>
  <si>
    <t>Estimated Split Among Programs:</t>
  </si>
  <si>
    <t>Surface Transportation Block Grant Program</t>
  </si>
  <si>
    <t xml:space="preserve">Highway Safety Improvement Program (HSIP) </t>
  </si>
  <si>
    <t xml:space="preserve">Railway-Highway Crossings Program </t>
  </si>
  <si>
    <t xml:space="preserve">Congestion Mitigation and Air Quality Improvement Program </t>
  </si>
  <si>
    <t xml:space="preserve">Metropolitan Planning Program </t>
  </si>
  <si>
    <t>FHWA Administration Expenses:</t>
  </si>
  <si>
    <t>Sec. 1104(a)</t>
  </si>
  <si>
    <t>General Administration/ARC</t>
  </si>
  <si>
    <t>On-the-Job Training</t>
  </si>
  <si>
    <t>23 U.S.C. 140(b)</t>
  </si>
  <si>
    <t>Disadvantaged Business Enterprises</t>
  </si>
  <si>
    <t>23 U.S.C. 140(c)</t>
  </si>
  <si>
    <t>Highway Use Tax Evasion Projects</t>
  </si>
  <si>
    <t>Other Programs from Administrative Expenses</t>
  </si>
  <si>
    <t>Federal Lands &amp; Tribal Transportation:</t>
  </si>
  <si>
    <t>Sec. 1101(a)(3)(A)</t>
  </si>
  <si>
    <t>Federal Lands Transportation</t>
  </si>
  <si>
    <t>Sec. 1101(a)(3)(B)</t>
  </si>
  <si>
    <t>Sec. 1101(a)(3)(C)</t>
  </si>
  <si>
    <t>Other Programs:</t>
  </si>
  <si>
    <t>TIFIA</t>
  </si>
  <si>
    <t>Sec. 1101(a)(2)</t>
  </si>
  <si>
    <t>Territorial and Puerto Rico Highway</t>
  </si>
  <si>
    <t>Sec. 1101(a)(4)</t>
  </si>
  <si>
    <t xml:space="preserve">     Puerto Rico Highway [non-add]</t>
  </si>
  <si>
    <t xml:space="preserve">     Territorial Highway [non-add]</t>
  </si>
  <si>
    <t>Nationally Significant Freight and Highway Projects</t>
  </si>
  <si>
    <t>Sec. 1101(a)(5)</t>
  </si>
  <si>
    <t>Emergency Relief</t>
  </si>
  <si>
    <t xml:space="preserve">23 U.S.C. 125(c) </t>
  </si>
  <si>
    <t>Transportation Research:</t>
  </si>
  <si>
    <t>Highway Research &amp; Development</t>
  </si>
  <si>
    <t>Sec. 6002(a)(1)</t>
  </si>
  <si>
    <t>Technology &amp; Innovation Deployment</t>
  </si>
  <si>
    <t>Sec. 6002(a)(2)</t>
  </si>
  <si>
    <t>Training and Education</t>
  </si>
  <si>
    <t>Sec. 6002(a)(3)</t>
  </si>
  <si>
    <t>Intelligent Transportation Systems (ITS)</t>
  </si>
  <si>
    <t>Sec. 6002(a)(4)</t>
  </si>
  <si>
    <t>University Transportation Centers</t>
  </si>
  <si>
    <t>Sec. 6002(a)(5)</t>
  </si>
  <si>
    <t>Bureau of Transportation Statistics</t>
  </si>
  <si>
    <t>Sec. 6002(a)(6)</t>
  </si>
  <si>
    <t>TOTAL CONTRACT AUTHORITY (Highway Account of the Highway Trust Fund)</t>
  </si>
  <si>
    <t>TOTAL GENERAL FUND (Subject to Appropriation)</t>
  </si>
  <si>
    <t>GRAND TOTAL AUTHORIZATIONS</t>
  </si>
  <si>
    <t>CONTRACT AUTHORITY EXEMPT FROM OBLIGATION LIMITATION</t>
  </si>
  <si>
    <t>CONTRACT AUTHORITY SUBJECT TO OBLIGATION LIMITATION</t>
  </si>
  <si>
    <t>OBLIGATION LIMITATION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</si>
  <si>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Based on Public Law 113-159, as amended by Public Law 114-21 and Public Law 114-41.</t>
    </r>
  </si>
  <si>
    <t>FY 2016 -2020</t>
  </si>
  <si>
    <r>
      <rPr>
        <vertAlign val="superscript"/>
        <sz val="10"/>
        <rFont val="Arial"/>
        <family val="2"/>
      </rPr>
      <t>7</t>
    </r>
    <r>
      <rPr>
        <sz val="10"/>
        <rFont val="Arial"/>
        <family val="2"/>
      </rPr>
      <t xml:space="preserve"> Or the equivalent provision in the annual appropriations act.</t>
    </r>
  </si>
  <si>
    <r>
      <t xml:space="preserve">Sec. 1102(a) </t>
    </r>
    <r>
      <rPr>
        <vertAlign val="superscript"/>
        <sz val="10"/>
        <rFont val="Arial"/>
        <family val="2"/>
      </rPr>
      <t>7</t>
    </r>
  </si>
  <si>
    <r>
      <t xml:space="preserve">Sec 1102(b)(1) </t>
    </r>
    <r>
      <rPr>
        <vertAlign val="superscript"/>
        <sz val="10"/>
        <rFont val="Arial"/>
        <family val="2"/>
      </rPr>
      <t>7</t>
    </r>
  </si>
  <si>
    <r>
      <t xml:space="preserve">Sec 1102(b)(13) </t>
    </r>
    <r>
      <rPr>
        <vertAlign val="superscript"/>
        <sz val="10"/>
        <rFont val="Arial"/>
        <family val="2"/>
      </rPr>
      <t>7</t>
    </r>
  </si>
  <si>
    <r>
      <rPr>
        <vertAlign val="superscript"/>
        <sz val="10"/>
        <rFont val="Arial"/>
        <family val="2"/>
      </rPr>
      <t>6</t>
    </r>
    <r>
      <rPr>
        <sz val="10"/>
        <rFont val="Arial"/>
        <family val="2"/>
      </rPr>
      <t xml:space="preserve"> In FY 2015, this program did not receive budget authority in the appropriations act.</t>
    </r>
  </si>
  <si>
    <r>
      <t xml:space="preserve">Construction of Ferry Boats </t>
    </r>
    <r>
      <rPr>
        <vertAlign val="superscript"/>
        <sz val="10"/>
        <rFont val="Arial"/>
        <family val="2"/>
      </rPr>
      <t>5</t>
    </r>
  </si>
  <si>
    <r>
      <rPr>
        <vertAlign val="superscript"/>
        <sz val="10"/>
        <rFont val="Arial"/>
        <family val="2"/>
      </rPr>
      <t>5</t>
    </r>
    <r>
      <rPr>
        <sz val="10"/>
        <rFont val="Arial"/>
        <family val="2"/>
      </rPr>
      <t xml:space="preserve"> Contains a formula, but classified as an allocated program.</t>
    </r>
  </si>
  <si>
    <r>
      <t xml:space="preserve">Tribal Transportation </t>
    </r>
    <r>
      <rPr>
        <vertAlign val="superscript"/>
        <sz val="10"/>
        <rFont val="Arial"/>
        <family val="2"/>
      </rPr>
      <t>4</t>
    </r>
  </si>
  <si>
    <r>
      <t xml:space="preserve">Federal Lands Access </t>
    </r>
    <r>
      <rPr>
        <vertAlign val="superscript"/>
        <sz val="10"/>
        <rFont val="Arial"/>
        <family val="2"/>
      </rPr>
      <t>4</t>
    </r>
  </si>
  <si>
    <r>
      <rPr>
        <vertAlign val="superscript"/>
        <sz val="10"/>
        <rFont val="Arial"/>
        <family val="2"/>
      </rPr>
      <t>4</t>
    </r>
    <r>
      <rPr>
        <sz val="10"/>
        <rFont val="Arial"/>
        <family val="2"/>
      </rPr>
      <t xml:space="preserve"> Apportioned programs, but treated as allocated for the distribution of obligation limitation.</t>
    </r>
  </si>
  <si>
    <r>
      <t xml:space="preserve">Nationally Significant Federal Lands and Tribal Projects </t>
    </r>
    <r>
      <rPr>
        <i/>
        <sz val="10"/>
        <rFont val="Arial"/>
        <family val="2"/>
      </rPr>
      <t xml:space="preserve">(General Fund) </t>
    </r>
    <r>
      <rPr>
        <i/>
        <vertAlign val="superscript"/>
        <sz val="10"/>
        <rFont val="Arial"/>
        <family val="2"/>
      </rPr>
      <t>6</t>
    </r>
  </si>
  <si>
    <t>Sec. 1123(h)</t>
  </si>
  <si>
    <t>Sec. 1108</t>
  </si>
  <si>
    <t>Sec. 1418</t>
  </si>
  <si>
    <t>Sec. 1110(1)</t>
  </si>
  <si>
    <t>Sec. 1115(1)</t>
  </si>
  <si>
    <t>Sec. 1115(2)</t>
  </si>
  <si>
    <t>Sec. 1112(a)(2)</t>
  </si>
  <si>
    <r>
      <t xml:space="preserve">National Highway Freight Program </t>
    </r>
    <r>
      <rPr>
        <vertAlign val="superscript"/>
        <sz val="10"/>
        <rFont val="Arial"/>
        <family val="2"/>
      </rPr>
      <t>3</t>
    </r>
  </si>
  <si>
    <r>
      <t xml:space="preserve">Appalachian Regional Development Program </t>
    </r>
    <r>
      <rPr>
        <i/>
        <sz val="10"/>
        <rFont val="Arial"/>
        <family val="2"/>
      </rPr>
      <t>(General Fund)</t>
    </r>
  </si>
  <si>
    <r>
      <t xml:space="preserve">Regional Infrastructure Accelerator Demonstration Program  </t>
    </r>
    <r>
      <rPr>
        <i/>
        <sz val="10"/>
        <rFont val="Arial"/>
        <family val="2"/>
      </rPr>
      <t>(General Fund)</t>
    </r>
  </si>
  <si>
    <t>Sec. 1436(b)</t>
  </si>
  <si>
    <t>Sec. 1441(f)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</si>
  <si>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References are to the Fixing America's Surface Transportation Act,  unless otherwise specified.</t>
    </r>
  </si>
  <si>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 xml:space="preserve"> Represents net amount available after a portion is applied to the Metropolitan Planning Program per the freight formula under section 1104(b)(6) of the FAST Act.  Gross authorization for FY2016, FY2017, FY2018, FY2019, and FY2020 is $1.15B, $1.1B, $1.2B, $1.35B, and $1.5B, respectively.</t>
    </r>
  </si>
  <si>
    <t>FEDERAL-AID HIGHWAY PROGRAM AUTHORIZATIONS UNDER THE FIXING AMERICA'S SURFACE TRANSPORTATION (FAST) ACT</t>
  </si>
  <si>
    <t>* Amounts are authorized out of the Highway Account of the Highway Trust Fund, unless otherwise noted.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</si>
</sst>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6"/>
      <name val="P-AVGARD"/>
    </font>
    <font>
      <b/>
      <u/>
      <sz val="10"/>
      <name val="Arial"/>
      <family val="2"/>
    </font>
    <font>
      <b/>
      <u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i/>
      <sz val="11"/>
      <name val="Calibri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24"/>
      </top>
      <bottom/>
      <diagonal/>
    </border>
  </borders>
  <cellStyleXfs count="112">
    <xf numFmtId="0" fontId="0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3" fontId="8" fillId="0" borderId="0" applyFont="0" applyFill="0" applyBorder="0" applyAlignment="0" applyProtection="0">
      <alignment vertical="top"/>
    </xf>
    <xf numFmtId="3" fontId="8" fillId="0" borderId="0" applyFont="0" applyFill="0" applyBorder="0" applyAlignment="0" applyProtection="0">
      <alignment vertical="top"/>
    </xf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5" fontId="8" fillId="0" borderId="0" applyFont="0" applyFill="0" applyBorder="0" applyAlignment="0" applyProtection="0">
      <alignment vertical="top"/>
    </xf>
    <xf numFmtId="5" fontId="8" fillId="0" borderId="0" applyFont="0" applyFill="0" applyBorder="0" applyAlignment="0" applyProtection="0">
      <alignment vertical="top"/>
    </xf>
    <xf numFmtId="0" fontId="8" fillId="0" borderId="0" applyFont="0" applyFill="0" applyBorder="0" applyAlignment="0" applyProtection="0">
      <alignment vertical="top"/>
    </xf>
    <xf numFmtId="0" fontId="8" fillId="0" borderId="0" applyFont="0" applyFill="0" applyBorder="0" applyAlignment="0" applyProtection="0">
      <alignment vertical="top"/>
    </xf>
    <xf numFmtId="2" fontId="8" fillId="0" borderId="0" applyFont="0" applyFill="0" applyBorder="0" applyAlignment="0" applyProtection="0">
      <alignment vertical="top"/>
    </xf>
    <xf numFmtId="2" fontId="8" fillId="0" borderId="0" applyFon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1" applyNumberFormat="0" applyFont="0" applyFill="0" applyAlignment="0" applyProtection="0">
      <alignment vertical="top"/>
    </xf>
    <xf numFmtId="0" fontId="8" fillId="0" borderId="1" applyNumberFormat="0" applyFont="0" applyFill="0" applyAlignment="0" applyProtection="0">
      <alignment vertical="top"/>
    </xf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7" fillId="0" borderId="0" xfId="33" applyFont="1" applyFill="1"/>
    <xf numFmtId="0" fontId="0" fillId="0" borderId="0" xfId="0" applyFill="1"/>
    <xf numFmtId="0" fontId="7" fillId="0" borderId="0" xfId="33" applyFont="1" applyFill="1" applyAlignment="1">
      <alignment horizontal="centerContinuous"/>
    </xf>
    <xf numFmtId="0" fontId="7" fillId="0" borderId="0" xfId="0" applyFont="1" applyFill="1" applyAlignment="1">
      <alignment horizontal="centerContinuous"/>
    </xf>
    <xf numFmtId="15" fontId="7" fillId="0" borderId="0" xfId="33" applyNumberFormat="1" applyFont="1" applyFill="1" applyAlignment="1">
      <alignment horizontal="right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3" fontId="0" fillId="0" borderId="0" xfId="0" applyNumberFormat="1" applyFill="1"/>
    <xf numFmtId="0" fontId="8" fillId="0" borderId="0" xfId="0" applyFont="1" applyFill="1"/>
    <xf numFmtId="3" fontId="13" fillId="0" borderId="0" xfId="0" applyNumberFormat="1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3" fontId="8" fillId="0" borderId="0" xfId="0" applyNumberFormat="1" applyFont="1" applyFill="1"/>
    <xf numFmtId="3" fontId="8" fillId="0" borderId="0" xfId="0" applyNumberFormat="1" applyFont="1" applyFill="1" applyAlignment="1">
      <alignment horizontal="right"/>
    </xf>
    <xf numFmtId="0" fontId="8" fillId="0" borderId="0" xfId="0" quotePrefix="1" applyFont="1" applyFill="1" applyAlignment="1">
      <alignment horizontal="center"/>
    </xf>
    <xf numFmtId="0" fontId="8" fillId="0" borderId="0" xfId="21" applyFont="1" applyFill="1" applyAlignment="1">
      <alignment horizontal="center"/>
    </xf>
    <xf numFmtId="3" fontId="8" fillId="0" borderId="0" xfId="21" applyNumberFormat="1" applyFill="1"/>
    <xf numFmtId="3" fontId="9" fillId="0" borderId="0" xfId="0" applyNumberFormat="1" applyFont="1" applyFill="1"/>
    <xf numFmtId="3" fontId="7" fillId="0" borderId="0" xfId="0" applyNumberFormat="1" applyFont="1" applyFill="1" applyBorder="1"/>
    <xf numFmtId="3" fontId="7" fillId="0" borderId="0" xfId="0" applyNumberFormat="1" applyFont="1" applyFill="1"/>
    <xf numFmtId="0" fontId="0" fillId="0" borderId="0" xfId="0" applyFill="1" applyAlignment="1">
      <alignment horizontal="center"/>
    </xf>
    <xf numFmtId="0" fontId="13" fillId="0" borderId="0" xfId="16" applyFont="1" applyFill="1"/>
    <xf numFmtId="0" fontId="8" fillId="0" borderId="0" xfId="16" applyFill="1"/>
    <xf numFmtId="0" fontId="8" fillId="0" borderId="0" xfId="16" applyFont="1" applyFill="1"/>
    <xf numFmtId="0" fontId="7" fillId="0" borderId="0" xfId="16" applyFont="1" applyFill="1"/>
    <xf numFmtId="0" fontId="8" fillId="0" borderId="0" xfId="0" applyFont="1" applyFill="1" applyAlignment="1">
      <alignment horizontal="left"/>
    </xf>
    <xf numFmtId="0" fontId="17" fillId="0" borderId="0" xfId="111" applyFont="1" applyFill="1"/>
    <xf numFmtId="0" fontId="9" fillId="0" borderId="0" xfId="111" applyFont="1" applyFill="1"/>
    <xf numFmtId="0" fontId="18" fillId="0" borderId="0" xfId="108" applyFont="1" applyFill="1" applyAlignment="1">
      <alignment vertical="top"/>
    </xf>
  </cellXfs>
  <cellStyles count="112">
    <cellStyle name="Comma 2" xfId="1"/>
    <cellStyle name="Comma 2 2" xfId="2"/>
    <cellStyle name="Comma 3" xfId="3"/>
    <cellStyle name="Comma 4" xfId="109"/>
    <cellStyle name="Comma0" xfId="4"/>
    <cellStyle name="Comma0 2" xfId="5"/>
    <cellStyle name="Currency 2" xfId="6"/>
    <cellStyle name="Currency 3" xfId="7"/>
    <cellStyle name="Currency0" xfId="8"/>
    <cellStyle name="Currency0 2" xfId="9"/>
    <cellStyle name="Date" xfId="10"/>
    <cellStyle name="Date 2" xfId="11"/>
    <cellStyle name="Fixed" xfId="12"/>
    <cellStyle name="Fixed 2" xfId="13"/>
    <cellStyle name="Heading 1 2" xfId="14"/>
    <cellStyle name="Heading 2 2" xfId="15"/>
    <cellStyle name="Normal" xfId="0" builtinId="0"/>
    <cellStyle name="Normal 2" xfId="16"/>
    <cellStyle name="Normal 2 2" xfId="17"/>
    <cellStyle name="Normal 2 2 2" xfId="18"/>
    <cellStyle name="Normal 2 2 2 2" xfId="19"/>
    <cellStyle name="Normal 2 2 2 2 2" xfId="36"/>
    <cellStyle name="Normal 2 2 2 2 2 2" xfId="51"/>
    <cellStyle name="Normal 2 2 2 2 2 2 2" xfId="92"/>
    <cellStyle name="Normal 2 2 2 2 2 3" xfId="78"/>
    <cellStyle name="Normal 2 2 2 2 2 4" xfId="111"/>
    <cellStyle name="Normal 2 2 2 2 3" xfId="52"/>
    <cellStyle name="Normal 2 2 2 2 3 2" xfId="93"/>
    <cellStyle name="Normal 2 2 2 2 4" xfId="46"/>
    <cellStyle name="Normal 2 2 2 2 4 2" xfId="87"/>
    <cellStyle name="Normal 2 2 2 2 5" xfId="70"/>
    <cellStyle name="Normal 2 2 2 3" xfId="40"/>
    <cellStyle name="Normal 2 2 2 3 2" xfId="53"/>
    <cellStyle name="Normal 2 2 2 3 2 2" xfId="94"/>
    <cellStyle name="Normal 2 2 2 3 3" xfId="81"/>
    <cellStyle name="Normal 2 2 2 4" xfId="54"/>
    <cellStyle name="Normal 2 2 2 4 2" xfId="95"/>
    <cellStyle name="Normal 2 2 2 5" xfId="45"/>
    <cellStyle name="Normal 2 2 2 5 2" xfId="86"/>
    <cellStyle name="Normal 2 2 2 6" xfId="69"/>
    <cellStyle name="Normal 2 2 3" xfId="20"/>
    <cellStyle name="Normal 2 2 3 2" xfId="37"/>
    <cellStyle name="Normal 2 2 3 2 2" xfId="55"/>
    <cellStyle name="Normal 2 2 3 2 2 2" xfId="96"/>
    <cellStyle name="Normal 2 2 3 2 3" xfId="79"/>
    <cellStyle name="Normal 2 2 3 3" xfId="56"/>
    <cellStyle name="Normal 2 2 3 3 2" xfId="97"/>
    <cellStyle name="Normal 2 2 3 4" xfId="47"/>
    <cellStyle name="Normal 2 2 3 4 2" xfId="88"/>
    <cellStyle name="Normal 2 2 3 5" xfId="71"/>
    <cellStyle name="Normal 2 2 4" xfId="34"/>
    <cellStyle name="Normal 2 2 4 2" xfId="57"/>
    <cellStyle name="Normal 2 2 4 2 2" xfId="98"/>
    <cellStyle name="Normal 2 2 4 3" xfId="76"/>
    <cellStyle name="Normal 2 2 5" xfId="58"/>
    <cellStyle name="Normal 2 2 5 2" xfId="99"/>
    <cellStyle name="Normal 2 2 6" xfId="43"/>
    <cellStyle name="Normal 2 2 6 2" xfId="84"/>
    <cellStyle name="Normal 2 2 7" xfId="68"/>
    <cellStyle name="Normal 2 3" xfId="21"/>
    <cellStyle name="Normal 3" xfId="22"/>
    <cellStyle name="Normal 4" xfId="23"/>
    <cellStyle name="Normal 5" xfId="24"/>
    <cellStyle name="Normal 6" xfId="25"/>
    <cellStyle name="Normal 6 2" xfId="26"/>
    <cellStyle name="Normal 6 2 2" xfId="27"/>
    <cellStyle name="Normal 6 2 2 2" xfId="42"/>
    <cellStyle name="Normal 6 2 2 2 2" xfId="59"/>
    <cellStyle name="Normal 6 2 2 2 2 2" xfId="100"/>
    <cellStyle name="Normal 6 2 2 2 3" xfId="83"/>
    <cellStyle name="Normal 6 2 2 3" xfId="60"/>
    <cellStyle name="Normal 6 2 2 3 2" xfId="101"/>
    <cellStyle name="Normal 6 2 2 4" xfId="49"/>
    <cellStyle name="Normal 6 2 2 4 2" xfId="90"/>
    <cellStyle name="Normal 6 2 2 5" xfId="74"/>
    <cellStyle name="Normal 6 2 3" xfId="41"/>
    <cellStyle name="Normal 6 2 3 2" xfId="61"/>
    <cellStyle name="Normal 6 2 3 2 2" xfId="102"/>
    <cellStyle name="Normal 6 2 3 3" xfId="82"/>
    <cellStyle name="Normal 6 2 4" xfId="62"/>
    <cellStyle name="Normal 6 2 4 2" xfId="103"/>
    <cellStyle name="Normal 6 2 5" xfId="48"/>
    <cellStyle name="Normal 6 2 5 2" xfId="89"/>
    <cellStyle name="Normal 6 2 6" xfId="73"/>
    <cellStyle name="Normal 6 3" xfId="28"/>
    <cellStyle name="Normal 6 3 2" xfId="39"/>
    <cellStyle name="Normal 6 3 2 2" xfId="63"/>
    <cellStyle name="Normal 6 3 2 2 2" xfId="104"/>
    <cellStyle name="Normal 6 3 2 3" xfId="80"/>
    <cellStyle name="Normal 6 3 3" xfId="64"/>
    <cellStyle name="Normal 6 3 3 2" xfId="105"/>
    <cellStyle name="Normal 6 3 4" xfId="50"/>
    <cellStyle name="Normal 6 3 4 2" xfId="91"/>
    <cellStyle name="Normal 6 3 5" xfId="75"/>
    <cellStyle name="Normal 6 4" xfId="35"/>
    <cellStyle name="Normal 6 4 2" xfId="65"/>
    <cellStyle name="Normal 6 4 2 2" xfId="106"/>
    <cellStyle name="Normal 6 4 3" xfId="77"/>
    <cellStyle name="Normal 6 5" xfId="66"/>
    <cellStyle name="Normal 6 5 2" xfId="107"/>
    <cellStyle name="Normal 6 6" xfId="44"/>
    <cellStyle name="Normal 6 6 2" xfId="85"/>
    <cellStyle name="Normal 6 7" xfId="72"/>
    <cellStyle name="Normal 7" xfId="33"/>
    <cellStyle name="Normal 7 2" xfId="67"/>
    <cellStyle name="Normal 8" xfId="108"/>
    <cellStyle name="Percent 2" xfId="29"/>
    <cellStyle name="Percent 2 2" xfId="30"/>
    <cellStyle name="Percent 2 3" xfId="38"/>
    <cellStyle name="Percent 3" xfId="110"/>
    <cellStyle name="Total 2" xfId="31"/>
    <cellStyle name="Total 3" xfId="3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wner/My%20Documents/a%20work1/extensionSTEA03/STEA04%20pt3/STEA04%20PT3%20.59%25%20RESCISSION/STEA04%20pt3%20.59%25%20resciss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Valentina/Local%20Settings/Temporary%20Internet%20Files/Content.IE5/0JDBUMR9/Old%20Apportionment%20Files/Apportionment%20Files%201998%20-%202003/Try2001M95r%20-%20Missouri%20Correction%20on%2002-12-01%20-%20revised%20htf%20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Y03EX97"/>
      <sheetName val="Summary 1"/>
      <sheetName val="Table 2"/>
      <sheetName val="Table 1"/>
      <sheetName val="Metropolitan Planning"/>
      <sheetName val="Metropolitan Planning (2)"/>
      <sheetName val="Base"/>
      <sheetName val="IM-NHS APS"/>
      <sheetName val="STP APS"/>
      <sheetName val="Prog. Dist. Percentages (2)"/>
      <sheetName val="MIN. GUARANTEE"/>
      <sheetName val="Min Guar incl .59% rescission"/>
      <sheetName val="Minimum Guar .59% output"/>
      <sheetName val="Penalty Rates"/>
      <sheetName val="Penalty Shift - 154"/>
      <sheetName val="Penalty Shift - 163"/>
      <sheetName val="Penalty Shift - 164"/>
      <sheetName val="Sheet164"/>
      <sheetName val="Penalty Summary"/>
      <sheetName val="154"/>
      <sheetName val="163"/>
      <sheetName val="164"/>
      <sheetName val="TABLE 4"/>
      <sheetName val="IM-NHS BPS"/>
      <sheetName val="STP BPS"/>
      <sheetName val="STP Sub-Allocations BPS"/>
      <sheetName val="STP Sub-Allocations APS"/>
      <sheetName val="STP Urbanized Areas BPS"/>
      <sheetName val="STP Urbanized Areas APS"/>
      <sheetName val="Sub-All Summary"/>
      <sheetName val="Bridge"/>
      <sheetName val="CMAQ"/>
      <sheetName val="CMAQ (3)"/>
      <sheetName val="Rec. Trails"/>
      <sheetName val="SPR from Core (BPS)"/>
      <sheetName val="SPR from Core (APS)"/>
      <sheetName val="Uniform Transferability"/>
      <sheetName val="Balance Check"/>
      <sheetName val="H010 before"/>
      <sheetName val="H010 STEA04"/>
      <sheetName val="H010 net"/>
      <sheetName val="H050 before"/>
      <sheetName val="H050 STEA04"/>
      <sheetName val="H050 net chg"/>
      <sheetName val="H100 before"/>
      <sheetName val="H100 STEA04"/>
      <sheetName val="H100 net"/>
      <sheetName val="H110 before"/>
      <sheetName val="H110 STEA04"/>
      <sheetName val="H110 net"/>
      <sheetName val="H120 before"/>
      <sheetName val="H120 STEA04"/>
      <sheetName val="H120 net"/>
      <sheetName val="H130 before"/>
      <sheetName val="H130 STEA04"/>
      <sheetName val="H130 net"/>
      <sheetName val="H140 before"/>
      <sheetName val="H140 STEA04"/>
      <sheetName val="H140 net"/>
      <sheetName val="H150 before"/>
      <sheetName val="H150 STEA04"/>
      <sheetName val="H150 net"/>
      <sheetName val="H200 before"/>
      <sheetName val="H200 STEA04"/>
      <sheetName val="H200 net"/>
      <sheetName val="H210 before"/>
      <sheetName val="H210 STEA04"/>
      <sheetName val="H210 net"/>
      <sheetName val="H220 before"/>
      <sheetName val="H220 STEA04"/>
      <sheetName val="H220 net"/>
      <sheetName val="H230 before"/>
      <sheetName val="H230 STEA04"/>
      <sheetName val="H230 net"/>
      <sheetName val="H240 before"/>
      <sheetName val="H240 STEA04"/>
      <sheetName val="H240 net"/>
      <sheetName val="H250 before"/>
      <sheetName val="H250 STEA04"/>
      <sheetName val="H250 net"/>
      <sheetName val="H260 before"/>
      <sheetName val="H260 STEA04"/>
      <sheetName val="H260 net"/>
      <sheetName val="H270 before"/>
      <sheetName val="H270 STEA04"/>
      <sheetName val="H270 net"/>
      <sheetName val="H280 before"/>
      <sheetName val="H280 STEA04"/>
      <sheetName val="H280 net"/>
      <sheetName val="H290 before"/>
      <sheetName val="H290 STEA04"/>
      <sheetName val="H290 net"/>
      <sheetName val="H300 before"/>
      <sheetName val="H300 STEA04"/>
      <sheetName val="H300 net"/>
      <sheetName val="H400 before"/>
      <sheetName val="H400 STEA04"/>
      <sheetName val="H400 net"/>
      <sheetName val="HT30 before"/>
      <sheetName val="HT30 STEA04"/>
      <sheetName val="HT30 net"/>
      <sheetName val="H450 before"/>
      <sheetName val="H450 STEA04"/>
      <sheetName val="H450 net"/>
      <sheetName val="H550 before"/>
      <sheetName val="H550 STEA04"/>
      <sheetName val="H550 net"/>
      <sheetName val="H560 before"/>
      <sheetName val="H560 STEA04"/>
      <sheetName val="H560 net"/>
      <sheetName val="H760 before"/>
      <sheetName val="H760 STEA04"/>
      <sheetName val="H760 net"/>
      <sheetName val="H770 before"/>
      <sheetName val="H770 STEA04"/>
      <sheetName val="H770 net"/>
      <sheetName val="H780 before"/>
      <sheetName val="H780 STEA04"/>
      <sheetName val="H780 net"/>
      <sheetName val="H940 before"/>
      <sheetName val="H940 STEA04"/>
      <sheetName val="H940 net"/>
      <sheetName val="H980 before"/>
      <sheetName val="H980 STEA04"/>
      <sheetName val="H980 net"/>
      <sheetName val="HR10 before"/>
      <sheetName val="HR10 STEA04"/>
      <sheetName val="HR10 net"/>
      <sheetName val="HR20 before"/>
      <sheetName val="HR20 STEA04"/>
      <sheetName val="HR20 net"/>
      <sheetName val="GRC before"/>
      <sheetName val="GRC STEA04"/>
      <sheetName val="GRC net"/>
      <sheetName val="IM 154 before"/>
      <sheetName val="IM 154 STEA04"/>
      <sheetName val="IM 154 net"/>
      <sheetName val="IM PS 154 before"/>
      <sheetName val="IM PS 154 STEA04"/>
      <sheetName val="IM PS 154 net"/>
      <sheetName val="NHS PS 154 before"/>
      <sheetName val="NHS PS 154 STEA04"/>
      <sheetName val="NHS PS 154 net"/>
      <sheetName val="IM 163 before"/>
      <sheetName val="IM 163 STEA04"/>
      <sheetName val="IM 163 net"/>
      <sheetName val="NHS 163 before"/>
      <sheetName val="NHS 163 STEA04"/>
      <sheetName val="NHS 163 net"/>
      <sheetName val=" IM 164 before"/>
      <sheetName val="IM 164 STEA04"/>
      <sheetName val="IM 164 net"/>
      <sheetName val="IM PS 164 before"/>
      <sheetName val="IM PS 164 STEA04"/>
      <sheetName val="IM PS 164 net"/>
      <sheetName val="NHS 164 before"/>
      <sheetName val="NHS 164 STEA04"/>
      <sheetName val="NHS 164 net"/>
      <sheetName val="NHS 154 before"/>
      <sheetName val="NHS 154 STEA04"/>
      <sheetName val="NHS 154 net"/>
      <sheetName val="NHS PS 164 before"/>
      <sheetName val="NHS PS 164 STEA04"/>
      <sheetName val="NHS PS 164 net"/>
      <sheetName val="STP 154 before"/>
      <sheetName val="STP 154 STEA04"/>
      <sheetName val="STP 154 net"/>
      <sheetName val="STP PS 154 before"/>
      <sheetName val="STP PS 154 STEA04"/>
      <sheetName val="STP PS 154 net"/>
      <sheetName val="STP 163 before"/>
      <sheetName val="STP 163 STEA04"/>
      <sheetName val="STP 163 net"/>
      <sheetName val="STP 164 before"/>
      <sheetName val="STP 164 STEA04"/>
      <sheetName val="STP 164 net"/>
      <sheetName val="STP PS 164 before"/>
      <sheetName val="STP PS 164 STEA04"/>
      <sheetName val="STP PS 164 net"/>
      <sheetName val="$1 Summary"/>
      <sheetName val="TABLE 1,"/>
      <sheetName val="TABLE 2, PAGE 1"/>
      <sheetName val="TABLE 2, PAGE 2"/>
      <sheetName val="TABLE 3"/>
      <sheetName val="TABLE 4,"/>
      <sheetName val="TABLE 5"/>
      <sheetName val="TABLE 6"/>
      <sheetName val="TABLE 7"/>
      <sheetName val="TABLE 8"/>
      <sheetName val="TABLE 9"/>
      <sheetName val="TABLE 10, PAGE 1"/>
      <sheetName val="TABLE 10, PAGE 2"/>
      <sheetName val="TABLE 11, PAGE 1"/>
      <sheetName val="TABLE 11, PAGE 2"/>
      <sheetName val="TABLE 11, PAGE 3"/>
      <sheetName val="TABLE 11, PAGE 4"/>
      <sheetName val="TABLE 12"/>
      <sheetName val="TABLE 13"/>
      <sheetName val="TABLE 14, PAGE 1"/>
      <sheetName val="TABLE 14, PAGE 2"/>
      <sheetName val="TABLE 15"/>
      <sheetName val="H010 before (2)"/>
      <sheetName val="H010 STEA04 (2)"/>
      <sheetName val="H010 net (2)"/>
      <sheetName val="H050 before (2)"/>
      <sheetName val="H050 STEA04 (2)"/>
      <sheetName val="H050 net chg (2)"/>
      <sheetName val="H100 before (2)"/>
      <sheetName val="H100 STEA04 (2)"/>
      <sheetName val="H100 net (2)"/>
      <sheetName val="H110 before (2)"/>
      <sheetName val="H110 STEA04 (2)"/>
      <sheetName val="H110 net (2)"/>
      <sheetName val="H120 before (2)"/>
      <sheetName val="H120 STEA04 (2)"/>
      <sheetName val="H120 net (2)"/>
      <sheetName val="H130 before (2)"/>
      <sheetName val="H130 STEA04 (2)"/>
      <sheetName val="H130 net (2)"/>
      <sheetName val="H140 before (2)"/>
      <sheetName val="H140 STEA04 (2)"/>
      <sheetName val="H140 net (2)"/>
      <sheetName val="H150 before (2)"/>
      <sheetName val="H150 STEA04 (2)"/>
      <sheetName val="H150 net (2)"/>
      <sheetName val="H200 before (2)"/>
      <sheetName val="H200 STEA04 (2)"/>
      <sheetName val="H200 net (2)"/>
      <sheetName val="H210 before (2)"/>
      <sheetName val="H210 STEA04 (2)"/>
      <sheetName val="H210 net (2)"/>
      <sheetName val="H220 before (2)"/>
      <sheetName val="H220 STEA04 (2)"/>
      <sheetName val="H220 net (2)"/>
      <sheetName val="H230 before (2)"/>
      <sheetName val="H230 STEA04 (2)"/>
      <sheetName val="H230 net (2)"/>
      <sheetName val="H240 before (2)"/>
      <sheetName val="H240 STEA04 (2)"/>
      <sheetName val="H240 net (2)"/>
      <sheetName val="H250 before (2)"/>
      <sheetName val="H250 STEA04 (2)"/>
      <sheetName val="H250 net (2)"/>
      <sheetName val="H260 before (2)"/>
      <sheetName val="H260 STEA04 (2)"/>
      <sheetName val="H260 net (2)"/>
      <sheetName val="H270 before (2)"/>
      <sheetName val="H270 STEA04 (2)"/>
      <sheetName val="H270 net (2)"/>
      <sheetName val="H280 before (2)"/>
      <sheetName val="H280 STEA04 (2)"/>
      <sheetName val="H280 net (2)"/>
      <sheetName val="H290 before (2)"/>
      <sheetName val="H290 STEA04 (2)"/>
      <sheetName val="H290 net (2)"/>
      <sheetName val="H300 before (2)"/>
      <sheetName val="H300 STEA04 (2)"/>
      <sheetName val="H300 net (2)"/>
      <sheetName val="H400 before (2)"/>
      <sheetName val="H400 STEA04 (2)"/>
      <sheetName val="H400 net (2)"/>
      <sheetName val="HT30 before (2)"/>
      <sheetName val="HT30 STEA04 (2)"/>
      <sheetName val="HT30 net (2)"/>
      <sheetName val="H450 before (2)"/>
      <sheetName val="H450 STEA04 (2)"/>
      <sheetName val="H450 net (2)"/>
      <sheetName val="H550 before (2)"/>
      <sheetName val="H550 STEA04 (2)"/>
      <sheetName val="H550 net (2)"/>
      <sheetName val="H560 before (2)"/>
      <sheetName val="H560 STEA04 (2)"/>
      <sheetName val="H560 net (2)"/>
      <sheetName val="H760 before (2)"/>
      <sheetName val="H760 STEA04 (2)"/>
      <sheetName val="H760 net (2)"/>
      <sheetName val="H770 before (2)"/>
      <sheetName val="H770 STEA04 (2)"/>
      <sheetName val="H770 net (2)"/>
      <sheetName val="H780 before (2)"/>
      <sheetName val="H780 STEA04 (2)"/>
      <sheetName val="H780 net (2)"/>
      <sheetName val="H940 before (2)"/>
      <sheetName val="H940 STEA04 (2)"/>
      <sheetName val="H940 net (2)"/>
      <sheetName val="H980 before (2)"/>
      <sheetName val="H980 STEA04 (2)"/>
      <sheetName val="H980 net (2)"/>
      <sheetName val="HR10 before (2)"/>
      <sheetName val="HR10 STEA04 (2)"/>
      <sheetName val="HR10 net (2)"/>
      <sheetName val="HR20 before (2)"/>
      <sheetName val="HR20 STEA04 (2)"/>
      <sheetName val="HR20 net (2)"/>
      <sheetName val="GRC before (2)"/>
      <sheetName val="GRC STEA04 (2)"/>
      <sheetName val="GRC net (2)"/>
      <sheetName val="IM 154 before (2)"/>
      <sheetName val="IM 154 STEA04 (2)"/>
      <sheetName val="IM 154 net (2)"/>
      <sheetName val="IM PS 154 before (2)"/>
      <sheetName val="IM PS 154 STEA04 (2)"/>
      <sheetName val="IM PS 154 net (2)"/>
      <sheetName val="NHS PS 154 before (2)"/>
      <sheetName val="NHS PS 154 STEA04 (2)"/>
      <sheetName val="NHS PS 154 net (2)"/>
      <sheetName val="IM 163 before (2)"/>
      <sheetName val="IM 163 STEA04 (2)"/>
      <sheetName val="IM 163 net (2)"/>
      <sheetName val="NHS 163 before (2)"/>
      <sheetName val="NHS 163 STEA04 (2)"/>
      <sheetName val="NHS 163 net (2)"/>
      <sheetName val=" IM 164 before (2)"/>
      <sheetName val="IM 164 STEA04 (2)"/>
      <sheetName val="IM 164 net (2)"/>
      <sheetName val="IM PS 164 before (2)"/>
      <sheetName val="IM PS 164 STEA04 (2)"/>
      <sheetName val="IM PS 164 net (2)"/>
      <sheetName val="NHS 164 before (2)"/>
      <sheetName val="NHS 164 STEA04 (2)"/>
      <sheetName val="NHS 164 net (2)"/>
      <sheetName val="NHS 154 before (2)"/>
      <sheetName val="NHS 154 STEA04 (2)"/>
      <sheetName val="NHS 154 net (2)"/>
      <sheetName val="NHS PS 164 before (2)"/>
      <sheetName val="NHS PS 164 STEA04 (2)"/>
      <sheetName val="NHS PS 164 net (2)"/>
      <sheetName val="STP 154 before (2)"/>
      <sheetName val="STP 154 STEA04 (2)"/>
      <sheetName val="STP 154 net (2)"/>
      <sheetName val="STP PS 154 before (2)"/>
      <sheetName val="STP PS 154 STEA04 (2)"/>
      <sheetName val="STP PS 154 net (2)"/>
      <sheetName val="STP 163 before (2)"/>
      <sheetName val="STP 163 STEA04 (2)"/>
      <sheetName val="STP 163 net (2)"/>
      <sheetName val="STP 164 before (2)"/>
      <sheetName val="STP 164 STEA04 (2)"/>
      <sheetName val="STP 164 net (2)"/>
      <sheetName val="STP PS 164 before (2)"/>
      <sheetName val="STP PS 164 STEA04 (2)"/>
      <sheetName val="STP PS 164 net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s"/>
      <sheetName val="Takedowns &amp; Prgm Lvls"/>
      <sheetName val="Current Factors"/>
      <sheetName val="All Factors"/>
      <sheetName val="Base"/>
      <sheetName val="Base with RABA"/>
      <sheetName val="Base + MG Prog. Dist."/>
      <sheetName val="Base + Prog. Dist. + RABA"/>
      <sheetName val="Compared to Actual 2001"/>
      <sheetName val="Merge for Briefings"/>
      <sheetName val="Sheet1"/>
      <sheetName val="Sheet1 (2)"/>
      <sheetName val="Sheet1 (3)"/>
      <sheetName val="Maryland Briefing"/>
      <sheetName val="Mississippi Briefing"/>
      <sheetName val="Compared to other Estimates"/>
      <sheetName val="Residual STEA Offset"/>
      <sheetName val="Interstate Maintenance"/>
      <sheetName val="National Highway System"/>
      <sheetName val="Penalty Rates"/>
      <sheetName val="Penalty Rates (2)"/>
      <sheetName val="IM-NHS"/>
      <sheetName val="STP"/>
      <sheetName val="STP Sub-Allocations"/>
      <sheetName val="STP Urbanized Areas"/>
      <sheetName val="STP Urbanized Areas (MO Corr)"/>
      <sheetName val="STP Urbanized Areas (Diff)"/>
      <sheetName val="Sub-All Summary"/>
      <sheetName val="Bridge"/>
      <sheetName val="CMAQ"/>
      <sheetName val="ADHS, Rec. Trails"/>
      <sheetName val="Metropolitan Planning"/>
      <sheetName val="High Priority Projects"/>
      <sheetName val="High Priority Projects (2)"/>
      <sheetName val="Pct. Adjustment"/>
      <sheetName val="Prog. Dist. Percentages"/>
      <sheetName val="Min Guar"/>
      <sheetName val="RABA"/>
      <sheetName val="SPR from Core"/>
      <sheetName val="Uniform Transferability"/>
      <sheetName val="Balance Check"/>
      <sheetName val="Convert to Text Files"/>
      <sheetName val="Convert to Text Files (MO Corr)"/>
      <sheetName val="Dif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8"/>
  <sheetViews>
    <sheetView tabSelected="1" zoomScale="80" zoomScaleNormal="80" zoomScaleSheetLayoutView="50" workbookViewId="0">
      <pane xSplit="3" ySplit="8" topLeftCell="D9" activePane="bottomRight" state="frozen"/>
      <selection pane="topRight" activeCell="D1" sqref="D1"/>
      <selection pane="bottomLeft" activeCell="A10" sqref="A10"/>
      <selection pane="bottomRight"/>
    </sheetView>
  </sheetViews>
  <sheetFormatPr defaultRowHeight="12.75" x14ac:dyDescent="0.2"/>
  <cols>
    <col min="1" max="2" width="2.7109375" style="2" customWidth="1"/>
    <col min="3" max="3" width="86" style="2" customWidth="1"/>
    <col min="4" max="9" width="18.7109375" style="2" customWidth="1"/>
    <col min="10" max="10" width="20" style="2" customWidth="1"/>
    <col min="11" max="11" width="18.7109375" style="2" customWidth="1"/>
    <col min="12" max="12" width="18" style="2" bestFit="1" customWidth="1"/>
    <col min="13" max="13" width="13.85546875" style="2" bestFit="1" customWidth="1"/>
    <col min="14" max="16384" width="9.140625" style="2"/>
  </cols>
  <sheetData>
    <row r="1" spans="1:13" x14ac:dyDescent="0.2">
      <c r="A1" s="1"/>
      <c r="C1" s="3" t="s">
        <v>0</v>
      </c>
      <c r="D1" s="3"/>
      <c r="E1" s="4"/>
      <c r="F1" s="4"/>
      <c r="G1" s="4"/>
      <c r="H1" s="4"/>
      <c r="I1" s="4"/>
      <c r="J1" s="4"/>
      <c r="K1" s="4"/>
      <c r="L1" s="4"/>
      <c r="M1" s="5"/>
    </row>
    <row r="2" spans="1:13" x14ac:dyDescent="0.2">
      <c r="A2" s="1"/>
      <c r="C2" s="3" t="s">
        <v>1</v>
      </c>
      <c r="D2" s="3"/>
      <c r="E2" s="4"/>
      <c r="F2" s="4"/>
      <c r="G2" s="4"/>
      <c r="H2" s="4"/>
      <c r="I2" s="4"/>
      <c r="J2" s="4"/>
      <c r="K2" s="4"/>
      <c r="L2" s="4"/>
      <c r="M2" s="5"/>
    </row>
    <row r="3" spans="1:13" x14ac:dyDescent="0.2">
      <c r="A3" s="1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3" x14ac:dyDescent="0.2">
      <c r="B4" s="6"/>
      <c r="C4" s="4" t="s">
        <v>95</v>
      </c>
      <c r="D4" s="4"/>
      <c r="E4" s="4"/>
      <c r="F4" s="4"/>
      <c r="G4" s="4"/>
      <c r="H4" s="4"/>
      <c r="I4" s="4"/>
      <c r="J4" s="4"/>
      <c r="K4" s="4"/>
      <c r="L4" s="4"/>
    </row>
    <row r="5" spans="1:13" x14ac:dyDescent="0.2">
      <c r="B5" s="6"/>
      <c r="E5" s="6"/>
    </row>
    <row r="7" spans="1:13" x14ac:dyDescent="0.2"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69</v>
      </c>
      <c r="K7" s="7" t="s">
        <v>69</v>
      </c>
      <c r="L7" s="7" t="s">
        <v>10</v>
      </c>
    </row>
    <row r="8" spans="1:13" ht="14.25" x14ac:dyDescent="0.2">
      <c r="D8" s="8" t="s">
        <v>11</v>
      </c>
      <c r="E8" s="8" t="s">
        <v>12</v>
      </c>
      <c r="F8" s="8" t="s">
        <v>12</v>
      </c>
      <c r="G8" s="8" t="s">
        <v>12</v>
      </c>
      <c r="H8" s="8" t="s">
        <v>12</v>
      </c>
      <c r="I8" s="8" t="s">
        <v>12</v>
      </c>
      <c r="J8" s="8" t="s">
        <v>13</v>
      </c>
      <c r="K8" s="8" t="s">
        <v>14</v>
      </c>
      <c r="L8" s="8" t="s">
        <v>15</v>
      </c>
    </row>
    <row r="9" spans="1:13" x14ac:dyDescent="0.2">
      <c r="B9" s="9"/>
      <c r="D9" s="10"/>
      <c r="E9" s="10"/>
      <c r="F9" s="10"/>
      <c r="G9" s="10"/>
      <c r="H9" s="10"/>
      <c r="I9" s="10"/>
      <c r="J9" s="10"/>
      <c r="K9" s="10"/>
    </row>
    <row r="10" spans="1:13" x14ac:dyDescent="0.2">
      <c r="B10" s="9" t="s">
        <v>16</v>
      </c>
      <c r="C10" s="11"/>
      <c r="D10" s="12">
        <f>SUM(D12:D19)</f>
        <v>37798000000</v>
      </c>
      <c r="E10" s="12">
        <f>SUM(E12:E19)</f>
        <v>39727500000</v>
      </c>
      <c r="F10" s="12">
        <f>SUM(F12:F19)</f>
        <v>40547805000</v>
      </c>
      <c r="G10" s="12">
        <f>SUM(G12:G19)</f>
        <v>41424020075</v>
      </c>
      <c r="H10" s="12">
        <f>SUM(H12:H19)</f>
        <v>42358903696</v>
      </c>
      <c r="I10" s="12">
        <f>SUM(I12:I19)</f>
        <v>43373294311</v>
      </c>
      <c r="J10" s="12">
        <f>SUM(E10:I10)</f>
        <v>207431523082</v>
      </c>
      <c r="K10" s="12">
        <f>AVERAGE(E10:I10)</f>
        <v>41486304616.400002</v>
      </c>
      <c r="L10" s="13" t="s">
        <v>17</v>
      </c>
    </row>
    <row r="11" spans="1:13" x14ac:dyDescent="0.2">
      <c r="B11" s="14" t="s">
        <v>18</v>
      </c>
      <c r="C11" s="11"/>
      <c r="D11" s="12"/>
      <c r="E11" s="12"/>
      <c r="F11" s="12"/>
      <c r="G11" s="12"/>
      <c r="H11" s="12"/>
      <c r="I11" s="12"/>
      <c r="J11" s="12"/>
      <c r="K11" s="12"/>
      <c r="L11" s="13"/>
    </row>
    <row r="12" spans="1:13" x14ac:dyDescent="0.2">
      <c r="B12" s="9"/>
      <c r="C12" s="11" t="s">
        <v>2</v>
      </c>
      <c r="D12" s="15">
        <v>22397991758</v>
      </c>
      <c r="E12" s="16">
        <v>22332260060</v>
      </c>
      <c r="F12" s="16">
        <v>22827910827</v>
      </c>
      <c r="G12" s="16">
        <v>23261963879</v>
      </c>
      <c r="H12" s="16">
        <v>23741388895</v>
      </c>
      <c r="I12" s="16">
        <v>24235621114</v>
      </c>
      <c r="J12" s="16">
        <f>SUM(E12:I12)</f>
        <v>116399144775</v>
      </c>
      <c r="K12" s="16">
        <f t="shared" ref="K12:K19" si="0">AVERAGE(E12:I12)</f>
        <v>23279828955</v>
      </c>
      <c r="L12" s="13"/>
    </row>
    <row r="13" spans="1:13" x14ac:dyDescent="0.2">
      <c r="B13" s="9"/>
      <c r="C13" s="11" t="s">
        <v>19</v>
      </c>
      <c r="D13" s="15">
        <v>10302372972</v>
      </c>
      <c r="E13" s="16">
        <v>11162564768</v>
      </c>
      <c r="F13" s="16">
        <v>11424412150</v>
      </c>
      <c r="G13" s="16">
        <v>11667786566</v>
      </c>
      <c r="H13" s="16">
        <v>11876329314</v>
      </c>
      <c r="I13" s="16">
        <v>12136990131</v>
      </c>
      <c r="J13" s="16">
        <f t="shared" ref="J13:J19" si="1">SUM(E13:I13)</f>
        <v>58268082929</v>
      </c>
      <c r="K13" s="16">
        <f t="shared" si="0"/>
        <v>11653616585.799999</v>
      </c>
      <c r="L13" s="13"/>
    </row>
    <row r="14" spans="1:13" x14ac:dyDescent="0.2">
      <c r="B14" s="9"/>
      <c r="C14" s="11" t="s">
        <v>20</v>
      </c>
      <c r="D14" s="15">
        <v>2241317774</v>
      </c>
      <c r="E14" s="16">
        <v>2225594512</v>
      </c>
      <c r="F14" s="16">
        <v>2275061630</v>
      </c>
      <c r="G14" s="16">
        <v>2317759770</v>
      </c>
      <c r="H14" s="16">
        <v>2359554152</v>
      </c>
      <c r="I14" s="16">
        <v>2407423445</v>
      </c>
      <c r="J14" s="16">
        <f t="shared" si="1"/>
        <v>11585393509</v>
      </c>
      <c r="K14" s="16">
        <f t="shared" si="0"/>
        <v>2317078701.8000002</v>
      </c>
      <c r="L14" s="13"/>
    </row>
    <row r="15" spans="1:13" x14ac:dyDescent="0.2">
      <c r="B15" s="9"/>
      <c r="C15" s="11" t="s">
        <v>21</v>
      </c>
      <c r="D15" s="15">
        <v>220000000</v>
      </c>
      <c r="E15" s="16">
        <v>225000000</v>
      </c>
      <c r="F15" s="16">
        <v>230000000</v>
      </c>
      <c r="G15" s="16">
        <v>235000000</v>
      </c>
      <c r="H15" s="16">
        <v>240000000</v>
      </c>
      <c r="I15" s="16">
        <v>245000000</v>
      </c>
      <c r="J15" s="16">
        <f t="shared" si="1"/>
        <v>1175000000</v>
      </c>
      <c r="K15" s="16">
        <f t="shared" si="0"/>
        <v>235000000</v>
      </c>
      <c r="L15" s="17" t="s">
        <v>82</v>
      </c>
    </row>
    <row r="16" spans="1:13" x14ac:dyDescent="0.2">
      <c r="B16" s="9"/>
      <c r="C16" s="11" t="s">
        <v>3</v>
      </c>
      <c r="D16" s="15">
        <v>0</v>
      </c>
      <c r="E16" s="16">
        <v>3500000</v>
      </c>
      <c r="F16" s="16">
        <v>3500000</v>
      </c>
      <c r="G16" s="16">
        <v>3500000</v>
      </c>
      <c r="H16" s="16">
        <v>3500000</v>
      </c>
      <c r="I16" s="16">
        <v>3500000</v>
      </c>
      <c r="J16" s="16">
        <f t="shared" si="1"/>
        <v>17500000</v>
      </c>
      <c r="K16" s="16">
        <f t="shared" si="0"/>
        <v>3500000</v>
      </c>
      <c r="L16" s="17" t="s">
        <v>83</v>
      </c>
    </row>
    <row r="17" spans="2:13" x14ac:dyDescent="0.2">
      <c r="B17" s="9"/>
      <c r="C17" s="11" t="s">
        <v>22</v>
      </c>
      <c r="D17" s="15">
        <v>2315856307</v>
      </c>
      <c r="E17" s="16">
        <v>2309059935</v>
      </c>
      <c r="F17" s="16">
        <v>2360308101</v>
      </c>
      <c r="G17" s="16">
        <v>2405187322</v>
      </c>
      <c r="H17" s="16">
        <v>2449216207</v>
      </c>
      <c r="I17" s="16">
        <v>2498960969</v>
      </c>
      <c r="J17" s="16">
        <f t="shared" si="1"/>
        <v>12022732534</v>
      </c>
      <c r="K17" s="16">
        <f t="shared" si="0"/>
        <v>2404546506.8000002</v>
      </c>
      <c r="L17" s="13"/>
    </row>
    <row r="18" spans="2:13" x14ac:dyDescent="0.2">
      <c r="B18" s="9"/>
      <c r="C18" s="11" t="s">
        <v>23</v>
      </c>
      <c r="D18" s="15">
        <v>320461189</v>
      </c>
      <c r="E18" s="16">
        <v>329270722</v>
      </c>
      <c r="F18" s="16">
        <v>335938378</v>
      </c>
      <c r="G18" s="16">
        <v>342996446</v>
      </c>
      <c r="H18" s="16">
        <v>350360775</v>
      </c>
      <c r="I18" s="16">
        <v>358516037</v>
      </c>
      <c r="J18" s="16">
        <f t="shared" si="1"/>
        <v>1717082358</v>
      </c>
      <c r="K18" s="16">
        <f t="shared" si="0"/>
        <v>343416471.60000002</v>
      </c>
      <c r="L18" s="13"/>
    </row>
    <row r="19" spans="2:13" ht="14.25" x14ac:dyDescent="0.2">
      <c r="B19" s="9"/>
      <c r="C19" s="11" t="s">
        <v>88</v>
      </c>
      <c r="D19" s="15">
        <v>0</v>
      </c>
      <c r="E19" s="15">
        <v>1140250003</v>
      </c>
      <c r="F19" s="15">
        <v>1090673914</v>
      </c>
      <c r="G19" s="15">
        <v>1189826092</v>
      </c>
      <c r="H19" s="15">
        <v>1338554353</v>
      </c>
      <c r="I19" s="15">
        <v>1487282615</v>
      </c>
      <c r="J19" s="15">
        <f t="shared" si="1"/>
        <v>6246586977</v>
      </c>
      <c r="K19" s="15">
        <f t="shared" si="0"/>
        <v>1249317395.4000001</v>
      </c>
      <c r="L19" s="13"/>
    </row>
    <row r="20" spans="2:13" x14ac:dyDescent="0.2">
      <c r="D20" s="10"/>
      <c r="E20" s="10"/>
      <c r="F20" s="10"/>
      <c r="G20" s="10"/>
      <c r="H20" s="10"/>
      <c r="I20" s="10"/>
      <c r="J20" s="10"/>
      <c r="K20" s="10"/>
      <c r="L20" s="13"/>
    </row>
    <row r="21" spans="2:13" x14ac:dyDescent="0.2">
      <c r="B21" s="9" t="s">
        <v>24</v>
      </c>
      <c r="D21" s="12">
        <f>SUM(D22:D26)</f>
        <v>440000000</v>
      </c>
      <c r="E21" s="12">
        <f t="shared" ref="E21:I21" si="2">SUM(E22:E26)</f>
        <v>453000000</v>
      </c>
      <c r="F21" s="12">
        <f t="shared" si="2"/>
        <v>459795000</v>
      </c>
      <c r="G21" s="12">
        <f t="shared" si="2"/>
        <v>466691925</v>
      </c>
      <c r="H21" s="12">
        <f t="shared" si="2"/>
        <v>473692304</v>
      </c>
      <c r="I21" s="12">
        <f t="shared" si="2"/>
        <v>480797689</v>
      </c>
      <c r="J21" s="12">
        <f t="shared" ref="J21:J26" si="3">SUM(E21:I21)</f>
        <v>2333976918</v>
      </c>
      <c r="K21" s="12">
        <f t="shared" ref="K21:K26" si="4">AVERAGE(E21:I21)</f>
        <v>466795383.60000002</v>
      </c>
      <c r="L21" s="13" t="s">
        <v>25</v>
      </c>
    </row>
    <row r="22" spans="2:13" x14ac:dyDescent="0.2">
      <c r="C22" s="11" t="s">
        <v>26</v>
      </c>
      <c r="D22" s="15">
        <v>415000000</v>
      </c>
      <c r="E22" s="15">
        <v>429000000</v>
      </c>
      <c r="F22" s="15">
        <v>435795000</v>
      </c>
      <c r="G22" s="15">
        <v>442691925</v>
      </c>
      <c r="H22" s="15">
        <v>449692304</v>
      </c>
      <c r="I22" s="15">
        <v>456797689</v>
      </c>
      <c r="J22" s="15">
        <f t="shared" si="3"/>
        <v>2213976918</v>
      </c>
      <c r="K22" s="15">
        <f t="shared" si="4"/>
        <v>442795383.60000002</v>
      </c>
      <c r="L22" s="13"/>
      <c r="M22" s="10"/>
    </row>
    <row r="23" spans="2:13" x14ac:dyDescent="0.2">
      <c r="C23" s="11" t="s">
        <v>27</v>
      </c>
      <c r="D23" s="15">
        <v>10000000</v>
      </c>
      <c r="E23" s="15">
        <v>10000000</v>
      </c>
      <c r="F23" s="15">
        <v>10000000</v>
      </c>
      <c r="G23" s="15">
        <v>10000000</v>
      </c>
      <c r="H23" s="15">
        <v>10000000</v>
      </c>
      <c r="I23" s="15">
        <v>10000000</v>
      </c>
      <c r="J23" s="15">
        <f t="shared" si="3"/>
        <v>50000000</v>
      </c>
      <c r="K23" s="15">
        <f t="shared" si="4"/>
        <v>10000000</v>
      </c>
      <c r="L23" s="13" t="s">
        <v>28</v>
      </c>
    </row>
    <row r="24" spans="2:13" x14ac:dyDescent="0.2">
      <c r="C24" s="11" t="s">
        <v>29</v>
      </c>
      <c r="D24" s="15">
        <v>10000000</v>
      </c>
      <c r="E24" s="15">
        <v>10000000</v>
      </c>
      <c r="F24" s="15">
        <v>10000000</v>
      </c>
      <c r="G24" s="15">
        <v>10000000</v>
      </c>
      <c r="H24" s="15">
        <v>10000000</v>
      </c>
      <c r="I24" s="15">
        <v>10000000</v>
      </c>
      <c r="J24" s="15">
        <f t="shared" si="3"/>
        <v>50000000</v>
      </c>
      <c r="K24" s="15">
        <f t="shared" si="4"/>
        <v>10000000</v>
      </c>
      <c r="L24" s="13" t="s">
        <v>30</v>
      </c>
    </row>
    <row r="25" spans="2:13" x14ac:dyDescent="0.2">
      <c r="C25" s="11" t="s">
        <v>31</v>
      </c>
      <c r="D25" s="15">
        <f>10000000-8000000</f>
        <v>2000000</v>
      </c>
      <c r="E25" s="15">
        <v>4000000</v>
      </c>
      <c r="F25" s="15">
        <v>4000000</v>
      </c>
      <c r="G25" s="15">
        <v>4000000</v>
      </c>
      <c r="H25" s="15">
        <v>4000000</v>
      </c>
      <c r="I25" s="15">
        <v>4000000</v>
      </c>
      <c r="J25" s="15">
        <f t="shared" si="3"/>
        <v>20000000</v>
      </c>
      <c r="K25" s="15">
        <f t="shared" si="4"/>
        <v>4000000</v>
      </c>
      <c r="L25" s="18" t="s">
        <v>84</v>
      </c>
    </row>
    <row r="26" spans="2:13" x14ac:dyDescent="0.2">
      <c r="C26" s="11" t="s">
        <v>32</v>
      </c>
      <c r="D26" s="15">
        <v>3000000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f t="shared" si="3"/>
        <v>0</v>
      </c>
      <c r="K26" s="15">
        <f t="shared" si="4"/>
        <v>0</v>
      </c>
      <c r="L26" s="18"/>
    </row>
    <row r="27" spans="2:13" x14ac:dyDescent="0.2">
      <c r="D27" s="10"/>
      <c r="E27" s="10"/>
      <c r="F27" s="10"/>
      <c r="G27" s="10"/>
      <c r="H27" s="10"/>
      <c r="I27" s="10"/>
      <c r="J27" s="10"/>
      <c r="K27" s="10"/>
      <c r="L27" s="13"/>
    </row>
    <row r="28" spans="2:13" x14ac:dyDescent="0.2">
      <c r="B28" s="9" t="s">
        <v>33</v>
      </c>
      <c r="D28" s="12">
        <f>SUM(D29:D31)</f>
        <v>1000000000</v>
      </c>
      <c r="E28" s="12">
        <f t="shared" ref="E28:I28" si="5">SUM(E29:E31)</f>
        <v>1050000000</v>
      </c>
      <c r="F28" s="12">
        <f t="shared" si="5"/>
        <v>1075000000</v>
      </c>
      <c r="G28" s="12">
        <f t="shared" si="5"/>
        <v>1100000000</v>
      </c>
      <c r="H28" s="12">
        <f t="shared" si="5"/>
        <v>1125000000</v>
      </c>
      <c r="I28" s="12">
        <f t="shared" si="5"/>
        <v>1150000000</v>
      </c>
      <c r="J28" s="12">
        <f>SUM(E28:I28)</f>
        <v>5500000000</v>
      </c>
      <c r="K28" s="12">
        <f>AVERAGE(E28:I28)</f>
        <v>1100000000</v>
      </c>
      <c r="L28" s="13"/>
    </row>
    <row r="29" spans="2:13" ht="14.25" x14ac:dyDescent="0.2">
      <c r="C29" s="11" t="s">
        <v>77</v>
      </c>
      <c r="D29" s="10">
        <v>450000000</v>
      </c>
      <c r="E29" s="10">
        <v>465000000</v>
      </c>
      <c r="F29" s="10">
        <v>475000000</v>
      </c>
      <c r="G29" s="10">
        <v>485000000</v>
      </c>
      <c r="H29" s="10">
        <v>495000000</v>
      </c>
      <c r="I29" s="10">
        <v>505000000</v>
      </c>
      <c r="J29" s="10">
        <f>SUM(E29:I29)</f>
        <v>2425000000</v>
      </c>
      <c r="K29" s="10">
        <f>AVERAGE(E29:I29)</f>
        <v>485000000</v>
      </c>
      <c r="L29" s="13" t="s">
        <v>34</v>
      </c>
    </row>
    <row r="30" spans="2:13" x14ac:dyDescent="0.2">
      <c r="C30" s="11" t="s">
        <v>35</v>
      </c>
      <c r="D30" s="10">
        <v>300000000</v>
      </c>
      <c r="E30" s="10">
        <v>335000000</v>
      </c>
      <c r="F30" s="10">
        <v>345000000</v>
      </c>
      <c r="G30" s="10">
        <v>355000000</v>
      </c>
      <c r="H30" s="10">
        <v>365000000</v>
      </c>
      <c r="I30" s="10">
        <v>375000000</v>
      </c>
      <c r="J30" s="10">
        <f>SUM(E30:I30)</f>
        <v>1775000000</v>
      </c>
      <c r="K30" s="10">
        <f>AVERAGE(E30:I30)</f>
        <v>355000000</v>
      </c>
      <c r="L30" s="13" t="s">
        <v>36</v>
      </c>
    </row>
    <row r="31" spans="2:13" ht="14.25" x14ac:dyDescent="0.2">
      <c r="C31" s="11" t="s">
        <v>78</v>
      </c>
      <c r="D31" s="10">
        <v>250000000</v>
      </c>
      <c r="E31" s="10">
        <v>250000000</v>
      </c>
      <c r="F31" s="10">
        <v>255000000</v>
      </c>
      <c r="G31" s="10">
        <v>260000000</v>
      </c>
      <c r="H31" s="10">
        <v>265000000</v>
      </c>
      <c r="I31" s="10">
        <v>270000000</v>
      </c>
      <c r="J31" s="10">
        <f>SUM(E31:I31)</f>
        <v>1300000000</v>
      </c>
      <c r="K31" s="10">
        <f>AVERAGE(E31:I31)</f>
        <v>260000000</v>
      </c>
      <c r="L31" s="13" t="s">
        <v>37</v>
      </c>
    </row>
    <row r="32" spans="2:13" x14ac:dyDescent="0.2">
      <c r="D32" s="10"/>
      <c r="E32" s="10"/>
      <c r="F32" s="10"/>
      <c r="G32" s="10"/>
      <c r="H32" s="10"/>
      <c r="I32" s="10"/>
      <c r="J32" s="10"/>
      <c r="K32" s="10"/>
      <c r="L32" s="13"/>
    </row>
    <row r="33" spans="2:12" x14ac:dyDescent="0.2">
      <c r="B33" s="9" t="s">
        <v>38</v>
      </c>
      <c r="D33" s="12">
        <f>SUM(D34:D35)+SUM(D38:D43)</f>
        <v>1387000000</v>
      </c>
      <c r="E33" s="12">
        <f t="shared" ref="E33:H33" si="6">SUM(E34:E35)+SUM(E38:E43)</f>
        <v>1677000000</v>
      </c>
      <c r="F33" s="12">
        <f t="shared" si="6"/>
        <v>1715000000</v>
      </c>
      <c r="G33" s="12">
        <f t="shared" si="6"/>
        <v>1775000000</v>
      </c>
      <c r="H33" s="12">
        <f t="shared" si="6"/>
        <v>1840000000</v>
      </c>
      <c r="I33" s="12">
        <f>SUM(I34:I35)+SUM(I38:I43)</f>
        <v>1890000000</v>
      </c>
      <c r="J33" s="12">
        <f>SUM(E33:I33)</f>
        <v>8897000000</v>
      </c>
      <c r="K33" s="12">
        <f>AVERAGE(E33:I33)</f>
        <v>1779400000</v>
      </c>
      <c r="L33" s="13"/>
    </row>
    <row r="34" spans="2:12" x14ac:dyDescent="0.2">
      <c r="C34" s="2" t="s">
        <v>39</v>
      </c>
      <c r="D34" s="10">
        <v>1000000000</v>
      </c>
      <c r="E34" s="19">
        <v>275000000</v>
      </c>
      <c r="F34" s="19">
        <v>275000000</v>
      </c>
      <c r="G34" s="19">
        <v>285000000</v>
      </c>
      <c r="H34" s="19">
        <v>300000000</v>
      </c>
      <c r="I34" s="19">
        <v>300000000</v>
      </c>
      <c r="J34" s="19">
        <f t="shared" ref="J34:J41" si="7">SUM(E34:I34)</f>
        <v>1435000000</v>
      </c>
      <c r="K34" s="19">
        <f t="shared" ref="K34:K41" si="8">AVERAGE(E34:I34)</f>
        <v>287000000</v>
      </c>
      <c r="L34" s="13" t="s">
        <v>40</v>
      </c>
    </row>
    <row r="35" spans="2:12" x14ac:dyDescent="0.2">
      <c r="C35" s="11" t="s">
        <v>41</v>
      </c>
      <c r="D35" s="10">
        <v>190000000</v>
      </c>
      <c r="E35" s="10">
        <v>200000000</v>
      </c>
      <c r="F35" s="10">
        <v>200000000</v>
      </c>
      <c r="G35" s="10">
        <v>200000000</v>
      </c>
      <c r="H35" s="10">
        <v>200000000</v>
      </c>
      <c r="I35" s="10">
        <v>200000000</v>
      </c>
      <c r="J35" s="10">
        <f t="shared" si="7"/>
        <v>1000000000</v>
      </c>
      <c r="K35" s="10">
        <f t="shared" si="8"/>
        <v>200000000</v>
      </c>
      <c r="L35" s="13" t="s">
        <v>42</v>
      </c>
    </row>
    <row r="36" spans="2:12" x14ac:dyDescent="0.2">
      <c r="C36" s="14" t="s">
        <v>43</v>
      </c>
      <c r="D36" s="20">
        <v>150000000</v>
      </c>
      <c r="E36" s="20">
        <v>158000000</v>
      </c>
      <c r="F36" s="20">
        <v>158000000</v>
      </c>
      <c r="G36" s="20">
        <v>158000000</v>
      </c>
      <c r="H36" s="20">
        <v>158000000</v>
      </c>
      <c r="I36" s="20">
        <v>158000000</v>
      </c>
      <c r="J36" s="20">
        <f t="shared" si="7"/>
        <v>790000000</v>
      </c>
      <c r="K36" s="20">
        <f t="shared" si="8"/>
        <v>158000000</v>
      </c>
      <c r="L36" s="17" t="s">
        <v>85</v>
      </c>
    </row>
    <row r="37" spans="2:12" x14ac:dyDescent="0.2">
      <c r="C37" s="14" t="s">
        <v>44</v>
      </c>
      <c r="D37" s="20">
        <v>40000000</v>
      </c>
      <c r="E37" s="20">
        <v>42000000</v>
      </c>
      <c r="F37" s="20">
        <v>42000000</v>
      </c>
      <c r="G37" s="20">
        <v>42000000</v>
      </c>
      <c r="H37" s="20">
        <v>42000000</v>
      </c>
      <c r="I37" s="20">
        <v>42000000</v>
      </c>
      <c r="J37" s="20">
        <f t="shared" si="7"/>
        <v>210000000</v>
      </c>
      <c r="K37" s="20">
        <f t="shared" si="8"/>
        <v>42000000</v>
      </c>
      <c r="L37" s="17" t="s">
        <v>86</v>
      </c>
    </row>
    <row r="38" spans="2:12" x14ac:dyDescent="0.2">
      <c r="C38" s="2" t="s">
        <v>45</v>
      </c>
      <c r="D38" s="10">
        <v>0</v>
      </c>
      <c r="E38" s="19">
        <v>800000000</v>
      </c>
      <c r="F38" s="19">
        <v>850000000</v>
      </c>
      <c r="G38" s="19">
        <v>900000000</v>
      </c>
      <c r="H38" s="19">
        <v>950000000</v>
      </c>
      <c r="I38" s="19">
        <v>1000000000</v>
      </c>
      <c r="J38" s="19">
        <f t="shared" si="7"/>
        <v>4500000000</v>
      </c>
      <c r="K38" s="19">
        <f t="shared" si="8"/>
        <v>900000000</v>
      </c>
      <c r="L38" s="13" t="s">
        <v>46</v>
      </c>
    </row>
    <row r="39" spans="2:12" ht="14.25" x14ac:dyDescent="0.2">
      <c r="C39" s="11" t="s">
        <v>75</v>
      </c>
      <c r="D39" s="10">
        <v>67000000</v>
      </c>
      <c r="E39" s="10">
        <v>80000000</v>
      </c>
      <c r="F39" s="10">
        <v>80000000</v>
      </c>
      <c r="G39" s="10">
        <v>80000000</v>
      </c>
      <c r="H39" s="10">
        <v>80000000</v>
      </c>
      <c r="I39" s="10">
        <v>80000000</v>
      </c>
      <c r="J39" s="10">
        <f t="shared" si="7"/>
        <v>400000000</v>
      </c>
      <c r="K39" s="10">
        <f t="shared" si="8"/>
        <v>80000000</v>
      </c>
      <c r="L39" s="18" t="s">
        <v>87</v>
      </c>
    </row>
    <row r="40" spans="2:12" x14ac:dyDescent="0.2">
      <c r="C40" s="11" t="s">
        <v>47</v>
      </c>
      <c r="D40" s="10">
        <v>100000000</v>
      </c>
      <c r="E40" s="10">
        <v>100000000</v>
      </c>
      <c r="F40" s="10">
        <v>100000000</v>
      </c>
      <c r="G40" s="10">
        <v>100000000</v>
      </c>
      <c r="H40" s="10">
        <v>100000000</v>
      </c>
      <c r="I40" s="10">
        <v>100000000</v>
      </c>
      <c r="J40" s="10">
        <f t="shared" si="7"/>
        <v>500000000</v>
      </c>
      <c r="K40" s="10">
        <f t="shared" si="8"/>
        <v>100000000</v>
      </c>
      <c r="L40" s="13" t="s">
        <v>48</v>
      </c>
    </row>
    <row r="41" spans="2:12" ht="14.25" x14ac:dyDescent="0.2">
      <c r="C41" s="11" t="s">
        <v>80</v>
      </c>
      <c r="D41" s="10">
        <v>30000000</v>
      </c>
      <c r="E41" s="10">
        <v>100000000</v>
      </c>
      <c r="F41" s="10">
        <v>100000000</v>
      </c>
      <c r="G41" s="10">
        <v>100000000</v>
      </c>
      <c r="H41" s="10">
        <v>100000000</v>
      </c>
      <c r="I41" s="10">
        <v>100000000</v>
      </c>
      <c r="J41" s="10">
        <f t="shared" si="7"/>
        <v>500000000</v>
      </c>
      <c r="K41" s="10">
        <f t="shared" si="8"/>
        <v>100000000</v>
      </c>
      <c r="L41" s="13" t="s">
        <v>81</v>
      </c>
    </row>
    <row r="42" spans="2:12" x14ac:dyDescent="0.2">
      <c r="C42" s="11" t="s">
        <v>89</v>
      </c>
      <c r="D42" s="10">
        <v>0</v>
      </c>
      <c r="E42" s="10">
        <v>110000000</v>
      </c>
      <c r="F42" s="10">
        <v>110000000</v>
      </c>
      <c r="G42" s="10">
        <v>110000000</v>
      </c>
      <c r="H42" s="10">
        <v>110000000</v>
      </c>
      <c r="I42" s="10">
        <v>110000000</v>
      </c>
      <c r="J42" s="10">
        <f t="shared" ref="J42:J43" si="9">SUM(E42:I42)</f>
        <v>550000000</v>
      </c>
      <c r="K42" s="10">
        <f>AVERAGE(E42:I42)</f>
        <v>110000000</v>
      </c>
      <c r="L42" s="13" t="s">
        <v>91</v>
      </c>
    </row>
    <row r="43" spans="2:12" x14ac:dyDescent="0.2">
      <c r="C43" s="11" t="s">
        <v>90</v>
      </c>
      <c r="D43" s="10">
        <v>0</v>
      </c>
      <c r="E43" s="10">
        <v>12000000</v>
      </c>
      <c r="F43" s="10">
        <v>0</v>
      </c>
      <c r="G43" s="10">
        <v>0</v>
      </c>
      <c r="H43" s="10">
        <v>0</v>
      </c>
      <c r="I43" s="10">
        <v>0</v>
      </c>
      <c r="J43" s="10">
        <f t="shared" si="9"/>
        <v>12000000</v>
      </c>
      <c r="K43" s="10">
        <f>AVERAGE(E43:I43)</f>
        <v>2400000</v>
      </c>
      <c r="L43" s="13" t="s">
        <v>92</v>
      </c>
    </row>
    <row r="44" spans="2:12" x14ac:dyDescent="0.2">
      <c r="D44" s="10"/>
      <c r="E44" s="10"/>
      <c r="F44" s="10"/>
      <c r="G44" s="10"/>
      <c r="H44" s="10"/>
      <c r="I44" s="10"/>
      <c r="J44" s="10"/>
      <c r="K44" s="10"/>
      <c r="L44" s="13"/>
    </row>
    <row r="45" spans="2:12" x14ac:dyDescent="0.2">
      <c r="B45" s="9" t="s">
        <v>49</v>
      </c>
      <c r="D45" s="12">
        <f t="shared" ref="D45:I45" si="10">SUM(D46:D51)</f>
        <v>400000000</v>
      </c>
      <c r="E45" s="12">
        <f t="shared" si="10"/>
        <v>414500000</v>
      </c>
      <c r="F45" s="12">
        <f t="shared" si="10"/>
        <v>417500000</v>
      </c>
      <c r="G45" s="12">
        <f t="shared" si="10"/>
        <v>417500000</v>
      </c>
      <c r="H45" s="12">
        <f t="shared" si="10"/>
        <v>420000000</v>
      </c>
      <c r="I45" s="12">
        <f t="shared" si="10"/>
        <v>420000000</v>
      </c>
      <c r="J45" s="12">
        <f t="shared" ref="J45:J51" si="11">SUM(E45:I45)</f>
        <v>2089500000</v>
      </c>
      <c r="K45" s="12">
        <f t="shared" ref="K45:K51" si="12">AVERAGE(E45:I45)</f>
        <v>417900000</v>
      </c>
      <c r="L45" s="13"/>
    </row>
    <row r="46" spans="2:12" x14ac:dyDescent="0.2">
      <c r="C46" s="11" t="s">
        <v>50</v>
      </c>
      <c r="D46" s="10">
        <v>115000000</v>
      </c>
      <c r="E46" s="10">
        <v>125000000</v>
      </c>
      <c r="F46" s="10">
        <v>125000000</v>
      </c>
      <c r="G46" s="10">
        <v>125000000</v>
      </c>
      <c r="H46" s="10">
        <v>125000000</v>
      </c>
      <c r="I46" s="10">
        <v>125000000</v>
      </c>
      <c r="J46" s="10">
        <f t="shared" si="11"/>
        <v>625000000</v>
      </c>
      <c r="K46" s="10">
        <f t="shared" si="12"/>
        <v>125000000</v>
      </c>
      <c r="L46" s="13" t="s">
        <v>51</v>
      </c>
    </row>
    <row r="47" spans="2:12" x14ac:dyDescent="0.2">
      <c r="C47" s="11" t="s">
        <v>52</v>
      </c>
      <c r="D47" s="10">
        <v>62500000</v>
      </c>
      <c r="E47" s="10">
        <v>67000000</v>
      </c>
      <c r="F47" s="10">
        <v>67500000</v>
      </c>
      <c r="G47" s="10">
        <v>67500000</v>
      </c>
      <c r="H47" s="10">
        <v>67500000</v>
      </c>
      <c r="I47" s="10">
        <v>67500000</v>
      </c>
      <c r="J47" s="10">
        <f t="shared" si="11"/>
        <v>337000000</v>
      </c>
      <c r="K47" s="10">
        <f t="shared" si="12"/>
        <v>67400000</v>
      </c>
      <c r="L47" s="13" t="s">
        <v>53</v>
      </c>
    </row>
    <row r="48" spans="2:12" x14ac:dyDescent="0.2">
      <c r="C48" s="11" t="s">
        <v>54</v>
      </c>
      <c r="D48" s="10">
        <v>24000000</v>
      </c>
      <c r="E48" s="10">
        <v>24000000</v>
      </c>
      <c r="F48" s="10">
        <v>24000000</v>
      </c>
      <c r="G48" s="10">
        <v>24000000</v>
      </c>
      <c r="H48" s="10">
        <v>24000000</v>
      </c>
      <c r="I48" s="10">
        <v>24000000</v>
      </c>
      <c r="J48" s="10">
        <f t="shared" si="11"/>
        <v>120000000</v>
      </c>
      <c r="K48" s="10">
        <f t="shared" si="12"/>
        <v>24000000</v>
      </c>
      <c r="L48" s="13" t="s">
        <v>55</v>
      </c>
    </row>
    <row r="49" spans="2:13" x14ac:dyDescent="0.2">
      <c r="C49" s="11" t="s">
        <v>56</v>
      </c>
      <c r="D49" s="10">
        <v>100000000</v>
      </c>
      <c r="E49" s="10">
        <v>100000000</v>
      </c>
      <c r="F49" s="10">
        <v>100000000</v>
      </c>
      <c r="G49" s="10">
        <v>100000000</v>
      </c>
      <c r="H49" s="10">
        <v>100000000</v>
      </c>
      <c r="I49" s="10">
        <v>100000000</v>
      </c>
      <c r="J49" s="10">
        <f t="shared" si="11"/>
        <v>500000000</v>
      </c>
      <c r="K49" s="10">
        <f t="shared" si="12"/>
        <v>100000000</v>
      </c>
      <c r="L49" s="13" t="s">
        <v>57</v>
      </c>
    </row>
    <row r="50" spans="2:13" x14ac:dyDescent="0.2">
      <c r="C50" s="11" t="s">
        <v>58</v>
      </c>
      <c r="D50" s="10">
        <v>72500000</v>
      </c>
      <c r="E50" s="10">
        <v>72500000</v>
      </c>
      <c r="F50" s="10">
        <v>75000000</v>
      </c>
      <c r="G50" s="10">
        <v>75000000</v>
      </c>
      <c r="H50" s="10">
        <v>77500000</v>
      </c>
      <c r="I50" s="10">
        <v>77500000</v>
      </c>
      <c r="J50" s="10">
        <f t="shared" si="11"/>
        <v>377500000</v>
      </c>
      <c r="K50" s="10">
        <f t="shared" si="12"/>
        <v>75500000</v>
      </c>
      <c r="L50" s="13" t="s">
        <v>59</v>
      </c>
    </row>
    <row r="51" spans="2:13" x14ac:dyDescent="0.2">
      <c r="C51" s="11" t="s">
        <v>60</v>
      </c>
      <c r="D51" s="10">
        <v>26000000</v>
      </c>
      <c r="E51" s="10">
        <v>26000000</v>
      </c>
      <c r="F51" s="10">
        <v>26000000</v>
      </c>
      <c r="G51" s="10">
        <v>26000000</v>
      </c>
      <c r="H51" s="10">
        <v>26000000</v>
      </c>
      <c r="I51" s="10">
        <v>26000000</v>
      </c>
      <c r="J51" s="10">
        <f t="shared" si="11"/>
        <v>130000000</v>
      </c>
      <c r="K51" s="10">
        <f t="shared" si="12"/>
        <v>26000000</v>
      </c>
      <c r="L51" s="13" t="s">
        <v>61</v>
      </c>
    </row>
    <row r="52" spans="2:13" x14ac:dyDescent="0.2">
      <c r="D52" s="10"/>
      <c r="E52" s="10"/>
      <c r="F52" s="10"/>
      <c r="G52" s="10"/>
      <c r="H52" s="10"/>
      <c r="I52" s="10"/>
      <c r="J52" s="10"/>
      <c r="K52" s="10"/>
    </row>
    <row r="53" spans="2:13" x14ac:dyDescent="0.2">
      <c r="B53" s="6" t="s">
        <v>62</v>
      </c>
      <c r="D53" s="21">
        <f>D10+D21+D28+D33+D45-D41-D42-D43</f>
        <v>40995000000</v>
      </c>
      <c r="E53" s="21">
        <f>E10+E21+E28+E33+E45-E41-E42-E43</f>
        <v>43100000000</v>
      </c>
      <c r="F53" s="21">
        <f>F10+F21+F28+F33+F45-F41-F42-F43</f>
        <v>44005100000</v>
      </c>
      <c r="G53" s="21">
        <f>G10+G21+G28+G33+G45-G41-G42-G43</f>
        <v>44973212000</v>
      </c>
      <c r="H53" s="21">
        <f>H10+H21+H28+H33+H45-H41-H42-H43</f>
        <v>46007596000</v>
      </c>
      <c r="I53" s="21">
        <f>I10+I21+I28+I33+I45-I41-I42-I43</f>
        <v>47104092000</v>
      </c>
      <c r="J53" s="21">
        <f>SUM(E53:I53)</f>
        <v>225190000000</v>
      </c>
      <c r="K53" s="21">
        <f>AVERAGE(E53:I53)</f>
        <v>45038000000</v>
      </c>
      <c r="L53" s="10"/>
      <c r="M53" s="10"/>
    </row>
    <row r="54" spans="2:13" x14ac:dyDescent="0.2">
      <c r="B54" s="6" t="s">
        <v>63</v>
      </c>
      <c r="D54" s="22">
        <f>D41+D42+D43</f>
        <v>30000000</v>
      </c>
      <c r="E54" s="22">
        <f t="shared" ref="E54:I54" si="13">E41+E42+E43</f>
        <v>222000000</v>
      </c>
      <c r="F54" s="22">
        <f t="shared" si="13"/>
        <v>210000000</v>
      </c>
      <c r="G54" s="22">
        <f t="shared" si="13"/>
        <v>210000000</v>
      </c>
      <c r="H54" s="22">
        <f t="shared" si="13"/>
        <v>210000000</v>
      </c>
      <c r="I54" s="22">
        <f t="shared" si="13"/>
        <v>210000000</v>
      </c>
      <c r="J54" s="22">
        <f>SUM(E54:I54)</f>
        <v>1062000000</v>
      </c>
      <c r="K54" s="22">
        <f>AVERAGE(E54:I54)</f>
        <v>212400000</v>
      </c>
    </row>
    <row r="55" spans="2:13" x14ac:dyDescent="0.2">
      <c r="D55" s="10"/>
      <c r="E55" s="10"/>
      <c r="F55" s="10"/>
      <c r="G55" s="10"/>
      <c r="H55" s="10"/>
      <c r="I55" s="10"/>
      <c r="J55" s="10"/>
      <c r="K55" s="10"/>
      <c r="L55" s="23"/>
    </row>
    <row r="56" spans="2:13" x14ac:dyDescent="0.2">
      <c r="B56" s="6" t="s">
        <v>64</v>
      </c>
      <c r="D56" s="22">
        <f t="shared" ref="D56:I56" si="14">SUM(D53:D54)</f>
        <v>41025000000</v>
      </c>
      <c r="E56" s="22">
        <f t="shared" si="14"/>
        <v>43322000000</v>
      </c>
      <c r="F56" s="22">
        <f t="shared" si="14"/>
        <v>44215100000</v>
      </c>
      <c r="G56" s="22">
        <f t="shared" si="14"/>
        <v>45183212000</v>
      </c>
      <c r="H56" s="22">
        <f t="shared" si="14"/>
        <v>46217596000</v>
      </c>
      <c r="I56" s="22">
        <f t="shared" si="14"/>
        <v>47314092000</v>
      </c>
      <c r="J56" s="22">
        <f>SUM(E56:I56)</f>
        <v>226252000000</v>
      </c>
      <c r="K56" s="22">
        <f>AVERAGE(E56:I56)</f>
        <v>45250400000</v>
      </c>
    </row>
    <row r="58" spans="2:13" x14ac:dyDescent="0.2">
      <c r="B58" s="24" t="s">
        <v>65</v>
      </c>
      <c r="C58" s="24"/>
    </row>
    <row r="59" spans="2:13" ht="14.25" x14ac:dyDescent="0.2">
      <c r="B59" s="25"/>
      <c r="C59" s="26" t="s">
        <v>47</v>
      </c>
      <c r="D59" s="10">
        <v>100000000</v>
      </c>
      <c r="E59" s="10">
        <v>100000000</v>
      </c>
      <c r="F59" s="10">
        <v>100000000</v>
      </c>
      <c r="G59" s="10">
        <v>100000000</v>
      </c>
      <c r="H59" s="10">
        <v>100000000</v>
      </c>
      <c r="I59" s="10">
        <v>100000000</v>
      </c>
      <c r="J59" s="10">
        <f>SUM(E59:I59)</f>
        <v>500000000</v>
      </c>
      <c r="K59" s="10">
        <f>AVERAGE(E59:I59)</f>
        <v>100000000</v>
      </c>
      <c r="L59" s="11" t="s">
        <v>72</v>
      </c>
    </row>
    <row r="60" spans="2:13" ht="14.25" x14ac:dyDescent="0.2">
      <c r="B60" s="25"/>
      <c r="C60" s="26" t="s">
        <v>2</v>
      </c>
      <c r="D60" s="10">
        <v>639000000</v>
      </c>
      <c r="E60" s="10">
        <v>639000000</v>
      </c>
      <c r="F60" s="10">
        <v>639000000</v>
      </c>
      <c r="G60" s="10">
        <v>639000000</v>
      </c>
      <c r="H60" s="10">
        <v>639000000</v>
      </c>
      <c r="I60" s="10">
        <v>639000000</v>
      </c>
      <c r="J60" s="10">
        <f>SUM(E60:I60)</f>
        <v>3195000000</v>
      </c>
      <c r="K60" s="10">
        <f>AVERAGE(E60:I60)</f>
        <v>639000000</v>
      </c>
      <c r="L60" s="11" t="s">
        <v>73</v>
      </c>
    </row>
    <row r="61" spans="2:13" x14ac:dyDescent="0.2">
      <c r="B61" s="25"/>
      <c r="C61" s="26"/>
      <c r="D61" s="10"/>
      <c r="E61" s="10"/>
      <c r="F61" s="10"/>
      <c r="G61" s="10"/>
      <c r="H61" s="10"/>
      <c r="I61" s="10"/>
      <c r="J61" s="10"/>
      <c r="K61" s="10"/>
    </row>
    <row r="62" spans="2:13" x14ac:dyDescent="0.2">
      <c r="B62" s="27" t="s">
        <v>66</v>
      </c>
      <c r="D62" s="22">
        <f>D53-D59-D60</f>
        <v>40256000000</v>
      </c>
      <c r="E62" s="22">
        <f>E53-E59-E60</f>
        <v>42361000000</v>
      </c>
      <c r="F62" s="22">
        <f t="shared" ref="F62:I62" si="15">F53-F59-F60</f>
        <v>43266100000</v>
      </c>
      <c r="G62" s="22">
        <f>G53-G59-G60</f>
        <v>44234212000</v>
      </c>
      <c r="H62" s="22">
        <f t="shared" si="15"/>
        <v>45268596000</v>
      </c>
      <c r="I62" s="22">
        <f t="shared" si="15"/>
        <v>46365092000</v>
      </c>
      <c r="J62" s="22">
        <f>SUM(E62:I62)</f>
        <v>221495000000</v>
      </c>
      <c r="K62" s="22">
        <f>AVERAGE(E62:I62)</f>
        <v>44299000000</v>
      </c>
      <c r="L62" s="11"/>
    </row>
    <row r="63" spans="2:13" ht="14.25" x14ac:dyDescent="0.2">
      <c r="B63" s="27" t="s">
        <v>67</v>
      </c>
      <c r="D63" s="22">
        <v>40256000000</v>
      </c>
      <c r="E63" s="22">
        <v>42361000000</v>
      </c>
      <c r="F63" s="22">
        <v>43266100000</v>
      </c>
      <c r="G63" s="22">
        <v>44234212000</v>
      </c>
      <c r="H63" s="22">
        <v>45268596000</v>
      </c>
      <c r="I63" s="22">
        <v>46365092000</v>
      </c>
      <c r="J63" s="22">
        <f>SUM(E63:I63)</f>
        <v>221495000000</v>
      </c>
      <c r="K63" s="22">
        <f>AVERAGE(E63:I63)</f>
        <v>44299000000</v>
      </c>
      <c r="L63" s="11" t="s">
        <v>71</v>
      </c>
    </row>
    <row r="64" spans="2:13" x14ac:dyDescent="0.2">
      <c r="E64" s="10"/>
      <c r="F64" s="10"/>
      <c r="G64" s="10"/>
      <c r="H64" s="10"/>
      <c r="I64" s="10"/>
      <c r="J64" s="10"/>
      <c r="K64" s="10"/>
    </row>
    <row r="65" spans="2:28" x14ac:dyDescent="0.2">
      <c r="E65" s="10"/>
      <c r="F65" s="10"/>
      <c r="G65" s="10"/>
      <c r="H65" s="10"/>
      <c r="I65" s="10"/>
      <c r="J65" s="10"/>
      <c r="K65" s="10"/>
    </row>
    <row r="66" spans="2:28" x14ac:dyDescent="0.2">
      <c r="B66" s="11" t="s">
        <v>96</v>
      </c>
      <c r="E66" s="10"/>
      <c r="F66" s="10"/>
      <c r="G66" s="10"/>
      <c r="H66" s="10"/>
      <c r="I66" s="10"/>
      <c r="J66" s="10"/>
      <c r="K66" s="10"/>
    </row>
    <row r="67" spans="2:28" ht="14.25" x14ac:dyDescent="0.2">
      <c r="B67" s="11" t="s">
        <v>68</v>
      </c>
    </row>
    <row r="68" spans="2:28" ht="14.25" customHeight="1" x14ac:dyDescent="0.2">
      <c r="B68" s="28" t="s">
        <v>93</v>
      </c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spans="2:28" ht="14.25" customHeight="1" x14ac:dyDescent="0.2">
      <c r="B69" s="31" t="s">
        <v>94</v>
      </c>
      <c r="C69" s="28"/>
      <c r="D69" s="28"/>
      <c r="E69" s="28"/>
      <c r="F69" s="28"/>
      <c r="G69" s="28"/>
      <c r="H69" s="28"/>
      <c r="I69" s="28"/>
      <c r="J69" s="28"/>
      <c r="K69" s="28"/>
      <c r="L69" s="28"/>
    </row>
    <row r="70" spans="2:28" ht="14.25" customHeight="1" x14ac:dyDescent="0.2">
      <c r="B70" s="11" t="s">
        <v>79</v>
      </c>
    </row>
    <row r="71" spans="2:28" ht="14.25" customHeight="1" x14ac:dyDescent="0.2">
      <c r="B71" s="11" t="s">
        <v>76</v>
      </c>
    </row>
    <row r="72" spans="2:28" ht="14.25" customHeight="1" x14ac:dyDescent="0.2">
      <c r="B72" s="11" t="s">
        <v>74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</row>
    <row r="73" spans="2:28" ht="14.25" x14ac:dyDescent="0.2">
      <c r="B73" s="11" t="s">
        <v>70</v>
      </c>
    </row>
    <row r="75" spans="2:28" ht="15" x14ac:dyDescent="0.25">
      <c r="C75" s="29"/>
    </row>
    <row r="76" spans="2:28" x14ac:dyDescent="0.2">
      <c r="C76" s="30"/>
    </row>
    <row r="78" spans="2:28" x14ac:dyDescent="0.2">
      <c r="D78" s="10"/>
      <c r="E78" s="10"/>
      <c r="F78" s="10"/>
      <c r="G78" s="10"/>
      <c r="H78" s="10"/>
      <c r="I78" s="10"/>
      <c r="J78" s="10"/>
      <c r="K78" s="10"/>
    </row>
  </sheetData>
  <pageMargins left="0.7" right="0.7" top="0.75" bottom="0.75" header="0.3" footer="0.3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Authorizations</vt:lpstr>
      <vt:lpstr>Authorizations!Print_Area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Brust</dc:creator>
  <cp:lastModifiedBy>Chris Brust</cp:lastModifiedBy>
  <cp:lastPrinted>2015-06-17T12:43:47Z</cp:lastPrinted>
  <dcterms:created xsi:type="dcterms:W3CDTF">2015-06-10T16:22:19Z</dcterms:created>
  <dcterms:modified xsi:type="dcterms:W3CDTF">2015-12-14T18:30:12Z</dcterms:modified>
</cp:coreProperties>
</file>