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310" activeTab="0"/>
  </bookViews>
  <sheets>
    <sheet name="Notice - Table 1" sheetId="1" r:id="rId1"/>
    <sheet name="Notice - Table 2" sheetId="2" r:id="rId2"/>
    <sheet name="Notice - Table 3" sheetId="3" r:id="rId3"/>
  </sheets>
  <externalReferences>
    <externalReference r:id="rId6"/>
    <externalReference r:id="rId7"/>
  </externalReferences>
  <definedNames>
    <definedName name="\R">#REF!</definedName>
    <definedName name="_1999ADMIN">#REF!</definedName>
    <definedName name="_1999ALLOCATED">#REF!</definedName>
    <definedName name="_1999OBLIMIT">#REF!</definedName>
    <definedName name="_1999SUMMARY">#REF!</definedName>
    <definedName name="_2000ADMIN">#REF!</definedName>
    <definedName name="_2000ALLOCATED">#REF!</definedName>
    <definedName name="_2000OBLIMIT">#REF!</definedName>
    <definedName name="_2000SUMMARY">#REF!</definedName>
    <definedName name="_Order1" hidden="1">0</definedName>
    <definedName name="_Order2" hidden="1">0</definedName>
    <definedName name="BRIDGE_00">'[2]Bridge'!$A$274:$AP$278,'[2]Bridge'!$B$279:$AP$336</definedName>
    <definedName name="BRIDGE_01">'[2]Bridge'!$A$342:$AP$346,'[2]Bridge'!$B$347:$AP$404</definedName>
    <definedName name="BRIDGE_02">'[2]Bridge'!$A$410:$AP$414,'[2]Bridge'!$B$415:$AP$472</definedName>
    <definedName name="BRIDGE_03">'[2]Bridge'!$A$478:$AP$482,'[2]Bridge'!$B$483:$AP$540</definedName>
    <definedName name="BRIDGE_98">'[2]Bridge'!$A$138:$AP$142,'[2]Bridge'!$B$143:$AP$200</definedName>
    <definedName name="BRIDGE_99">'[2]Bridge'!$A$206:$AP$210,'[2]Bridge'!$B$211:$AP$268</definedName>
    <definedName name="BY_AGENCY">#REF!</definedName>
    <definedName name="BY_TITLE">#REF!</definedName>
    <definedName name="cap_factors">#REF!</definedName>
    <definedName name="data">#REF!</definedName>
    <definedName name="factors_1998">#REF!</definedName>
    <definedName name="factors_1999">#REF!</definedName>
    <definedName name="factors_2000">#REF!</definedName>
    <definedName name="factors_2001">#REF!</definedName>
    <definedName name="factors_2002">#REF!</definedName>
    <definedName name="factors_2003">#REF!</definedName>
    <definedName name="factors_2004">#REF!</definedName>
    <definedName name="factors_2005">#REF!</definedName>
    <definedName name="factors_2006">#REF!</definedName>
    <definedName name="factors_2007">#REF!</definedName>
    <definedName name="factors_2008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GUAR_FUNDING">#REF!</definedName>
    <definedName name="IM_00">'[2]Interstate Maintenance'!$A$274:$I$278,'[2]Interstate Maintenance'!$B$279:$I$336</definedName>
    <definedName name="IM_01">'[2]Interstate Maintenance'!$A$342:$I$346,'[2]Interstate Maintenance'!$B$347:$I$404</definedName>
    <definedName name="IM_02">'[2]Interstate Maintenance'!$A$410:$I$414,'[2]Interstate Maintenance'!$B$415:$I$472</definedName>
    <definedName name="IM_03">'[2]Interstate Maintenance'!$A$478:$I$482,'[2]Interstate Maintenance'!$B$483:$I$540</definedName>
    <definedName name="IM_98">'[2]Interstate Maintenance'!$A$138:$I$142,'[2]Interstate Maintenance'!$B$143:$I$200</definedName>
    <definedName name="IM_99">'[2]Interstate Maintenance'!$A$206:$I$210,'[2]Interstate Maintenance'!$B$211:$I$268</definedName>
    <definedName name="IMNHS_00">'[2]IM-NHS'!$A$274:$BK$279,'[2]IM-NHS'!$B$280:$BK$336</definedName>
    <definedName name="IMNHS_01">'[2]IM-NHS'!$A$342:$BK$347,'[2]IM-NHS'!$B$348:$BK$404</definedName>
    <definedName name="IMNHS_02">'[2]IM-NHS'!$A$410:$BK$415,'[2]IM-NHS'!$B$416:$BK$472</definedName>
    <definedName name="IMNHS_03">'[2]IM-NHS'!$A$478:$BK$483,'[2]IM-NHS'!$B$484:$BK$540</definedName>
    <definedName name="IMNHS_98">'[2]IM-NHS'!$A$138:$BK$143,'[2]IM-NHS'!$B$144:$BK$200</definedName>
    <definedName name="IMNHS_99">'[2]IM-NHS'!$A$206:$BK$211,'[2]IM-NHS'!$B$212:$BK$268</definedName>
    <definedName name="LastRow">IF(ISNA(MATCH(ROW(),RowAfterpgbrk,1)),1,MATCH(ROW(),RowAfterpgbrk,1)+1)&lt;&gt;IF(ISNA(MATCH(ROW()+1,RowAfterpgbrk,1)),1,MATCH(ROW()+1,RowAfterpgbrk,1)+1)</definedName>
    <definedName name="NHS_00">'[2]National Highway System'!$A$274:$K$278,'[2]National Highway System'!$B$279:$K$336</definedName>
    <definedName name="NHS_01">'[2]National Highway System'!$A$342:$K$346,'[2]National Highway System'!$B$347:$K$404</definedName>
    <definedName name="NHS_02">'[2]National Highway System'!$A$410:$K$414,'[2]National Highway System'!$B$415:$K$472</definedName>
    <definedName name="NHS_03">'[2]National Highway System'!$A$478:$K$482,'[2]National Highway System'!$B$483:$K$540</definedName>
    <definedName name="NHS_98">'[2]National Highway System'!$A$138:$K$142,'[2]National Highway System'!$B$143:$K$200</definedName>
    <definedName name="NHS_99">'[2]National Highway System'!$A$206:$K$210,'[2]National Highway System'!$B$211:$K$268</definedName>
    <definedName name="PAGE1">#REF!</definedName>
    <definedName name="PAGE2">#REF!</definedName>
    <definedName name="PAGE3">#REF!</definedName>
    <definedName name="PageOfPages">"Page "&amp;IF(ISNA(MATCH(ROW(),RowAfterpgbrk,1)),1,MATCH(ROW(),RowAfterpgbrk,-1)+1)&amp;" of "&amp;TotPageCount+0*NOW()</definedName>
    <definedName name="_xlnm.Print_Area" localSheetId="0">'Notice - Table 1'!$A$1:$J$75</definedName>
    <definedName name="_xlnm.Print_Area" localSheetId="1">'Notice - Table 2'!$A$1:$E$66</definedName>
    <definedName name="_xlnm.Print_Area" localSheetId="2">'Notice - Table 3'!$A$1:$E$66</definedName>
    <definedName name="RowAfterpgbrk">GET.DOCUMENT(64)</definedName>
    <definedName name="Rslts_Pg1">#REF!</definedName>
    <definedName name="Rslts_Pg2">#REF!</definedName>
    <definedName name="Rslts_Pg3">#REF!</definedName>
    <definedName name="Rslts_Pg4">#REF!</definedName>
    <definedName name="STATES">#REF!</definedName>
    <definedName name="STP_00">'[2]STP'!$A$274:$AN$278,'[2]STP'!$B$279:$AN$336</definedName>
    <definedName name="STP_01">'[2]STP'!$A$342:$AN$346,'[2]STP'!$B$347:$AN$404</definedName>
    <definedName name="STP_02">'[2]STP'!$A$410:$AN$414,'[2]STP'!$B$415:$AN$472</definedName>
    <definedName name="STP_03">'[2]STP'!$A$478:$AN$482,'[2]STP'!$B$483:$AN$540</definedName>
    <definedName name="STP_98">'[2]STP'!$A$138:$AN$142,'[2]STP'!$B$143:$AN$200</definedName>
    <definedName name="STP_99">'[2]STP'!$A$206:$AN$210,'[2]STP'!$B$211:$AN$268</definedName>
    <definedName name="STPSUBALL_00">'[2]STP Sub-Allocations'!$B$274:$BT$275,'[2]STP Sub-Allocations'!$C$276:$BT$336</definedName>
    <definedName name="STPSUBALL_01">'[2]STP Sub-Allocations'!$B$342:$BT$343,'[2]STP Sub-Allocations'!$C$344:$BT$404</definedName>
    <definedName name="STPSUBALL_02">'[2]STP Sub-Allocations'!$B$410:$BT$411,'[2]STP Sub-Allocations'!$C$412:$BT$472</definedName>
    <definedName name="STPSUBALL_03">'[2]STP Sub-Allocations'!$B$478:$BT$479,'[2]STP Sub-Allocations'!$C$480:$BT$540</definedName>
    <definedName name="STPSUBALL_98">'[2]STP Sub-Allocations'!$B$138:$BT$139,'[2]STP Sub-Allocations'!$C$140:$BT$200</definedName>
    <definedName name="STPSUBALL_99">'[2]STP Sub-Allocations'!$B$206:$BT$207,'[2]STP Sub-Allocations'!$C$208:$BT$268</definedName>
    <definedName name="STPSUBALLSUM_00">'[2]Sub-All Summary'!$A$276:$K$278,'[2]Sub-All Summary'!$B$284:$K$336</definedName>
    <definedName name="STPSUBALLSUM_01">'[2]Sub-All Summary'!$A$344:$K$346,'[2]Sub-All Summary'!$B$352:$K$404</definedName>
    <definedName name="STPSUBALLSUM_02">'[2]Sub-All Summary'!$A$412:$K$414,'[2]Sub-All Summary'!$B$420:$K$472</definedName>
    <definedName name="STPSUBALLSUM_03">'[2]Sub-All Summary'!$A$480:$K$482,'[2]Sub-All Summary'!$B$488:$K$540</definedName>
    <definedName name="STPSUBALLSUM_98">'[2]Sub-All Summary'!$A$140:$K$142,'[2]Sub-All Summary'!$B$148:$K$200</definedName>
    <definedName name="STPSUBALLSUM_99">'[2]Sub-All Summary'!$A$208:$K$210,'[2]Sub-All Summary'!$B$216:$K$268</definedName>
    <definedName name="SUMMARY">#REF!</definedName>
    <definedName name="SUMMARY2">#REF!</definedName>
    <definedName name="ThisPage">IF(ISNA(MATCH(ROW(),RowAfterpgbrk,1)),1,MATCH(ROW(),RowAfterpgbrk,1)+2)</definedName>
    <definedName name="TotPageCount">GET.DOCUMENT(50)+1</definedName>
  </definedNames>
  <calcPr fullCalcOnLoad="1"/>
</workbook>
</file>

<file path=xl/sharedStrings.xml><?xml version="1.0" encoding="utf-8"?>
<sst xmlns="http://schemas.openxmlformats.org/spreadsheetml/2006/main" count="217" uniqueCount="137">
  <si>
    <t>U.S. DEPARTMENT OF TRANSPORTATION</t>
  </si>
  <si>
    <t>FEDERAL HIGHWAY ADMINISTRATION</t>
  </si>
  <si>
    <t>THE MOVING AHEAD FOR PROGRESS IN THE 21ST CENTURY ACT (MAP-21)</t>
  </si>
  <si>
    <t>National</t>
  </si>
  <si>
    <t>Highway</t>
  </si>
  <si>
    <t>Railway-</t>
  </si>
  <si>
    <t>Congestion</t>
  </si>
  <si>
    <t>Surface</t>
  </si>
  <si>
    <t>Safety</t>
  </si>
  <si>
    <t>Mitigation &amp;</t>
  </si>
  <si>
    <t>Performance</t>
  </si>
  <si>
    <t>Transportation</t>
  </si>
  <si>
    <t>Improvement</t>
  </si>
  <si>
    <t>Crossings</t>
  </si>
  <si>
    <t>Air Quality</t>
  </si>
  <si>
    <t>Metropolitan</t>
  </si>
  <si>
    <t>Apportioned</t>
  </si>
  <si>
    <t>State</t>
  </si>
  <si>
    <t>Program</t>
  </si>
  <si>
    <t>Planning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</si>
  <si>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</si>
  <si>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</si>
  <si>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</si>
  <si>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</si>
  <si>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</si>
  <si>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</si>
  <si>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</si>
  <si>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</si>
  <si>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</si>
  <si>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</si>
  <si>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</si>
  <si>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</si>
  <si>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</si>
  <si>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</si>
  <si>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</si>
  <si>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</si>
  <si>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</si>
  <si>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</si>
  <si>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</si>
  <si>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</si>
  <si>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</si>
  <si>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</si>
  <si>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</si>
  <si>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</si>
  <si>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</si>
  <si>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</si>
  <si>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</si>
  <si>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</si>
  <si>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</si>
  <si>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</si>
  <si>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</si>
  <si>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</si>
  <si>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</si>
  <si>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</si>
  <si>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</si>
  <si>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</si>
  <si>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</si>
  <si>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</si>
  <si>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</si>
  <si>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</si>
  <si>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</si>
  <si>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</si>
  <si>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</si>
  <si>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</si>
  <si>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</si>
  <si>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</si>
  <si>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</si>
  <si>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</si>
  <si>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</si>
  <si>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</si>
  <si>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</si>
  <si>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</si>
  <si>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Apportioned Total</t>
  </si>
  <si>
    <t>(before election of penalty shifts by States)</t>
  </si>
  <si>
    <t xml:space="preserve"> </t>
  </si>
  <si>
    <t>23 U.S.C. 154 Penalty Amounts</t>
  </si>
  <si>
    <t>(Open Container Requirements)</t>
  </si>
  <si>
    <t>National Highway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</si>
  <si>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</si>
  <si>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</si>
  <si>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</si>
  <si>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</si>
  <si>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</si>
  <si>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</si>
  <si>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</si>
  <si>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</si>
  <si>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</si>
  <si>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</si>
  <si>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</si>
  <si>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</si>
  <si>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</si>
  <si>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</si>
  <si>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</si>
  <si>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</si>
  <si>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</si>
  <si>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</si>
  <si>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</si>
  <si>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</si>
  <si>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</si>
  <si>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</si>
  <si>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</si>
  <si>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</si>
  <si>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</si>
  <si>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</si>
  <si>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</si>
  <si>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</si>
  <si>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</si>
  <si>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</si>
  <si>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</si>
  <si>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</si>
  <si>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</si>
  <si>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</si>
  <si>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</si>
  <si>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</si>
  <si>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</si>
  <si>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</si>
  <si>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</si>
  <si>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</si>
  <si>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</si>
  <si>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</si>
  <si>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</si>
  <si>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</si>
  <si>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</si>
  <si>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</si>
  <si>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</si>
  <si>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</si>
  <si>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</si>
  <si>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</si>
  <si>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</si>
  <si>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23 U.S.C. 164 Penalty Amounts</t>
  </si>
  <si>
    <t>(Minimum Penalties for DWI or DUI Repeat Offenders)</t>
  </si>
  <si>
    <t>(after 0.2% across-the-board rescission; before post-apportionment setasides; before penalties)</t>
  </si>
  <si>
    <t>APPROVED EFFECTIVE</t>
  </si>
  <si>
    <t>FEDERAL HIGHWAY ADMINISTRATOR</t>
  </si>
  <si>
    <t>N4510.765 - Table 1</t>
  </si>
  <si>
    <t>N4510.765 - TABLE 2</t>
  </si>
  <si>
    <t>N4510.765 - TABLE 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</si>
</sst>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&quot;$&quot;#,##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6"/>
      <name val="P-AVGAR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8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5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8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20" fontId="2" fillId="0" borderId="0" xfId="0" applyNumberFormat="1" applyFont="1" applyAlignment="1">
      <alignment horizontal="centerContinuous"/>
    </xf>
    <xf numFmtId="1" fontId="2" fillId="0" borderId="0" xfId="72" applyNumberFormat="1" applyFont="1" applyAlignment="1">
      <alignment horizontal="centerContinuous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12" xfId="42" applyNumberFormat="1" applyFont="1" applyBorder="1" applyAlignment="1">
      <alignment/>
    </xf>
    <xf numFmtId="41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0" fontId="2" fillId="0" borderId="14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164" fontId="0" fillId="0" borderId="15" xfId="42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164" fontId="0" fillId="0" borderId="10" xfId="42" applyNumberFormat="1" applyFont="1" applyFill="1" applyBorder="1" applyAlignment="1">
      <alignment/>
    </xf>
    <xf numFmtId="164" fontId="0" fillId="0" borderId="17" xfId="42" applyNumberFormat="1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164" fontId="0" fillId="0" borderId="19" xfId="42" applyNumberFormat="1" applyFont="1" applyBorder="1" applyAlignment="1">
      <alignment/>
    </xf>
    <xf numFmtId="3" fontId="2" fillId="0" borderId="16" xfId="0" applyNumberFormat="1" applyFont="1" applyBorder="1" applyAlignment="1">
      <alignment horizontal="left"/>
    </xf>
    <xf numFmtId="164" fontId="0" fillId="0" borderId="10" xfId="42" applyNumberFormat="1" applyFont="1" applyBorder="1" applyAlignment="1">
      <alignment/>
    </xf>
    <xf numFmtId="164" fontId="0" fillId="0" borderId="20" xfId="42" applyNumberFormat="1" applyFont="1" applyBorder="1" applyAlignment="1">
      <alignment/>
    </xf>
    <xf numFmtId="3" fontId="0" fillId="0" borderId="0" xfId="73" applyNumberFormat="1" applyFont="1" applyBorder="1" applyAlignment="1">
      <alignment horizontal="left"/>
      <protection/>
    </xf>
    <xf numFmtId="164" fontId="0" fillId="0" borderId="0" xfId="42" applyNumberFormat="1" applyFont="1" applyBorder="1" applyAlignment="1">
      <alignment/>
    </xf>
    <xf numFmtId="0" fontId="2" fillId="0" borderId="0" xfId="74" applyFont="1">
      <alignment/>
      <protection/>
    </xf>
    <xf numFmtId="0" fontId="2" fillId="0" borderId="0" xfId="74" applyFont="1" applyAlignment="1">
      <alignment horizontal="center"/>
      <protection/>
    </xf>
    <xf numFmtId="0" fontId="2" fillId="0" borderId="0" xfId="74" applyFont="1" applyFill="1" applyAlignment="1">
      <alignment horizontal="right"/>
      <protection/>
    </xf>
    <xf numFmtId="0" fontId="0" fillId="0" borderId="0" xfId="74" applyFont="1">
      <alignment/>
      <protection/>
    </xf>
    <xf numFmtId="0" fontId="2" fillId="0" borderId="21" xfId="74" applyFont="1" applyBorder="1" applyAlignment="1">
      <alignment horizontal="center"/>
      <protection/>
    </xf>
    <xf numFmtId="0" fontId="6" fillId="0" borderId="0" xfId="74" applyFont="1" applyAlignment="1">
      <alignment horizontal="right"/>
      <protection/>
    </xf>
    <xf numFmtId="165" fontId="7" fillId="0" borderId="11" xfId="74" applyNumberFormat="1" applyFont="1" applyFill="1" applyBorder="1" applyAlignment="1">
      <alignment horizontal="centerContinuous"/>
      <protection/>
    </xf>
    <xf numFmtId="0" fontId="2" fillId="0" borderId="0" xfId="74" applyFont="1" applyAlignment="1">
      <alignment horizontal="right"/>
      <protection/>
    </xf>
    <xf numFmtId="0" fontId="2" fillId="0" borderId="14" xfId="74" applyFont="1" applyBorder="1" applyAlignment="1">
      <alignment horizontal="center"/>
      <protection/>
    </xf>
    <xf numFmtId="0" fontId="2" fillId="0" borderId="22" xfId="74" applyFont="1" applyBorder="1" applyAlignment="1">
      <alignment horizontal="center"/>
      <protection/>
    </xf>
    <xf numFmtId="0" fontId="5" fillId="0" borderId="0" xfId="74" applyFont="1" applyAlignment="1">
      <alignment horizontal="center"/>
      <protection/>
    </xf>
    <xf numFmtId="0" fontId="5" fillId="0" borderId="14" xfId="74" applyFont="1" applyBorder="1" applyAlignment="1">
      <alignment horizontal="center"/>
      <protection/>
    </xf>
    <xf numFmtId="0" fontId="5" fillId="0" borderId="22" xfId="74" applyFont="1" applyBorder="1" applyAlignment="1">
      <alignment horizontal="center"/>
      <protection/>
    </xf>
    <xf numFmtId="0" fontId="0" fillId="0" borderId="0" xfId="74" applyFont="1" applyAlignment="1">
      <alignment horizontal="left"/>
      <protection/>
    </xf>
    <xf numFmtId="10" fontId="0" fillId="0" borderId="14" xfId="74" applyNumberFormat="1" applyFont="1" applyBorder="1">
      <alignment/>
      <protection/>
    </xf>
    <xf numFmtId="10" fontId="0" fillId="0" borderId="22" xfId="74" applyNumberFormat="1" applyFont="1" applyBorder="1">
      <alignment/>
      <protection/>
    </xf>
    <xf numFmtId="0" fontId="2" fillId="0" borderId="0" xfId="74" applyFont="1" applyAlignment="1">
      <alignment horizontal="left"/>
      <protection/>
    </xf>
    <xf numFmtId="166" fontId="0" fillId="0" borderId="14" xfId="74" applyNumberFormat="1" applyFont="1" applyBorder="1">
      <alignment/>
      <protection/>
    </xf>
    <xf numFmtId="166" fontId="0" fillId="0" borderId="22" xfId="74" applyNumberFormat="1" applyFont="1" applyBorder="1">
      <alignment/>
      <protection/>
    </xf>
    <xf numFmtId="166" fontId="0" fillId="0" borderId="0" xfId="74" applyNumberFormat="1" applyFont="1">
      <alignment/>
      <protection/>
    </xf>
    <xf numFmtId="3" fontId="0" fillId="0" borderId="14" xfId="74" applyNumberFormat="1" applyFont="1" applyBorder="1">
      <alignment/>
      <protection/>
    </xf>
    <xf numFmtId="3" fontId="0" fillId="0" borderId="22" xfId="74" applyNumberFormat="1" applyFont="1" applyBorder="1">
      <alignment/>
      <protection/>
    </xf>
    <xf numFmtId="0" fontId="2" fillId="0" borderId="0" xfId="74" applyFont="1" applyBorder="1" applyAlignment="1">
      <alignment horizontal="left"/>
      <protection/>
    </xf>
    <xf numFmtId="3" fontId="0" fillId="0" borderId="16" xfId="74" applyNumberFormat="1" applyFont="1" applyBorder="1">
      <alignment/>
      <protection/>
    </xf>
    <xf numFmtId="3" fontId="0" fillId="0" borderId="23" xfId="74" applyNumberFormat="1" applyFont="1" applyBorder="1">
      <alignment/>
      <protection/>
    </xf>
    <xf numFmtId="3" fontId="2" fillId="0" borderId="0" xfId="74" applyNumberFormat="1" applyFont="1" applyAlignment="1">
      <alignment horizontal="left"/>
      <protection/>
    </xf>
    <xf numFmtId="3" fontId="0" fillId="0" borderId="14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13" xfId="42" applyNumberFormat="1" applyFont="1" applyBorder="1" applyAlignment="1">
      <alignment/>
    </xf>
    <xf numFmtId="3" fontId="2" fillId="0" borderId="0" xfId="74" applyNumberFormat="1" applyFont="1" applyAlignment="1">
      <alignment horizontal="center"/>
      <protection/>
    </xf>
    <xf numFmtId="166" fontId="0" fillId="0" borderId="16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7" xfId="42" applyNumberFormat="1" applyFont="1" applyBorder="1" applyAlignment="1">
      <alignment/>
    </xf>
    <xf numFmtId="3" fontId="0" fillId="0" borderId="0" xfId="74" applyNumberFormat="1" applyFont="1">
      <alignment/>
      <protection/>
    </xf>
    <xf numFmtId="164" fontId="0" fillId="0" borderId="0" xfId="42" applyNumberFormat="1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Font="1" applyBorder="1" applyAlignment="1">
      <alignment horizontal="left"/>
    </xf>
    <xf numFmtId="0" fontId="2" fillId="0" borderId="0" xfId="74" applyFont="1" applyAlignment="1">
      <alignment horizontal="center"/>
      <protection/>
    </xf>
    <xf numFmtId="0" fontId="2" fillId="0" borderId="0" xfId="74" applyFont="1" applyFill="1" applyAlignment="1">
      <alignment horizontal="center"/>
      <protection/>
    </xf>
    <xf numFmtId="0" fontId="2" fillId="0" borderId="11" xfId="74" applyFont="1" applyBorder="1" applyAlignment="1">
      <alignment horizontal="center"/>
      <protection/>
    </xf>
    <xf numFmtId="0" fontId="2" fillId="0" borderId="12" xfId="74" applyFont="1" applyBorder="1" applyAlignment="1">
      <alignment horizontal="center"/>
      <protection/>
    </xf>
    <xf numFmtId="0" fontId="2" fillId="0" borderId="21" xfId="74" applyFont="1" applyBorder="1" applyAlignment="1">
      <alignment horizontal="center"/>
      <protection/>
    </xf>
    <xf numFmtId="165" fontId="7" fillId="0" borderId="16" xfId="74" applyNumberFormat="1" applyFont="1" applyFill="1" applyBorder="1" applyAlignment="1">
      <alignment horizontal="center"/>
      <protection/>
    </xf>
    <xf numFmtId="165" fontId="7" fillId="0" borderId="10" xfId="74" applyNumberFormat="1" applyFont="1" applyFill="1" applyBorder="1" applyAlignment="1">
      <alignment horizontal="center"/>
      <protection/>
    </xf>
    <xf numFmtId="165" fontId="7" fillId="0" borderId="23" xfId="74" applyNumberFormat="1" applyFont="1" applyFill="1" applyBorder="1" applyAlignment="1">
      <alignment horizontal="center"/>
      <protection/>
    </xf>
    <xf numFmtId="166" fontId="0" fillId="0" borderId="14" xfId="74" applyNumberFormat="1" applyFont="1" applyFill="1" applyBorder="1">
      <alignment/>
      <protection/>
    </xf>
    <xf numFmtId="166" fontId="0" fillId="0" borderId="22" xfId="74" applyNumberFormat="1" applyFont="1" applyFill="1" applyBorder="1">
      <alignment/>
      <protection/>
    </xf>
    <xf numFmtId="3" fontId="0" fillId="0" borderId="14" xfId="74" applyNumberFormat="1" applyFont="1" applyFill="1" applyBorder="1">
      <alignment/>
      <protection/>
    </xf>
    <xf numFmtId="3" fontId="0" fillId="0" borderId="22" xfId="74" applyNumberFormat="1" applyFont="1" applyFill="1" applyBorder="1">
      <alignment/>
      <protection/>
    </xf>
    <xf numFmtId="3" fontId="0" fillId="0" borderId="16" xfId="74" applyNumberFormat="1" applyFont="1" applyFill="1" applyBorder="1">
      <alignment/>
      <protection/>
    </xf>
    <xf numFmtId="3" fontId="0" fillId="0" borderId="23" xfId="74" applyNumberFormat="1" applyFont="1" applyFill="1" applyBorder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0" xfId="47"/>
    <cellStyle name="Comma0 2" xfId="48"/>
    <cellStyle name="Currency" xfId="49"/>
    <cellStyle name="Currency [0]" xfId="50"/>
    <cellStyle name="Currency0" xfId="51"/>
    <cellStyle name="Currency0 2" xfId="52"/>
    <cellStyle name="Date" xfId="53"/>
    <cellStyle name="Date 2" xfId="54"/>
    <cellStyle name="Explanatory Text" xfId="55"/>
    <cellStyle name="Fixed" xfId="56"/>
    <cellStyle name="Fixed 2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2 2" xfId="69"/>
    <cellStyle name="Normal 2 3" xfId="70"/>
    <cellStyle name="Normal 3" xfId="71"/>
    <cellStyle name="Normal 4" xfId="72"/>
    <cellStyle name="Normal 5" xfId="73"/>
    <cellStyle name="Normal_Attachments to N4510.684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CF-10%20Shared%20Directory\Apportionment%20Team\FY%202013\Apportionments%20-%20FY%202013\4.%20Official%20Apportionment%20-%20FY%202013%20-%20.2%%20ATB%20Rescission\WF_FY%202013%20Appt%20under%20MAP-21%20w%20.2%%20rescission_DRAFT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lentina\Local%20Settings\Temporary%20Internet%20Files\Content.IE5\0JDBUMR9\Old%20Apportionment%20Files\Apportionment%20Files%201998%20-%202003\Try2001M95r%20-%20Missouri%20Correction%20on%2002-12-01%20-%20revised%20htf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Dialog2"/>
      <sheetName val="Specs"/>
      <sheetName val="Factor Data"/>
      <sheetName val="State Amount Calcs"/>
      <sheetName val="Program Share Calcs"/>
      <sheetName val="Initial Amounts"/>
      <sheetName val="Railway-Hwy Calcs"/>
      <sheetName val="Base Apportionments"/>
      <sheetName val="Base Apport w 0.2% Rescission"/>
      <sheetName val="TAP Setaside Calcs"/>
      <sheetName val="SPR Calcs"/>
      <sheetName val="Penalties Calcs"/>
      <sheetName val="After setaside &amp; penalties"/>
      <sheetName val="NHPP"/>
      <sheetName val="STP Main"/>
      <sheetName val="STP Suballocation"/>
      <sheetName val="STP Urbanized Areas"/>
      <sheetName val="HSIP"/>
      <sheetName val="CMAQ Main (incl. PM 2.5)"/>
      <sheetName val="CMAQ Flex"/>
      <sheetName val="MPP"/>
      <sheetName val="TAP Main"/>
      <sheetName val="TAP Suballocation"/>
      <sheetName val="TAP Urbanized Areas"/>
      <sheetName val="Notice - Table 1"/>
      <sheetName val="Notice - Table 2"/>
      <sheetName val="Notice - Table 3"/>
      <sheetName val="FMIS Calcs (NHPP, STP)"/>
      <sheetName val="FMIS Calcs (GRC, Innovative)"/>
      <sheetName val="FMIS Files Summary"/>
      <sheetName val="FMIS Files Summary Urbanized"/>
      <sheetName val="Fund Source Check"/>
      <sheetName val="Supp Tables..."/>
      <sheetName val="Table of Contents"/>
      <sheetName val="TABLE 1"/>
      <sheetName val="TABLE 2"/>
      <sheetName val="TABLE 3, PAGE 1"/>
      <sheetName val="TABLE 3, PAGE 2"/>
      <sheetName val="TABLE 3, PAGE 3"/>
      <sheetName val="TABLE 3, PAGE 4"/>
      <sheetName val="TABLE 4"/>
      <sheetName val="TABLE 5"/>
      <sheetName val="TABLE 6"/>
      <sheetName val="TABLE 7"/>
      <sheetName val="TABLE 8"/>
      <sheetName val="TABLE 9"/>
      <sheetName val="TABLE 10, PAGE 1."/>
      <sheetName val="TABLE 10, PAGE 2."/>
      <sheetName val="TABLE 10, PAGE 3"/>
      <sheetName val="TABLE 10, PAGE 4"/>
      <sheetName val="TABLE 11"/>
      <sheetName val="TABLE 12"/>
      <sheetName val="TABLE 13"/>
      <sheetName val="TABLE 14"/>
      <sheetName val="TABLE 15"/>
      <sheetName val="Comp Tables..."/>
      <sheetName val="Table of Contents "/>
      <sheetName val="TABLE 1, PART 1"/>
      <sheetName val="TABLE 1, PART 2, PAGE 1"/>
      <sheetName val="TABLE 1, PART 2, PAGE 2"/>
      <sheetName val="TABLE 1, PART 2, PAGE 3"/>
      <sheetName val="TABLE 1, PART 3"/>
      <sheetName val="TABLE 1, PART 4"/>
      <sheetName val="TABLE 2, PART 1, PAGE 1"/>
      <sheetName val="TABLE 2, PART 1, PAGE 2"/>
      <sheetName val="TABLE 2, PART 1, PAGE 3"/>
      <sheetName val="TABLE 2, PART 2"/>
      <sheetName val="TABLE 2, PART 3, PAGE 1"/>
      <sheetName val="TABLE 2, PART 3, PAGE 2"/>
      <sheetName val="TABLE 2, PART 3, PAGE 3"/>
      <sheetName val="TABLE 2, PART 3, PAGE 4"/>
      <sheetName val="TABLE 2, PART 3, PAGE 5"/>
      <sheetName val="TABLE 2, PART 4, PAGE 1"/>
      <sheetName val="TABLE 2, PART 4, PAGE 2"/>
      <sheetName val="TABLE 2, PART 4, PAGE 3"/>
      <sheetName val="TABLE 2, PART 4, PAGE 4"/>
      <sheetName val="TABLE 2, PART 4, PAGE 5"/>
      <sheetName val="TABLE 3, PART 1, PAGE 1"/>
      <sheetName val="TABLE 3, PART 1, PAGE 2"/>
      <sheetName val="TABLE 3, PART 2"/>
      <sheetName val="TABLE 4, PART 1, PAGE 1"/>
      <sheetName val="TABLE 4, PART 1, PAGE 2"/>
      <sheetName val="TABLE 4, PART 1, PAGE 3"/>
      <sheetName val="TABLE 4, PART 1, PAGE 4"/>
      <sheetName val="TABLE 4, PART 1, PAGE 5"/>
      <sheetName val="TABLE 4, PART 2, PAGE 1"/>
      <sheetName val="TABLE 4, PART 2, PAGE 2"/>
      <sheetName val="TABLE 4, PART 2, PAGE 3"/>
      <sheetName val="TABLE 4, PART 2, PAGE 4"/>
      <sheetName val="TABLE 4, PART 2, PAGE 5"/>
      <sheetName val="TABLE 4, PART 3"/>
      <sheetName val="TABLE 4, PART 4"/>
      <sheetName val="TABLE 4, PART 5"/>
      <sheetName val="TABLE 5 "/>
      <sheetName val="TABLE 6 "/>
      <sheetName val="TABLE 7, PART 1"/>
      <sheetName val="TABLE 7, PART 2"/>
      <sheetName val="TABLE 7, PART 3"/>
      <sheetName val="TABLE 8 "/>
      <sheetName val="TABLE 9, PART 1"/>
      <sheetName val="TABLE 9, PART 2"/>
      <sheetName val="TABLE 9, PART 3"/>
      <sheetName val="TABLE 9, PART 4"/>
      <sheetName val="#REF"/>
    </sheetNames>
    <sheetDataSet>
      <sheetData sheetId="1">
        <row r="11">
          <cell r="B11">
            <v>2013</v>
          </cell>
        </row>
      </sheetData>
      <sheetData sheetId="8">
        <row r="14">
          <cell r="B14">
            <v>456923424</v>
          </cell>
          <cell r="C14">
            <v>210158308</v>
          </cell>
          <cell r="D14">
            <v>45710192</v>
          </cell>
          <cell r="E14">
            <v>4498277</v>
          </cell>
          <cell r="F14">
            <v>11387319</v>
          </cell>
          <cell r="G14">
            <v>2977488</v>
          </cell>
        </row>
        <row r="15">
          <cell r="B15">
            <v>289132270</v>
          </cell>
          <cell r="C15">
            <v>132984097</v>
          </cell>
          <cell r="D15">
            <v>30673145</v>
          </cell>
          <cell r="E15">
            <v>1097800</v>
          </cell>
          <cell r="F15">
            <v>27469383</v>
          </cell>
          <cell r="G15">
            <v>2195751</v>
          </cell>
        </row>
        <row r="16">
          <cell r="B16">
            <v>412876246</v>
          </cell>
          <cell r="C16">
            <v>189899158</v>
          </cell>
          <cell r="D16">
            <v>42705038</v>
          </cell>
          <cell r="E16">
            <v>2663362</v>
          </cell>
          <cell r="F16">
            <v>51783698</v>
          </cell>
          <cell r="G16">
            <v>5666582</v>
          </cell>
        </row>
        <row r="17">
          <cell r="B17">
            <v>309170338</v>
          </cell>
          <cell r="C17">
            <v>142200447</v>
          </cell>
          <cell r="D17">
            <v>30215829</v>
          </cell>
          <cell r="E17">
            <v>3756974</v>
          </cell>
          <cell r="F17">
            <v>12291704</v>
          </cell>
          <cell r="G17">
            <v>1663784</v>
          </cell>
        </row>
        <row r="18">
          <cell r="B18">
            <v>1928764143</v>
          </cell>
          <cell r="C18">
            <v>887119784</v>
          </cell>
          <cell r="D18">
            <v>196636834</v>
          </cell>
          <cell r="E18">
            <v>15303046</v>
          </cell>
          <cell r="F18">
            <v>463236124</v>
          </cell>
          <cell r="G18">
            <v>48450747</v>
          </cell>
        </row>
        <row r="19">
          <cell r="B19">
            <v>298339917</v>
          </cell>
          <cell r="C19">
            <v>137219081</v>
          </cell>
          <cell r="D19">
            <v>29621795</v>
          </cell>
          <cell r="E19">
            <v>3160920</v>
          </cell>
          <cell r="F19">
            <v>42219785</v>
          </cell>
          <cell r="G19">
            <v>5121568</v>
          </cell>
        </row>
        <row r="20">
          <cell r="B20">
            <v>277569755</v>
          </cell>
          <cell r="C20">
            <v>127666009</v>
          </cell>
          <cell r="D20">
            <v>29195167</v>
          </cell>
          <cell r="E20">
            <v>1305245</v>
          </cell>
          <cell r="F20">
            <v>44161399</v>
          </cell>
          <cell r="G20">
            <v>4469164</v>
          </cell>
        </row>
        <row r="21">
          <cell r="B21">
            <v>95402817</v>
          </cell>
          <cell r="C21">
            <v>43879770</v>
          </cell>
          <cell r="D21">
            <v>9385422</v>
          </cell>
          <cell r="E21">
            <v>1097800</v>
          </cell>
          <cell r="F21">
            <v>11640644</v>
          </cell>
          <cell r="G21">
            <v>1725566</v>
          </cell>
        </row>
        <row r="22">
          <cell r="B22">
            <v>90501907</v>
          </cell>
          <cell r="C22">
            <v>41625635</v>
          </cell>
          <cell r="D22">
            <v>8846891</v>
          </cell>
          <cell r="E22">
            <v>1097800</v>
          </cell>
          <cell r="F22">
            <v>10083522</v>
          </cell>
          <cell r="G22">
            <v>1718756</v>
          </cell>
        </row>
        <row r="23">
          <cell r="B23">
            <v>1142513715</v>
          </cell>
          <cell r="C23">
            <v>525490130</v>
          </cell>
          <cell r="D23">
            <v>117035286</v>
          </cell>
          <cell r="E23">
            <v>8508431</v>
          </cell>
          <cell r="F23">
            <v>13572954</v>
          </cell>
          <cell r="G23">
            <v>20050118</v>
          </cell>
        </row>
        <row r="24">
          <cell r="B24">
            <v>745211936</v>
          </cell>
          <cell r="C24">
            <v>342754326</v>
          </cell>
          <cell r="D24">
            <v>73987244</v>
          </cell>
          <cell r="E24">
            <v>7899454</v>
          </cell>
          <cell r="F24">
            <v>67825329</v>
          </cell>
          <cell r="G24">
            <v>7523798</v>
          </cell>
        </row>
        <row r="25">
          <cell r="B25">
            <v>96236662</v>
          </cell>
          <cell r="C25">
            <v>44263290</v>
          </cell>
          <cell r="D25">
            <v>9477047</v>
          </cell>
          <cell r="E25">
            <v>1097800</v>
          </cell>
          <cell r="F25">
            <v>10339959</v>
          </cell>
          <cell r="G25">
            <v>1693560</v>
          </cell>
        </row>
        <row r="26">
          <cell r="B26">
            <v>166561947</v>
          </cell>
          <cell r="C26">
            <v>76608847</v>
          </cell>
          <cell r="D26">
            <v>16538795</v>
          </cell>
          <cell r="E26">
            <v>1763660</v>
          </cell>
          <cell r="F26">
            <v>12790608</v>
          </cell>
          <cell r="G26">
            <v>1567881</v>
          </cell>
        </row>
        <row r="27">
          <cell r="B27">
            <v>792870904</v>
          </cell>
          <cell r="C27">
            <v>364674690</v>
          </cell>
          <cell r="D27">
            <v>76779200</v>
          </cell>
          <cell r="E27">
            <v>10344446</v>
          </cell>
          <cell r="F27">
            <v>109895510</v>
          </cell>
          <cell r="G27">
            <v>16523548</v>
          </cell>
        </row>
        <row r="28">
          <cell r="B28">
            <v>552166474</v>
          </cell>
          <cell r="C28">
            <v>253964594</v>
          </cell>
          <cell r="D28">
            <v>53371971</v>
          </cell>
          <cell r="E28">
            <v>7302164</v>
          </cell>
          <cell r="F28">
            <v>47030270</v>
          </cell>
          <cell r="G28">
            <v>5068555</v>
          </cell>
        </row>
        <row r="29">
          <cell r="B29">
            <v>287371989</v>
          </cell>
          <cell r="C29">
            <v>132174469</v>
          </cell>
          <cell r="D29">
            <v>26374366</v>
          </cell>
          <cell r="E29">
            <v>5203153</v>
          </cell>
          <cell r="F29">
            <v>11039084</v>
          </cell>
          <cell r="G29">
            <v>1880669</v>
          </cell>
        </row>
        <row r="30">
          <cell r="B30">
            <v>224897038</v>
          </cell>
          <cell r="C30">
            <v>103439610</v>
          </cell>
          <cell r="D30">
            <v>18815721</v>
          </cell>
          <cell r="E30">
            <v>5896814</v>
          </cell>
          <cell r="F30">
            <v>9499060</v>
          </cell>
          <cell r="G30">
            <v>1886231</v>
          </cell>
        </row>
        <row r="31">
          <cell r="B31">
            <v>397898973</v>
          </cell>
          <cell r="C31">
            <v>183010480</v>
          </cell>
          <cell r="D31">
            <v>40029492</v>
          </cell>
          <cell r="E31">
            <v>3693149</v>
          </cell>
          <cell r="F31">
            <v>13674583</v>
          </cell>
          <cell r="G31">
            <v>2453155</v>
          </cell>
        </row>
        <row r="32">
          <cell r="B32">
            <v>421232377</v>
          </cell>
          <cell r="C32">
            <v>193742494</v>
          </cell>
          <cell r="D32">
            <v>42151058</v>
          </cell>
          <cell r="E32">
            <v>4135544</v>
          </cell>
          <cell r="F32">
            <v>11425669</v>
          </cell>
          <cell r="G32">
            <v>4163298</v>
          </cell>
        </row>
        <row r="33">
          <cell r="B33">
            <v>105715520</v>
          </cell>
          <cell r="C33">
            <v>48623016</v>
          </cell>
          <cell r="D33">
            <v>10392024</v>
          </cell>
          <cell r="E33">
            <v>1224396</v>
          </cell>
          <cell r="F33">
            <v>10278460</v>
          </cell>
          <cell r="G33">
            <v>1783888</v>
          </cell>
        </row>
        <row r="34">
          <cell r="B34">
            <v>329822728</v>
          </cell>
          <cell r="C34">
            <v>151699350</v>
          </cell>
          <cell r="D34">
            <v>33952061</v>
          </cell>
          <cell r="E34">
            <v>2290105</v>
          </cell>
          <cell r="F34">
            <v>53449089</v>
          </cell>
          <cell r="G34">
            <v>6696513</v>
          </cell>
        </row>
        <row r="35">
          <cell r="B35">
            <v>327228891</v>
          </cell>
          <cell r="C35">
            <v>150506335</v>
          </cell>
          <cell r="D35">
            <v>33547521</v>
          </cell>
          <cell r="E35">
            <v>2409624</v>
          </cell>
          <cell r="F35">
            <v>63305616</v>
          </cell>
          <cell r="G35">
            <v>8704810</v>
          </cell>
        </row>
        <row r="36">
          <cell r="B36">
            <v>593353510</v>
          </cell>
          <cell r="C36">
            <v>272908246</v>
          </cell>
          <cell r="D36">
            <v>57800668</v>
          </cell>
          <cell r="E36">
            <v>7399254</v>
          </cell>
          <cell r="F36">
            <v>73871761</v>
          </cell>
          <cell r="G36">
            <v>10028031</v>
          </cell>
        </row>
        <row r="37">
          <cell r="B37">
            <v>377273705</v>
          </cell>
          <cell r="C37">
            <v>173524051</v>
          </cell>
          <cell r="D37">
            <v>35510911</v>
          </cell>
          <cell r="E37">
            <v>5945347</v>
          </cell>
          <cell r="F37">
            <v>32167608</v>
          </cell>
          <cell r="G37">
            <v>4427759</v>
          </cell>
        </row>
        <row r="38">
          <cell r="B38">
            <v>288930498</v>
          </cell>
          <cell r="C38">
            <v>132891294</v>
          </cell>
          <cell r="D38">
            <v>28356405</v>
          </cell>
          <cell r="E38">
            <v>3392369</v>
          </cell>
          <cell r="F38">
            <v>11198773</v>
          </cell>
          <cell r="G38">
            <v>1646728</v>
          </cell>
        </row>
        <row r="39">
          <cell r="B39">
            <v>563373635</v>
          </cell>
          <cell r="C39">
            <v>259119240</v>
          </cell>
          <cell r="D39">
            <v>56394472</v>
          </cell>
          <cell r="E39">
            <v>5511149</v>
          </cell>
          <cell r="F39">
            <v>23528679</v>
          </cell>
          <cell r="G39">
            <v>5033468</v>
          </cell>
        </row>
        <row r="40">
          <cell r="B40">
            <v>241477106</v>
          </cell>
          <cell r="C40">
            <v>111065482</v>
          </cell>
          <cell r="D40">
            <v>24717657</v>
          </cell>
          <cell r="E40">
            <v>1816759</v>
          </cell>
          <cell r="F40">
            <v>14860343</v>
          </cell>
          <cell r="G40">
            <v>1740968</v>
          </cell>
        </row>
        <row r="41">
          <cell r="B41">
            <v>170000015</v>
          </cell>
          <cell r="C41">
            <v>78190160</v>
          </cell>
          <cell r="D41">
            <v>15131220</v>
          </cell>
          <cell r="E41">
            <v>3549023</v>
          </cell>
          <cell r="F41">
            <v>10269362</v>
          </cell>
          <cell r="G41">
            <v>1604999</v>
          </cell>
        </row>
        <row r="42">
          <cell r="B42">
            <v>200334979</v>
          </cell>
          <cell r="C42">
            <v>92142486</v>
          </cell>
          <cell r="D42">
            <v>20915764</v>
          </cell>
          <cell r="E42">
            <v>1097800</v>
          </cell>
          <cell r="F42">
            <v>32510547</v>
          </cell>
          <cell r="G42">
            <v>3178898</v>
          </cell>
        </row>
        <row r="43">
          <cell r="B43">
            <v>93944041</v>
          </cell>
          <cell r="C43">
            <v>43208817</v>
          </cell>
          <cell r="D43">
            <v>9225126</v>
          </cell>
          <cell r="E43">
            <v>1097800</v>
          </cell>
          <cell r="F43">
            <v>10330459</v>
          </cell>
          <cell r="G43">
            <v>1530863</v>
          </cell>
        </row>
        <row r="44">
          <cell r="B44">
            <v>539498504</v>
          </cell>
          <cell r="C44">
            <v>248138062</v>
          </cell>
          <cell r="D44">
            <v>55630147</v>
          </cell>
          <cell r="E44">
            <v>3651984</v>
          </cell>
          <cell r="F44">
            <v>103904782</v>
          </cell>
          <cell r="G44">
            <v>12055425</v>
          </cell>
        </row>
        <row r="45">
          <cell r="B45">
            <v>217345099</v>
          </cell>
          <cell r="C45">
            <v>99966156</v>
          </cell>
          <cell r="D45">
            <v>22303206</v>
          </cell>
          <cell r="E45">
            <v>1579494</v>
          </cell>
          <cell r="F45">
            <v>11392428</v>
          </cell>
          <cell r="G45">
            <v>1558677</v>
          </cell>
        </row>
        <row r="46">
          <cell r="B46">
            <v>899266277</v>
          </cell>
          <cell r="C46">
            <v>413610398</v>
          </cell>
          <cell r="D46">
            <v>92573826</v>
          </cell>
          <cell r="E46">
            <v>6240945</v>
          </cell>
          <cell r="F46">
            <v>182861976</v>
          </cell>
          <cell r="G46">
            <v>24183358</v>
          </cell>
        </row>
        <row r="47">
          <cell r="B47">
            <v>603405549</v>
          </cell>
          <cell r="C47">
            <v>277531601</v>
          </cell>
          <cell r="D47">
            <v>59888750</v>
          </cell>
          <cell r="E47">
            <v>6415728</v>
          </cell>
          <cell r="F47">
            <v>51064527</v>
          </cell>
          <cell r="G47">
            <v>5622414</v>
          </cell>
        </row>
        <row r="48">
          <cell r="B48">
            <v>144790203</v>
          </cell>
          <cell r="C48">
            <v>66595107</v>
          </cell>
          <cell r="D48">
            <v>12344520</v>
          </cell>
          <cell r="E48">
            <v>3565573</v>
          </cell>
          <cell r="F48">
            <v>10501271</v>
          </cell>
          <cell r="G48">
            <v>1625885</v>
          </cell>
        </row>
        <row r="49">
          <cell r="B49">
            <v>755408909</v>
          </cell>
          <cell r="C49">
            <v>347444342</v>
          </cell>
          <cell r="D49">
            <v>74453429</v>
          </cell>
          <cell r="E49">
            <v>8553752</v>
          </cell>
          <cell r="F49">
            <v>95583480</v>
          </cell>
          <cell r="G49">
            <v>11217849</v>
          </cell>
        </row>
        <row r="50">
          <cell r="B50">
            <v>380540056</v>
          </cell>
          <cell r="C50">
            <v>175026383</v>
          </cell>
          <cell r="D50">
            <v>36649896</v>
          </cell>
          <cell r="E50">
            <v>5165281</v>
          </cell>
          <cell r="F50">
            <v>11733966</v>
          </cell>
          <cell r="G50">
            <v>2503866</v>
          </cell>
        </row>
        <row r="51">
          <cell r="B51">
            <v>292485684</v>
          </cell>
          <cell r="C51">
            <v>134526473</v>
          </cell>
          <cell r="D51">
            <v>29252507</v>
          </cell>
          <cell r="E51">
            <v>2886924</v>
          </cell>
          <cell r="F51">
            <v>19365448</v>
          </cell>
          <cell r="G51">
            <v>3505388</v>
          </cell>
        </row>
        <row r="52">
          <cell r="B52">
            <v>933487333</v>
          </cell>
          <cell r="C52">
            <v>429350102</v>
          </cell>
          <cell r="D52">
            <v>96030158</v>
          </cell>
          <cell r="E52">
            <v>6544952</v>
          </cell>
          <cell r="F52">
            <v>104311840</v>
          </cell>
          <cell r="G52">
            <v>12560793</v>
          </cell>
        </row>
        <row r="53">
          <cell r="B53">
            <v>126572363</v>
          </cell>
          <cell r="C53">
            <v>58215956</v>
          </cell>
          <cell r="D53">
            <v>12810449</v>
          </cell>
          <cell r="E53">
            <v>1097800</v>
          </cell>
          <cell r="F53">
            <v>10411477</v>
          </cell>
          <cell r="G53">
            <v>1798313</v>
          </cell>
        </row>
        <row r="54">
          <cell r="B54">
            <v>376052450</v>
          </cell>
          <cell r="C54">
            <v>172962345</v>
          </cell>
          <cell r="D54">
            <v>37111491</v>
          </cell>
          <cell r="E54">
            <v>4210570</v>
          </cell>
          <cell r="F54">
            <v>12259677</v>
          </cell>
          <cell r="G54">
            <v>2859832</v>
          </cell>
        </row>
        <row r="55">
          <cell r="B55">
            <v>164354853</v>
          </cell>
          <cell r="C55">
            <v>75593713</v>
          </cell>
          <cell r="D55">
            <v>15753187</v>
          </cell>
          <cell r="E55">
            <v>2306743</v>
          </cell>
          <cell r="F55">
            <v>12244724</v>
          </cell>
          <cell r="G55">
            <v>1711252</v>
          </cell>
        </row>
        <row r="56">
          <cell r="B56">
            <v>492600431</v>
          </cell>
          <cell r="C56">
            <v>226567665</v>
          </cell>
          <cell r="D56">
            <v>49457151</v>
          </cell>
          <cell r="E56">
            <v>4671642</v>
          </cell>
          <cell r="F56">
            <v>36975046</v>
          </cell>
          <cell r="G56">
            <v>4655183</v>
          </cell>
        </row>
        <row r="57">
          <cell r="B57">
            <v>1829115422</v>
          </cell>
          <cell r="C57">
            <v>841287145</v>
          </cell>
          <cell r="D57">
            <v>183805986</v>
          </cell>
          <cell r="E57">
            <v>17184117</v>
          </cell>
          <cell r="F57">
            <v>150237822</v>
          </cell>
          <cell r="G57">
            <v>21668713</v>
          </cell>
        </row>
        <row r="58">
          <cell r="B58">
            <v>188440622</v>
          </cell>
          <cell r="C58">
            <v>86671771</v>
          </cell>
          <cell r="D58">
            <v>19190823</v>
          </cell>
          <cell r="E58">
            <v>1515742</v>
          </cell>
          <cell r="F58">
            <v>11965399</v>
          </cell>
          <cell r="G58">
            <v>2911540</v>
          </cell>
        </row>
        <row r="59">
          <cell r="B59">
            <v>115853130</v>
          </cell>
          <cell r="C59">
            <v>53285729</v>
          </cell>
          <cell r="D59">
            <v>11632579</v>
          </cell>
          <cell r="E59">
            <v>1097800</v>
          </cell>
          <cell r="F59">
            <v>11824530</v>
          </cell>
          <cell r="G59">
            <v>2030042</v>
          </cell>
        </row>
        <row r="60">
          <cell r="B60">
            <v>585556568</v>
          </cell>
          <cell r="C60">
            <v>269322103</v>
          </cell>
          <cell r="D60">
            <v>59823747</v>
          </cell>
          <cell r="E60">
            <v>4519418</v>
          </cell>
          <cell r="F60">
            <v>54819896</v>
          </cell>
          <cell r="G60">
            <v>7321181</v>
          </cell>
        </row>
        <row r="61">
          <cell r="B61">
            <v>388440755</v>
          </cell>
          <cell r="C61">
            <v>178660247</v>
          </cell>
          <cell r="D61">
            <v>38635185</v>
          </cell>
          <cell r="E61">
            <v>4048150</v>
          </cell>
          <cell r="F61">
            <v>36885483</v>
          </cell>
          <cell r="G61">
            <v>7090695</v>
          </cell>
        </row>
        <row r="62">
          <cell r="B62">
            <v>258310038</v>
          </cell>
          <cell r="C62">
            <v>118807656</v>
          </cell>
          <cell r="D62">
            <v>26403425</v>
          </cell>
          <cell r="E62">
            <v>1980656</v>
          </cell>
          <cell r="F62">
            <v>14296840</v>
          </cell>
          <cell r="G62">
            <v>1648406</v>
          </cell>
        </row>
        <row r="63">
          <cell r="B63">
            <v>441990353</v>
          </cell>
          <cell r="C63">
            <v>203289960</v>
          </cell>
          <cell r="D63">
            <v>42902103</v>
          </cell>
          <cell r="E63">
            <v>5665464</v>
          </cell>
          <cell r="F63">
            <v>27347980</v>
          </cell>
          <cell r="G63">
            <v>4427381</v>
          </cell>
        </row>
        <row r="64">
          <cell r="B64">
            <v>149777498</v>
          </cell>
          <cell r="C64">
            <v>68888973</v>
          </cell>
          <cell r="D64">
            <v>15360317</v>
          </cell>
          <cell r="E64">
            <v>1097800</v>
          </cell>
          <cell r="F64">
            <v>10401482</v>
          </cell>
          <cell r="G64">
            <v>1530979</v>
          </cell>
        </row>
      </sheetData>
      <sheetData sheetId="11">
        <row r="14">
          <cell r="N14">
            <v>0</v>
          </cell>
          <cell r="O14">
            <v>0</v>
          </cell>
        </row>
        <row r="15">
          <cell r="N15">
            <v>7228307</v>
          </cell>
          <cell r="O15">
            <v>3324602</v>
          </cell>
        </row>
        <row r="16">
          <cell r="N16">
            <v>10321906</v>
          </cell>
          <cell r="O16">
            <v>4747479</v>
          </cell>
        </row>
        <row r="17">
          <cell r="N17">
            <v>0</v>
          </cell>
          <cell r="O17">
            <v>0</v>
          </cell>
        </row>
        <row r="18">
          <cell r="N18">
            <v>48219104</v>
          </cell>
          <cell r="O18">
            <v>22177995</v>
          </cell>
        </row>
        <row r="19">
          <cell r="N19">
            <v>0</v>
          </cell>
          <cell r="O19">
            <v>0</v>
          </cell>
        </row>
        <row r="20">
          <cell r="N20">
            <v>0</v>
          </cell>
          <cell r="O20">
            <v>0</v>
          </cell>
        </row>
        <row r="21">
          <cell r="N21">
            <v>0</v>
          </cell>
          <cell r="O21">
            <v>0</v>
          </cell>
        </row>
        <row r="22">
          <cell r="N22">
            <v>0</v>
          </cell>
          <cell r="O22">
            <v>0</v>
          </cell>
        </row>
        <row r="23">
          <cell r="N23">
            <v>0</v>
          </cell>
          <cell r="O23">
            <v>0</v>
          </cell>
        </row>
        <row r="24">
          <cell r="N24">
            <v>0</v>
          </cell>
          <cell r="O24">
            <v>0</v>
          </cell>
        </row>
        <row r="25">
          <cell r="N25">
            <v>2405917</v>
          </cell>
          <cell r="O25">
            <v>1106582</v>
          </cell>
        </row>
        <row r="26">
          <cell r="N26">
            <v>4164049</v>
          </cell>
          <cell r="O26">
            <v>1915221</v>
          </cell>
        </row>
        <row r="27">
          <cell r="N27">
            <v>0</v>
          </cell>
          <cell r="O27">
            <v>0</v>
          </cell>
        </row>
        <row r="28">
          <cell r="N28">
            <v>13804162</v>
          </cell>
          <cell r="O28">
            <v>6349115</v>
          </cell>
        </row>
        <row r="29">
          <cell r="N29">
            <v>7184300</v>
          </cell>
          <cell r="O29">
            <v>3304362</v>
          </cell>
        </row>
        <row r="30">
          <cell r="N30">
            <v>0</v>
          </cell>
          <cell r="O30">
            <v>0</v>
          </cell>
        </row>
        <row r="31">
          <cell r="N31">
            <v>0</v>
          </cell>
          <cell r="O31">
            <v>0</v>
          </cell>
        </row>
        <row r="32">
          <cell r="N32">
            <v>10530809</v>
          </cell>
          <cell r="O32">
            <v>4843562</v>
          </cell>
        </row>
        <row r="33">
          <cell r="N33">
            <v>0</v>
          </cell>
          <cell r="O33">
            <v>0</v>
          </cell>
        </row>
        <row r="34">
          <cell r="N34">
            <v>8245568</v>
          </cell>
          <cell r="O34">
            <v>3792484</v>
          </cell>
        </row>
        <row r="35">
          <cell r="N35">
            <v>0</v>
          </cell>
          <cell r="O35">
            <v>0</v>
          </cell>
        </row>
        <row r="36">
          <cell r="N36">
            <v>0</v>
          </cell>
          <cell r="O36">
            <v>0</v>
          </cell>
        </row>
        <row r="37">
          <cell r="N37">
            <v>9431843</v>
          </cell>
          <cell r="O37">
            <v>4338101</v>
          </cell>
        </row>
        <row r="38">
          <cell r="N38">
            <v>0</v>
          </cell>
          <cell r="O38">
            <v>0</v>
          </cell>
        </row>
        <row r="39">
          <cell r="N39">
            <v>0</v>
          </cell>
          <cell r="O39">
            <v>0</v>
          </cell>
        </row>
        <row r="40">
          <cell r="N40">
            <v>6036928</v>
          </cell>
          <cell r="O40">
            <v>2776637</v>
          </cell>
        </row>
        <row r="41">
          <cell r="N41">
            <v>4250000</v>
          </cell>
          <cell r="O41">
            <v>1954754</v>
          </cell>
        </row>
        <row r="42">
          <cell r="N42">
            <v>0</v>
          </cell>
          <cell r="O42">
            <v>0</v>
          </cell>
        </row>
        <row r="43">
          <cell r="N43">
            <v>0</v>
          </cell>
          <cell r="O43">
            <v>0</v>
          </cell>
        </row>
        <row r="44">
          <cell r="N44">
            <v>0</v>
          </cell>
          <cell r="O44">
            <v>0</v>
          </cell>
        </row>
        <row r="45">
          <cell r="N45">
            <v>5433627</v>
          </cell>
          <cell r="O45">
            <v>2499154</v>
          </cell>
        </row>
        <row r="46">
          <cell r="N46">
            <v>0</v>
          </cell>
          <cell r="O46">
            <v>0</v>
          </cell>
        </row>
        <row r="47">
          <cell r="N47">
            <v>15085139</v>
          </cell>
          <cell r="O47">
            <v>6938290</v>
          </cell>
        </row>
        <row r="48">
          <cell r="N48">
            <v>0</v>
          </cell>
          <cell r="O48">
            <v>0</v>
          </cell>
        </row>
        <row r="49">
          <cell r="N49">
            <v>18885223</v>
          </cell>
          <cell r="O49">
            <v>8686109</v>
          </cell>
        </row>
        <row r="50">
          <cell r="N50">
            <v>9513501</v>
          </cell>
          <cell r="O50">
            <v>4375660</v>
          </cell>
        </row>
        <row r="51">
          <cell r="N51">
            <v>7312142</v>
          </cell>
          <cell r="O51">
            <v>3363162</v>
          </cell>
        </row>
        <row r="52">
          <cell r="N52">
            <v>0</v>
          </cell>
          <cell r="O52">
            <v>0</v>
          </cell>
        </row>
        <row r="53">
          <cell r="N53">
            <v>3164309</v>
          </cell>
          <cell r="O53">
            <v>1455399</v>
          </cell>
        </row>
        <row r="54">
          <cell r="N54">
            <v>0</v>
          </cell>
          <cell r="O54">
            <v>0</v>
          </cell>
        </row>
        <row r="55">
          <cell r="N55">
            <v>4108871</v>
          </cell>
          <cell r="O55">
            <v>1889843</v>
          </cell>
        </row>
        <row r="56">
          <cell r="N56">
            <v>0</v>
          </cell>
          <cell r="O56">
            <v>0</v>
          </cell>
        </row>
        <row r="57">
          <cell r="N57">
            <v>0</v>
          </cell>
          <cell r="O57">
            <v>0</v>
          </cell>
        </row>
        <row r="58">
          <cell r="N58">
            <v>4711016</v>
          </cell>
          <cell r="O58">
            <v>2166794</v>
          </cell>
        </row>
        <row r="59">
          <cell r="N59">
            <v>2896328</v>
          </cell>
          <cell r="O59">
            <v>1332143</v>
          </cell>
        </row>
        <row r="60">
          <cell r="N60">
            <v>0</v>
          </cell>
          <cell r="O60">
            <v>0</v>
          </cell>
        </row>
        <row r="61">
          <cell r="N61">
            <v>9711019</v>
          </cell>
          <cell r="O61">
            <v>4466506</v>
          </cell>
        </row>
        <row r="62">
          <cell r="N62">
            <v>0</v>
          </cell>
          <cell r="O62">
            <v>0</v>
          </cell>
        </row>
        <row r="63">
          <cell r="N63">
            <v>0</v>
          </cell>
          <cell r="O63">
            <v>0</v>
          </cell>
        </row>
        <row r="64">
          <cell r="N64">
            <v>3744437</v>
          </cell>
          <cell r="O64">
            <v>1722224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7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2.421875" style="0" customWidth="1"/>
    <col min="2" max="2" width="20.140625" style="0" customWidth="1"/>
    <col min="3" max="9" width="15.7109375" style="0" customWidth="1"/>
    <col min="10" max="10" width="12.00390625" style="0" customWidth="1"/>
    <col min="11" max="255" width="9.140625" style="0" hidden="1" customWidth="1"/>
    <col min="256" max="16384" width="7.140625" style="0" hidden="1" customWidth="1"/>
  </cols>
  <sheetData>
    <row r="1" spans="2:10" ht="12.75">
      <c r="B1" s="1"/>
      <c r="C1" s="2" t="s">
        <v>0</v>
      </c>
      <c r="D1" s="2"/>
      <c r="E1" s="2"/>
      <c r="F1" s="2"/>
      <c r="G1" s="2"/>
      <c r="H1" s="2"/>
      <c r="I1" s="2"/>
      <c r="J1" s="3" t="s">
        <v>134</v>
      </c>
    </row>
    <row r="2" spans="2:10" ht="15.75" customHeight="1">
      <c r="B2" s="4"/>
      <c r="C2" s="2" t="s">
        <v>1</v>
      </c>
      <c r="D2" s="2"/>
      <c r="E2" s="2"/>
      <c r="F2" s="2"/>
      <c r="G2" s="2"/>
      <c r="H2" s="2"/>
      <c r="I2" s="2"/>
      <c r="J2" s="5"/>
    </row>
    <row r="3" spans="2:9" ht="12.75" customHeight="1">
      <c r="B3" s="4"/>
      <c r="C3" s="6"/>
      <c r="D3" s="6"/>
      <c r="E3" s="6"/>
      <c r="F3" s="6"/>
      <c r="G3" s="6"/>
      <c r="H3" s="6"/>
      <c r="I3" s="6"/>
    </row>
    <row r="4" spans="2:9" ht="12.75">
      <c r="B4" s="4"/>
      <c r="C4" s="7"/>
      <c r="D4" s="4"/>
      <c r="E4" s="4"/>
      <c r="F4" s="4"/>
      <c r="H4" s="8"/>
      <c r="I4" s="8"/>
    </row>
    <row r="5" spans="2:9" ht="12.75">
      <c r="B5" s="9"/>
      <c r="C5" s="10" t="str">
        <f>"FY "&amp;'[1]Specs'!B11&amp;" FEDERAL-AID HIGHWAY PROGRAM REVISED APPORTIONMENTS UNDER"</f>
        <v>FY 2013 FEDERAL-AID HIGHWAY PROGRAM REVISED APPORTIONMENTS UNDER</v>
      </c>
      <c r="D5" s="10"/>
      <c r="E5" s="10"/>
      <c r="F5" s="10"/>
      <c r="G5" s="10"/>
      <c r="H5" s="10"/>
      <c r="I5" s="10"/>
    </row>
    <row r="6" spans="2:9" ht="12.75">
      <c r="B6" s="9"/>
      <c r="C6" s="11" t="s">
        <v>2</v>
      </c>
      <c r="D6" s="11"/>
      <c r="E6" s="11"/>
      <c r="F6" s="11"/>
      <c r="G6" s="11"/>
      <c r="H6" s="11"/>
      <c r="I6" s="11"/>
    </row>
    <row r="7" spans="2:9" ht="12.75">
      <c r="B7" s="9"/>
      <c r="C7" s="11" t="s">
        <v>131</v>
      </c>
      <c r="D7" s="11"/>
      <c r="E7" s="11"/>
      <c r="F7" s="11"/>
      <c r="G7" s="11"/>
      <c r="H7" s="11"/>
      <c r="I7" s="11"/>
    </row>
    <row r="8" spans="7:9" ht="12.75">
      <c r="G8" s="12"/>
      <c r="H8" s="12"/>
      <c r="I8" s="12"/>
    </row>
    <row r="9" spans="2:9" ht="14.25" customHeight="1">
      <c r="B9" s="13"/>
      <c r="C9" s="14" t="s">
        <v>3</v>
      </c>
      <c r="D9" s="13"/>
      <c r="E9" s="14" t="s">
        <v>4</v>
      </c>
      <c r="F9" s="14" t="s">
        <v>5</v>
      </c>
      <c r="G9" s="14" t="s">
        <v>6</v>
      </c>
      <c r="H9" s="14"/>
      <c r="I9" s="14"/>
    </row>
    <row r="10" spans="3:9" ht="12.75">
      <c r="C10" s="14" t="s">
        <v>4</v>
      </c>
      <c r="D10" s="14" t="s">
        <v>7</v>
      </c>
      <c r="E10" s="14" t="s">
        <v>8</v>
      </c>
      <c r="F10" s="14" t="s">
        <v>4</v>
      </c>
      <c r="G10" s="14" t="s">
        <v>9</v>
      </c>
      <c r="H10" s="14"/>
      <c r="I10" s="14"/>
    </row>
    <row r="11" spans="2:9" ht="15">
      <c r="B11" s="15"/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4" t="s">
        <v>15</v>
      </c>
      <c r="I11" s="14" t="s">
        <v>16</v>
      </c>
    </row>
    <row r="12" spans="2:9" ht="12.75">
      <c r="B12" s="16" t="s">
        <v>17</v>
      </c>
      <c r="C12" s="16" t="s">
        <v>18</v>
      </c>
      <c r="D12" s="16" t="s">
        <v>18</v>
      </c>
      <c r="E12" s="16" t="s">
        <v>18</v>
      </c>
      <c r="F12" s="16" t="s">
        <v>18</v>
      </c>
      <c r="G12" s="16" t="s">
        <v>12</v>
      </c>
      <c r="H12" s="16" t="s">
        <v>19</v>
      </c>
      <c r="I12" s="16" t="s">
        <v>20</v>
      </c>
    </row>
    <row r="13" spans="2:9" ht="12.75">
      <c r="B13" s="17"/>
      <c r="C13" s="17"/>
      <c r="D13" s="17"/>
      <c r="E13" s="17"/>
      <c r="F13" s="17"/>
      <c r="G13" s="18"/>
      <c r="H13" s="18"/>
      <c r="I13" s="18"/>
    </row>
    <row r="14" spans="2:9" ht="12.75">
      <c r="B14" s="19" t="s">
        <v>21</v>
      </c>
      <c r="C14" s="20">
        <f>'[1]Base Apport w 0.2% Rescission'!B14</f>
        <v>456923424</v>
      </c>
      <c r="D14" s="20">
        <f>'[1]Base Apport w 0.2% Rescission'!C14</f>
        <v>210158308</v>
      </c>
      <c r="E14" s="20">
        <f>'[1]Base Apport w 0.2% Rescission'!D14</f>
        <v>45710192</v>
      </c>
      <c r="F14" s="20">
        <f>'[1]Base Apport w 0.2% Rescission'!E14</f>
        <v>4498277</v>
      </c>
      <c r="G14" s="21">
        <f>'[1]Base Apport w 0.2% Rescission'!F14</f>
        <v>11387319</v>
      </c>
      <c r="H14" s="20">
        <f>'[1]Base Apport w 0.2% Rescission'!G14</f>
        <v>2977488</v>
      </c>
      <c r="I14" s="22">
        <f>SUM(C14:H14)</f>
        <v>731655008</v>
      </c>
    </row>
    <row r="15" spans="2:9" ht="12.75">
      <c r="B15" s="23" t="s">
        <v>22</v>
      </c>
      <c r="C15" s="24">
        <f>'[1]Base Apport w 0.2% Rescission'!B15</f>
        <v>289132270</v>
      </c>
      <c r="D15" s="24">
        <f>'[1]Base Apport w 0.2% Rescission'!C15</f>
        <v>132984097</v>
      </c>
      <c r="E15" s="24">
        <f>'[1]Base Apport w 0.2% Rescission'!D15</f>
        <v>30673145</v>
      </c>
      <c r="F15" s="24">
        <f>'[1]Base Apport w 0.2% Rescission'!E15</f>
        <v>1097800</v>
      </c>
      <c r="G15" s="24">
        <f>'[1]Base Apport w 0.2% Rescission'!F15</f>
        <v>27469383</v>
      </c>
      <c r="H15" s="24">
        <f>'[1]Base Apport w 0.2% Rescission'!G15</f>
        <v>2195751</v>
      </c>
      <c r="I15" s="25">
        <f aca="true" t="shared" si="0" ref="I15:I64">SUM(C15:H15)</f>
        <v>483552446</v>
      </c>
    </row>
    <row r="16" spans="2:9" ht="12.75">
      <c r="B16" s="26" t="s">
        <v>23</v>
      </c>
      <c r="C16" s="27">
        <f>'[1]Base Apport w 0.2% Rescission'!B16</f>
        <v>412876246</v>
      </c>
      <c r="D16" s="27">
        <f>'[1]Base Apport w 0.2% Rescission'!C16</f>
        <v>189899158</v>
      </c>
      <c r="E16" s="27">
        <f>'[1]Base Apport w 0.2% Rescission'!D16</f>
        <v>42705038</v>
      </c>
      <c r="F16" s="27">
        <f>'[1]Base Apport w 0.2% Rescission'!E16</f>
        <v>2663362</v>
      </c>
      <c r="G16" s="27">
        <f>'[1]Base Apport w 0.2% Rescission'!F16</f>
        <v>51783698</v>
      </c>
      <c r="H16" s="27">
        <f>'[1]Base Apport w 0.2% Rescission'!G16</f>
        <v>5666582</v>
      </c>
      <c r="I16" s="28">
        <f t="shared" si="0"/>
        <v>705594084</v>
      </c>
    </row>
    <row r="17" spans="2:9" ht="12.75">
      <c r="B17" s="29" t="s">
        <v>24</v>
      </c>
      <c r="C17" s="20">
        <f>'[1]Base Apport w 0.2% Rescission'!B17</f>
        <v>309170338</v>
      </c>
      <c r="D17" s="20">
        <f>'[1]Base Apport w 0.2% Rescission'!C17</f>
        <v>142200447</v>
      </c>
      <c r="E17" s="20">
        <f>'[1]Base Apport w 0.2% Rescission'!D17</f>
        <v>30215829</v>
      </c>
      <c r="F17" s="20">
        <f>'[1]Base Apport w 0.2% Rescission'!E17</f>
        <v>3756974</v>
      </c>
      <c r="G17" s="20">
        <f>'[1]Base Apport w 0.2% Rescission'!F17</f>
        <v>12291704</v>
      </c>
      <c r="H17" s="20">
        <f>'[1]Base Apport w 0.2% Rescission'!G17</f>
        <v>1663784</v>
      </c>
      <c r="I17" s="22">
        <f t="shared" si="0"/>
        <v>499299076</v>
      </c>
    </row>
    <row r="18" spans="2:9" ht="12.75">
      <c r="B18" s="23" t="s">
        <v>25</v>
      </c>
      <c r="C18" s="24">
        <f>'[1]Base Apport w 0.2% Rescission'!B18</f>
        <v>1928764143</v>
      </c>
      <c r="D18" s="24">
        <f>'[1]Base Apport w 0.2% Rescission'!C18</f>
        <v>887119784</v>
      </c>
      <c r="E18" s="24">
        <f>'[1]Base Apport w 0.2% Rescission'!D18</f>
        <v>196636834</v>
      </c>
      <c r="F18" s="24">
        <f>'[1]Base Apport w 0.2% Rescission'!E18</f>
        <v>15303046</v>
      </c>
      <c r="G18" s="24">
        <f>'[1]Base Apport w 0.2% Rescission'!F18</f>
        <v>463236124</v>
      </c>
      <c r="H18" s="24">
        <f>'[1]Base Apport w 0.2% Rescission'!G18</f>
        <v>48450747</v>
      </c>
      <c r="I18" s="25">
        <f t="shared" si="0"/>
        <v>3539510678</v>
      </c>
    </row>
    <row r="19" spans="2:9" ht="12.75">
      <c r="B19" s="30" t="s">
        <v>26</v>
      </c>
      <c r="C19" s="27">
        <f>'[1]Base Apport w 0.2% Rescission'!B19</f>
        <v>298339917</v>
      </c>
      <c r="D19" s="27">
        <f>'[1]Base Apport w 0.2% Rescission'!C19</f>
        <v>137219081</v>
      </c>
      <c r="E19" s="27">
        <f>'[1]Base Apport w 0.2% Rescission'!D19</f>
        <v>29621795</v>
      </c>
      <c r="F19" s="27">
        <f>'[1]Base Apport w 0.2% Rescission'!E19</f>
        <v>3160920</v>
      </c>
      <c r="G19" s="27">
        <f>'[1]Base Apport w 0.2% Rescission'!F19</f>
        <v>42219785</v>
      </c>
      <c r="H19" s="27">
        <f>'[1]Base Apport w 0.2% Rescission'!G19</f>
        <v>5121568</v>
      </c>
      <c r="I19" s="28">
        <f t="shared" si="0"/>
        <v>515683066</v>
      </c>
    </row>
    <row r="20" spans="2:9" ht="12.75">
      <c r="B20" s="29" t="s">
        <v>27</v>
      </c>
      <c r="C20" s="20">
        <f>'[1]Base Apport w 0.2% Rescission'!B20</f>
        <v>277569755</v>
      </c>
      <c r="D20" s="20">
        <f>'[1]Base Apport w 0.2% Rescission'!C20</f>
        <v>127666009</v>
      </c>
      <c r="E20" s="20">
        <f>'[1]Base Apport w 0.2% Rescission'!D20</f>
        <v>29195167</v>
      </c>
      <c r="F20" s="20">
        <f>'[1]Base Apport w 0.2% Rescission'!E20</f>
        <v>1305245</v>
      </c>
      <c r="G20" s="20">
        <f>'[1]Base Apport w 0.2% Rescission'!F20</f>
        <v>44161399</v>
      </c>
      <c r="H20" s="20">
        <f>'[1]Base Apport w 0.2% Rescission'!G20</f>
        <v>4469164</v>
      </c>
      <c r="I20" s="22">
        <f t="shared" si="0"/>
        <v>484366739</v>
      </c>
    </row>
    <row r="21" spans="2:9" ht="12.75">
      <c r="B21" s="29" t="s">
        <v>28</v>
      </c>
      <c r="C21" s="24">
        <f>'[1]Base Apport w 0.2% Rescission'!B21</f>
        <v>95402817</v>
      </c>
      <c r="D21" s="24">
        <f>'[1]Base Apport w 0.2% Rescission'!C21</f>
        <v>43879770</v>
      </c>
      <c r="E21" s="24">
        <f>'[1]Base Apport w 0.2% Rescission'!D21</f>
        <v>9385422</v>
      </c>
      <c r="F21" s="24">
        <f>'[1]Base Apport w 0.2% Rescission'!E21</f>
        <v>1097800</v>
      </c>
      <c r="G21" s="24">
        <f>'[1]Base Apport w 0.2% Rescission'!F21</f>
        <v>11640644</v>
      </c>
      <c r="H21" s="24">
        <f>'[1]Base Apport w 0.2% Rescission'!G21</f>
        <v>1725566</v>
      </c>
      <c r="I21" s="25">
        <f t="shared" si="0"/>
        <v>163132019</v>
      </c>
    </row>
    <row r="22" spans="2:9" ht="12.75">
      <c r="B22" s="30" t="s">
        <v>29</v>
      </c>
      <c r="C22" s="27">
        <f>'[1]Base Apport w 0.2% Rescission'!B22</f>
        <v>90501907</v>
      </c>
      <c r="D22" s="27">
        <f>'[1]Base Apport w 0.2% Rescission'!C22</f>
        <v>41625635</v>
      </c>
      <c r="E22" s="27">
        <f>'[1]Base Apport w 0.2% Rescission'!D22</f>
        <v>8846891</v>
      </c>
      <c r="F22" s="27">
        <f>'[1]Base Apport w 0.2% Rescission'!E22</f>
        <v>1097800</v>
      </c>
      <c r="G22" s="27">
        <f>'[1]Base Apport w 0.2% Rescission'!F22</f>
        <v>10083522</v>
      </c>
      <c r="H22" s="27">
        <f>'[1]Base Apport w 0.2% Rescission'!G22</f>
        <v>1718756</v>
      </c>
      <c r="I22" s="28">
        <f t="shared" si="0"/>
        <v>153874511</v>
      </c>
    </row>
    <row r="23" spans="2:9" ht="12.75">
      <c r="B23" s="29" t="s">
        <v>30</v>
      </c>
      <c r="C23" s="20">
        <f>'[1]Base Apport w 0.2% Rescission'!B23</f>
        <v>1142513715</v>
      </c>
      <c r="D23" s="20">
        <f>'[1]Base Apport w 0.2% Rescission'!C23</f>
        <v>525490130</v>
      </c>
      <c r="E23" s="20">
        <f>'[1]Base Apport w 0.2% Rescission'!D23</f>
        <v>117035286</v>
      </c>
      <c r="F23" s="20">
        <f>'[1]Base Apport w 0.2% Rescission'!E23</f>
        <v>8508431</v>
      </c>
      <c r="G23" s="20">
        <f>'[1]Base Apport w 0.2% Rescission'!F23</f>
        <v>13572954</v>
      </c>
      <c r="H23" s="20">
        <f>'[1]Base Apport w 0.2% Rescission'!G23</f>
        <v>20050118</v>
      </c>
      <c r="I23" s="22">
        <f t="shared" si="0"/>
        <v>1827170634</v>
      </c>
    </row>
    <row r="24" spans="2:9" ht="12.75">
      <c r="B24" s="29" t="s">
        <v>31</v>
      </c>
      <c r="C24" s="24">
        <f>'[1]Base Apport w 0.2% Rescission'!B24</f>
        <v>745211936</v>
      </c>
      <c r="D24" s="24">
        <f>'[1]Base Apport w 0.2% Rescission'!C24</f>
        <v>342754326</v>
      </c>
      <c r="E24" s="24">
        <f>'[1]Base Apport w 0.2% Rescission'!D24</f>
        <v>73987244</v>
      </c>
      <c r="F24" s="24">
        <f>'[1]Base Apport w 0.2% Rescission'!E24</f>
        <v>7899454</v>
      </c>
      <c r="G24" s="24">
        <f>'[1]Base Apport w 0.2% Rescission'!F24</f>
        <v>67825329</v>
      </c>
      <c r="H24" s="24">
        <f>'[1]Base Apport w 0.2% Rescission'!G24</f>
        <v>7523798</v>
      </c>
      <c r="I24" s="25">
        <f t="shared" si="0"/>
        <v>1245202087</v>
      </c>
    </row>
    <row r="25" spans="2:9" ht="12.75">
      <c r="B25" s="30" t="s">
        <v>32</v>
      </c>
      <c r="C25" s="27">
        <f>'[1]Base Apport w 0.2% Rescission'!B25</f>
        <v>96236662</v>
      </c>
      <c r="D25" s="27">
        <f>'[1]Base Apport w 0.2% Rescission'!C25</f>
        <v>44263290</v>
      </c>
      <c r="E25" s="27">
        <f>'[1]Base Apport w 0.2% Rescission'!D25</f>
        <v>9477047</v>
      </c>
      <c r="F25" s="27">
        <f>'[1]Base Apport w 0.2% Rescission'!E25</f>
        <v>1097800</v>
      </c>
      <c r="G25" s="27">
        <f>'[1]Base Apport w 0.2% Rescission'!F25</f>
        <v>10339959</v>
      </c>
      <c r="H25" s="27">
        <f>'[1]Base Apport w 0.2% Rescission'!G25</f>
        <v>1693560</v>
      </c>
      <c r="I25" s="28">
        <f t="shared" si="0"/>
        <v>163108318</v>
      </c>
    </row>
    <row r="26" spans="2:9" ht="12.75">
      <c r="B26" s="23" t="s">
        <v>33</v>
      </c>
      <c r="C26" s="20">
        <f>'[1]Base Apport w 0.2% Rescission'!B26</f>
        <v>166561947</v>
      </c>
      <c r="D26" s="20">
        <f>'[1]Base Apport w 0.2% Rescission'!C26</f>
        <v>76608847</v>
      </c>
      <c r="E26" s="20">
        <f>'[1]Base Apport w 0.2% Rescission'!D26</f>
        <v>16538795</v>
      </c>
      <c r="F26" s="20">
        <f>'[1]Base Apport w 0.2% Rescission'!E26</f>
        <v>1763660</v>
      </c>
      <c r="G26" s="20">
        <f>'[1]Base Apport w 0.2% Rescission'!F26</f>
        <v>12790608</v>
      </c>
      <c r="H26" s="20">
        <f>'[1]Base Apport w 0.2% Rescission'!G26</f>
        <v>1567881</v>
      </c>
      <c r="I26" s="22">
        <f t="shared" si="0"/>
        <v>275831738</v>
      </c>
    </row>
    <row r="27" spans="2:9" ht="12.75">
      <c r="B27" s="29" t="s">
        <v>34</v>
      </c>
      <c r="C27" s="24">
        <f>'[1]Base Apport w 0.2% Rescission'!B27</f>
        <v>792870904</v>
      </c>
      <c r="D27" s="24">
        <f>'[1]Base Apport w 0.2% Rescission'!C27</f>
        <v>364674690</v>
      </c>
      <c r="E27" s="24">
        <f>'[1]Base Apport w 0.2% Rescission'!D27</f>
        <v>76779200</v>
      </c>
      <c r="F27" s="24">
        <f>'[1]Base Apport w 0.2% Rescission'!E27</f>
        <v>10344446</v>
      </c>
      <c r="G27" s="24">
        <f>'[1]Base Apport w 0.2% Rescission'!F27</f>
        <v>109895510</v>
      </c>
      <c r="H27" s="24">
        <f>'[1]Base Apport w 0.2% Rescission'!G27</f>
        <v>16523548</v>
      </c>
      <c r="I27" s="25">
        <f t="shared" si="0"/>
        <v>1371088298</v>
      </c>
    </row>
    <row r="28" spans="2:9" ht="12.75">
      <c r="B28" s="30" t="s">
        <v>35</v>
      </c>
      <c r="C28" s="27">
        <f>'[1]Base Apport w 0.2% Rescission'!B28</f>
        <v>552166474</v>
      </c>
      <c r="D28" s="27">
        <f>'[1]Base Apport w 0.2% Rescission'!C28</f>
        <v>253964594</v>
      </c>
      <c r="E28" s="27">
        <f>'[1]Base Apport w 0.2% Rescission'!D28</f>
        <v>53371971</v>
      </c>
      <c r="F28" s="27">
        <f>'[1]Base Apport w 0.2% Rescission'!E28</f>
        <v>7302164</v>
      </c>
      <c r="G28" s="27">
        <f>'[1]Base Apport w 0.2% Rescission'!F28</f>
        <v>47030270</v>
      </c>
      <c r="H28" s="27">
        <f>'[1]Base Apport w 0.2% Rescission'!G28</f>
        <v>5068555</v>
      </c>
      <c r="I28" s="28">
        <f t="shared" si="0"/>
        <v>918904028</v>
      </c>
    </row>
    <row r="29" spans="2:9" ht="12.75">
      <c r="B29" s="29" t="s">
        <v>36</v>
      </c>
      <c r="C29" s="20">
        <f>'[1]Base Apport w 0.2% Rescission'!B29</f>
        <v>287371989</v>
      </c>
      <c r="D29" s="20">
        <f>'[1]Base Apport w 0.2% Rescission'!C29</f>
        <v>132174469</v>
      </c>
      <c r="E29" s="20">
        <f>'[1]Base Apport w 0.2% Rescission'!D29</f>
        <v>26374366</v>
      </c>
      <c r="F29" s="20">
        <f>'[1]Base Apport w 0.2% Rescission'!E29</f>
        <v>5203153</v>
      </c>
      <c r="G29" s="20">
        <f>'[1]Base Apport w 0.2% Rescission'!F29</f>
        <v>11039084</v>
      </c>
      <c r="H29" s="20">
        <f>'[1]Base Apport w 0.2% Rescission'!G29</f>
        <v>1880669</v>
      </c>
      <c r="I29" s="22">
        <f t="shared" si="0"/>
        <v>464043730</v>
      </c>
    </row>
    <row r="30" spans="2:9" ht="12.75">
      <c r="B30" s="29" t="s">
        <v>37</v>
      </c>
      <c r="C30" s="24">
        <f>'[1]Base Apport w 0.2% Rescission'!B30</f>
        <v>224897038</v>
      </c>
      <c r="D30" s="24">
        <f>'[1]Base Apport w 0.2% Rescission'!C30</f>
        <v>103439610</v>
      </c>
      <c r="E30" s="24">
        <f>'[1]Base Apport w 0.2% Rescission'!D30</f>
        <v>18815721</v>
      </c>
      <c r="F30" s="24">
        <f>'[1]Base Apport w 0.2% Rescission'!E30</f>
        <v>5896814</v>
      </c>
      <c r="G30" s="24">
        <f>'[1]Base Apport w 0.2% Rescission'!F30</f>
        <v>9499060</v>
      </c>
      <c r="H30" s="24">
        <f>'[1]Base Apport w 0.2% Rescission'!G30</f>
        <v>1886231</v>
      </c>
      <c r="I30" s="25">
        <f t="shared" si="0"/>
        <v>364434474</v>
      </c>
    </row>
    <row r="31" spans="2:9" ht="12.75">
      <c r="B31" s="30" t="s">
        <v>38</v>
      </c>
      <c r="C31" s="27">
        <f>'[1]Base Apport w 0.2% Rescission'!B31</f>
        <v>397898973</v>
      </c>
      <c r="D31" s="27">
        <f>'[1]Base Apport w 0.2% Rescission'!C31</f>
        <v>183010480</v>
      </c>
      <c r="E31" s="27">
        <f>'[1]Base Apport w 0.2% Rescission'!D31</f>
        <v>40029492</v>
      </c>
      <c r="F31" s="27">
        <f>'[1]Base Apport w 0.2% Rescission'!E31</f>
        <v>3693149</v>
      </c>
      <c r="G31" s="27">
        <f>'[1]Base Apport w 0.2% Rescission'!F31</f>
        <v>13674583</v>
      </c>
      <c r="H31" s="27">
        <f>'[1]Base Apport w 0.2% Rescission'!G31</f>
        <v>2453155</v>
      </c>
      <c r="I31" s="28">
        <f t="shared" si="0"/>
        <v>640759832</v>
      </c>
    </row>
    <row r="32" spans="2:9" ht="12.75">
      <c r="B32" s="29" t="s">
        <v>39</v>
      </c>
      <c r="C32" s="20">
        <f>'[1]Base Apport w 0.2% Rescission'!B32</f>
        <v>421232377</v>
      </c>
      <c r="D32" s="20">
        <f>'[1]Base Apport w 0.2% Rescission'!C32</f>
        <v>193742494</v>
      </c>
      <c r="E32" s="20">
        <f>'[1]Base Apport w 0.2% Rescission'!D32</f>
        <v>42151058</v>
      </c>
      <c r="F32" s="20">
        <f>'[1]Base Apport w 0.2% Rescission'!E32</f>
        <v>4135544</v>
      </c>
      <c r="G32" s="20">
        <f>'[1]Base Apport w 0.2% Rescission'!F32</f>
        <v>11425669</v>
      </c>
      <c r="H32" s="20">
        <f>'[1]Base Apport w 0.2% Rescission'!G32</f>
        <v>4163298</v>
      </c>
      <c r="I32" s="22">
        <f t="shared" si="0"/>
        <v>676850440</v>
      </c>
    </row>
    <row r="33" spans="2:9" ht="12.75">
      <c r="B33" s="23" t="s">
        <v>40</v>
      </c>
      <c r="C33" s="24">
        <f>'[1]Base Apport w 0.2% Rescission'!B33</f>
        <v>105715520</v>
      </c>
      <c r="D33" s="24">
        <f>'[1]Base Apport w 0.2% Rescission'!C33</f>
        <v>48623016</v>
      </c>
      <c r="E33" s="24">
        <f>'[1]Base Apport w 0.2% Rescission'!D33</f>
        <v>10392024</v>
      </c>
      <c r="F33" s="24">
        <f>'[1]Base Apport w 0.2% Rescission'!E33</f>
        <v>1224396</v>
      </c>
      <c r="G33" s="24">
        <f>'[1]Base Apport w 0.2% Rescission'!F33</f>
        <v>10278460</v>
      </c>
      <c r="H33" s="24">
        <f>'[1]Base Apport w 0.2% Rescission'!G33</f>
        <v>1783888</v>
      </c>
      <c r="I33" s="25">
        <f t="shared" si="0"/>
        <v>178017304</v>
      </c>
    </row>
    <row r="34" spans="2:9" ht="12.75">
      <c r="B34" s="30" t="s">
        <v>41</v>
      </c>
      <c r="C34" s="27">
        <f>'[1]Base Apport w 0.2% Rescission'!B34</f>
        <v>329822728</v>
      </c>
      <c r="D34" s="27">
        <f>'[1]Base Apport w 0.2% Rescission'!C34</f>
        <v>151699350</v>
      </c>
      <c r="E34" s="27">
        <f>'[1]Base Apport w 0.2% Rescission'!D34</f>
        <v>33952061</v>
      </c>
      <c r="F34" s="27">
        <f>'[1]Base Apport w 0.2% Rescission'!E34</f>
        <v>2290105</v>
      </c>
      <c r="G34" s="27">
        <f>'[1]Base Apport w 0.2% Rescission'!F34</f>
        <v>53449089</v>
      </c>
      <c r="H34" s="27">
        <f>'[1]Base Apport w 0.2% Rescission'!G34</f>
        <v>6696513</v>
      </c>
      <c r="I34" s="28">
        <f t="shared" si="0"/>
        <v>577909846</v>
      </c>
    </row>
    <row r="35" spans="2:9" ht="12.75">
      <c r="B35" s="29" t="s">
        <v>42</v>
      </c>
      <c r="C35" s="20">
        <f>'[1]Base Apport w 0.2% Rescission'!B35</f>
        <v>327228891</v>
      </c>
      <c r="D35" s="20">
        <f>'[1]Base Apport w 0.2% Rescission'!C35</f>
        <v>150506335</v>
      </c>
      <c r="E35" s="20">
        <f>'[1]Base Apport w 0.2% Rescission'!D35</f>
        <v>33547521</v>
      </c>
      <c r="F35" s="20">
        <f>'[1]Base Apport w 0.2% Rescission'!E35</f>
        <v>2409624</v>
      </c>
      <c r="G35" s="20">
        <f>'[1]Base Apport w 0.2% Rescission'!F35</f>
        <v>63305616</v>
      </c>
      <c r="H35" s="20">
        <f>'[1]Base Apport w 0.2% Rescission'!G35</f>
        <v>8704810</v>
      </c>
      <c r="I35" s="22">
        <f t="shared" si="0"/>
        <v>585702797</v>
      </c>
    </row>
    <row r="36" spans="2:9" ht="12.75">
      <c r="B36" s="23" t="s">
        <v>43</v>
      </c>
      <c r="C36" s="24">
        <f>'[1]Base Apport w 0.2% Rescission'!B36</f>
        <v>593353510</v>
      </c>
      <c r="D36" s="24">
        <f>'[1]Base Apport w 0.2% Rescission'!C36</f>
        <v>272908246</v>
      </c>
      <c r="E36" s="24">
        <f>'[1]Base Apport w 0.2% Rescission'!D36</f>
        <v>57800668</v>
      </c>
      <c r="F36" s="24">
        <f>'[1]Base Apport w 0.2% Rescission'!E36</f>
        <v>7399254</v>
      </c>
      <c r="G36" s="24">
        <f>'[1]Base Apport w 0.2% Rescission'!F36</f>
        <v>73871761</v>
      </c>
      <c r="H36" s="24">
        <f>'[1]Base Apport w 0.2% Rescission'!G36</f>
        <v>10028031</v>
      </c>
      <c r="I36" s="25">
        <f t="shared" si="0"/>
        <v>1015361470</v>
      </c>
    </row>
    <row r="37" spans="2:9" ht="12.75">
      <c r="B37" s="26" t="s">
        <v>44</v>
      </c>
      <c r="C37" s="27">
        <f>'[1]Base Apport w 0.2% Rescission'!B37</f>
        <v>377273705</v>
      </c>
      <c r="D37" s="27">
        <f>'[1]Base Apport w 0.2% Rescission'!C37</f>
        <v>173524051</v>
      </c>
      <c r="E37" s="27">
        <f>'[1]Base Apport w 0.2% Rescission'!D37</f>
        <v>35510911</v>
      </c>
      <c r="F37" s="27">
        <f>'[1]Base Apport w 0.2% Rescission'!E37</f>
        <v>5945347</v>
      </c>
      <c r="G37" s="27">
        <f>'[1]Base Apport w 0.2% Rescission'!F37</f>
        <v>32167608</v>
      </c>
      <c r="H37" s="27">
        <f>'[1]Base Apport w 0.2% Rescission'!G37</f>
        <v>4427759</v>
      </c>
      <c r="I37" s="28">
        <f t="shared" si="0"/>
        <v>628849381</v>
      </c>
    </row>
    <row r="38" spans="2:9" ht="12.75">
      <c r="B38" s="29" t="s">
        <v>45</v>
      </c>
      <c r="C38" s="20">
        <f>'[1]Base Apport w 0.2% Rescission'!B38</f>
        <v>288930498</v>
      </c>
      <c r="D38" s="20">
        <f>'[1]Base Apport w 0.2% Rescission'!C38</f>
        <v>132891294</v>
      </c>
      <c r="E38" s="20">
        <f>'[1]Base Apport w 0.2% Rescission'!D38</f>
        <v>28356405</v>
      </c>
      <c r="F38" s="20">
        <f>'[1]Base Apport w 0.2% Rescission'!E38</f>
        <v>3392369</v>
      </c>
      <c r="G38" s="20">
        <f>'[1]Base Apport w 0.2% Rescission'!F38</f>
        <v>11198773</v>
      </c>
      <c r="H38" s="20">
        <f>'[1]Base Apport w 0.2% Rescission'!G38</f>
        <v>1646728</v>
      </c>
      <c r="I38" s="22">
        <f t="shared" si="0"/>
        <v>466416067</v>
      </c>
    </row>
    <row r="39" spans="2:9" ht="12.75">
      <c r="B39" s="29" t="s">
        <v>46</v>
      </c>
      <c r="C39" s="24">
        <f>'[1]Base Apport w 0.2% Rescission'!B39</f>
        <v>563373635</v>
      </c>
      <c r="D39" s="24">
        <f>'[1]Base Apport w 0.2% Rescission'!C39</f>
        <v>259119240</v>
      </c>
      <c r="E39" s="24">
        <f>'[1]Base Apport w 0.2% Rescission'!D39</f>
        <v>56394472</v>
      </c>
      <c r="F39" s="24">
        <f>'[1]Base Apport w 0.2% Rescission'!E39</f>
        <v>5511149</v>
      </c>
      <c r="G39" s="24">
        <f>'[1]Base Apport w 0.2% Rescission'!F39</f>
        <v>23528679</v>
      </c>
      <c r="H39" s="24">
        <f>'[1]Base Apport w 0.2% Rescission'!G39</f>
        <v>5033468</v>
      </c>
      <c r="I39" s="25">
        <f t="shared" si="0"/>
        <v>912960643</v>
      </c>
    </row>
    <row r="40" spans="2:9" ht="12.75">
      <c r="B40" s="26" t="s">
        <v>47</v>
      </c>
      <c r="C40" s="27">
        <f>'[1]Base Apport w 0.2% Rescission'!B40</f>
        <v>241477106</v>
      </c>
      <c r="D40" s="27">
        <f>'[1]Base Apport w 0.2% Rescission'!C40</f>
        <v>111065482</v>
      </c>
      <c r="E40" s="27">
        <f>'[1]Base Apport w 0.2% Rescission'!D40</f>
        <v>24717657</v>
      </c>
      <c r="F40" s="27">
        <f>'[1]Base Apport w 0.2% Rescission'!E40</f>
        <v>1816759</v>
      </c>
      <c r="G40" s="27">
        <f>'[1]Base Apport w 0.2% Rescission'!F40</f>
        <v>14860343</v>
      </c>
      <c r="H40" s="27">
        <f>'[1]Base Apport w 0.2% Rescission'!G40</f>
        <v>1740968</v>
      </c>
      <c r="I40" s="28">
        <f t="shared" si="0"/>
        <v>395678315</v>
      </c>
    </row>
    <row r="41" spans="2:9" ht="12.75">
      <c r="B41" s="29" t="s">
        <v>48</v>
      </c>
      <c r="C41" s="20">
        <f>'[1]Base Apport w 0.2% Rescission'!B41</f>
        <v>170000015</v>
      </c>
      <c r="D41" s="20">
        <f>'[1]Base Apport w 0.2% Rescission'!C41</f>
        <v>78190160</v>
      </c>
      <c r="E41" s="20">
        <f>'[1]Base Apport w 0.2% Rescission'!D41</f>
        <v>15131220</v>
      </c>
      <c r="F41" s="20">
        <f>'[1]Base Apport w 0.2% Rescission'!E41</f>
        <v>3549023</v>
      </c>
      <c r="G41" s="20">
        <f>'[1]Base Apport w 0.2% Rescission'!F41</f>
        <v>10269362</v>
      </c>
      <c r="H41" s="20">
        <f>'[1]Base Apport w 0.2% Rescission'!G41</f>
        <v>1604999</v>
      </c>
      <c r="I41" s="22">
        <f t="shared" si="0"/>
        <v>278744779</v>
      </c>
    </row>
    <row r="42" spans="2:9" ht="12.75">
      <c r="B42" s="29" t="s">
        <v>49</v>
      </c>
      <c r="C42" s="24">
        <f>'[1]Base Apport w 0.2% Rescission'!B42</f>
        <v>200334979</v>
      </c>
      <c r="D42" s="24">
        <f>'[1]Base Apport w 0.2% Rescission'!C42</f>
        <v>92142486</v>
      </c>
      <c r="E42" s="24">
        <f>'[1]Base Apport w 0.2% Rescission'!D42</f>
        <v>20915764</v>
      </c>
      <c r="F42" s="24">
        <f>'[1]Base Apport w 0.2% Rescission'!E42</f>
        <v>1097800</v>
      </c>
      <c r="G42" s="24">
        <f>'[1]Base Apport w 0.2% Rescission'!F42</f>
        <v>32510547</v>
      </c>
      <c r="H42" s="24">
        <f>'[1]Base Apport w 0.2% Rescission'!G42</f>
        <v>3178898</v>
      </c>
      <c r="I42" s="25">
        <f t="shared" si="0"/>
        <v>350180474</v>
      </c>
    </row>
    <row r="43" spans="2:9" ht="12.75">
      <c r="B43" s="26" t="s">
        <v>50</v>
      </c>
      <c r="C43" s="27">
        <f>'[1]Base Apport w 0.2% Rescission'!B43</f>
        <v>93944041</v>
      </c>
      <c r="D43" s="27">
        <f>'[1]Base Apport w 0.2% Rescission'!C43</f>
        <v>43208817</v>
      </c>
      <c r="E43" s="27">
        <f>'[1]Base Apport w 0.2% Rescission'!D43</f>
        <v>9225126</v>
      </c>
      <c r="F43" s="27">
        <f>'[1]Base Apport w 0.2% Rescission'!E43</f>
        <v>1097800</v>
      </c>
      <c r="G43" s="27">
        <f>'[1]Base Apport w 0.2% Rescission'!F43</f>
        <v>10330459</v>
      </c>
      <c r="H43" s="27">
        <f>'[1]Base Apport w 0.2% Rescission'!G43</f>
        <v>1530863</v>
      </c>
      <c r="I43" s="28">
        <f t="shared" si="0"/>
        <v>159337106</v>
      </c>
    </row>
    <row r="44" spans="2:9" ht="12.75">
      <c r="B44" s="29" t="s">
        <v>51</v>
      </c>
      <c r="C44" s="20">
        <f>'[1]Base Apport w 0.2% Rescission'!B44</f>
        <v>539498504</v>
      </c>
      <c r="D44" s="20">
        <f>'[1]Base Apport w 0.2% Rescission'!C44</f>
        <v>248138062</v>
      </c>
      <c r="E44" s="20">
        <f>'[1]Base Apport w 0.2% Rescission'!D44</f>
        <v>55630147</v>
      </c>
      <c r="F44" s="20">
        <f>'[1]Base Apport w 0.2% Rescission'!E44</f>
        <v>3651984</v>
      </c>
      <c r="G44" s="20">
        <f>'[1]Base Apport w 0.2% Rescission'!F44</f>
        <v>103904782</v>
      </c>
      <c r="H44" s="20">
        <f>'[1]Base Apport w 0.2% Rescission'!G44</f>
        <v>12055425</v>
      </c>
      <c r="I44" s="22">
        <f t="shared" si="0"/>
        <v>962878904</v>
      </c>
    </row>
    <row r="45" spans="2:9" ht="12.75">
      <c r="B45" s="23" t="s">
        <v>52</v>
      </c>
      <c r="C45" s="24">
        <f>'[1]Base Apport w 0.2% Rescission'!B45</f>
        <v>217345099</v>
      </c>
      <c r="D45" s="24">
        <f>'[1]Base Apport w 0.2% Rescission'!C45</f>
        <v>99966156</v>
      </c>
      <c r="E45" s="24">
        <f>'[1]Base Apport w 0.2% Rescission'!D45</f>
        <v>22303206</v>
      </c>
      <c r="F45" s="24">
        <f>'[1]Base Apport w 0.2% Rescission'!E45</f>
        <v>1579494</v>
      </c>
      <c r="G45" s="24">
        <f>'[1]Base Apport w 0.2% Rescission'!F45</f>
        <v>11392428</v>
      </c>
      <c r="H45" s="24">
        <f>'[1]Base Apport w 0.2% Rescission'!G45</f>
        <v>1558677</v>
      </c>
      <c r="I45" s="25">
        <f t="shared" si="0"/>
        <v>354145060</v>
      </c>
    </row>
    <row r="46" spans="2:9" ht="12.75">
      <c r="B46" s="26" t="s">
        <v>53</v>
      </c>
      <c r="C46" s="27">
        <f>'[1]Base Apport w 0.2% Rescission'!B46</f>
        <v>899266277</v>
      </c>
      <c r="D46" s="27">
        <f>'[1]Base Apport w 0.2% Rescission'!C46</f>
        <v>413610398</v>
      </c>
      <c r="E46" s="27">
        <f>'[1]Base Apport w 0.2% Rescission'!D46</f>
        <v>92573826</v>
      </c>
      <c r="F46" s="27">
        <f>'[1]Base Apport w 0.2% Rescission'!E46</f>
        <v>6240945</v>
      </c>
      <c r="G46" s="27">
        <f>'[1]Base Apport w 0.2% Rescission'!F46</f>
        <v>182861976</v>
      </c>
      <c r="H46" s="27">
        <f>'[1]Base Apport w 0.2% Rescission'!G46</f>
        <v>24183358</v>
      </c>
      <c r="I46" s="28">
        <f t="shared" si="0"/>
        <v>1618736780</v>
      </c>
    </row>
    <row r="47" spans="2:9" ht="12.75">
      <c r="B47" s="29" t="s">
        <v>54</v>
      </c>
      <c r="C47" s="20">
        <f>'[1]Base Apport w 0.2% Rescission'!B47</f>
        <v>603405549</v>
      </c>
      <c r="D47" s="20">
        <f>'[1]Base Apport w 0.2% Rescission'!C47</f>
        <v>277531601</v>
      </c>
      <c r="E47" s="20">
        <f>'[1]Base Apport w 0.2% Rescission'!D47</f>
        <v>59888750</v>
      </c>
      <c r="F47" s="20">
        <f>'[1]Base Apport w 0.2% Rescission'!E47</f>
        <v>6415728</v>
      </c>
      <c r="G47" s="20">
        <f>'[1]Base Apport w 0.2% Rescission'!F47</f>
        <v>51064527</v>
      </c>
      <c r="H47" s="20">
        <f>'[1]Base Apport w 0.2% Rescission'!G47</f>
        <v>5622414</v>
      </c>
      <c r="I47" s="22">
        <f t="shared" si="0"/>
        <v>1003928569</v>
      </c>
    </row>
    <row r="48" spans="2:9" ht="12.75">
      <c r="B48" s="23" t="s">
        <v>55</v>
      </c>
      <c r="C48" s="24">
        <f>'[1]Base Apport w 0.2% Rescission'!B48</f>
        <v>144790203</v>
      </c>
      <c r="D48" s="24">
        <f>'[1]Base Apport w 0.2% Rescission'!C48</f>
        <v>66595107</v>
      </c>
      <c r="E48" s="24">
        <f>'[1]Base Apport w 0.2% Rescission'!D48</f>
        <v>12344520</v>
      </c>
      <c r="F48" s="24">
        <f>'[1]Base Apport w 0.2% Rescission'!E48</f>
        <v>3565573</v>
      </c>
      <c r="G48" s="24">
        <f>'[1]Base Apport w 0.2% Rescission'!F48</f>
        <v>10501271</v>
      </c>
      <c r="H48" s="24">
        <f>'[1]Base Apport w 0.2% Rescission'!G48</f>
        <v>1625885</v>
      </c>
      <c r="I48" s="25">
        <f t="shared" si="0"/>
        <v>239422559</v>
      </c>
    </row>
    <row r="49" spans="2:9" ht="12.75">
      <c r="B49" s="30" t="s">
        <v>56</v>
      </c>
      <c r="C49" s="27">
        <f>'[1]Base Apport w 0.2% Rescission'!B49</f>
        <v>755408909</v>
      </c>
      <c r="D49" s="27">
        <f>'[1]Base Apport w 0.2% Rescission'!C49</f>
        <v>347444342</v>
      </c>
      <c r="E49" s="27">
        <f>'[1]Base Apport w 0.2% Rescission'!D49</f>
        <v>74453429</v>
      </c>
      <c r="F49" s="27">
        <f>'[1]Base Apport w 0.2% Rescission'!E49</f>
        <v>8553752</v>
      </c>
      <c r="G49" s="27">
        <f>'[1]Base Apport w 0.2% Rescission'!F49</f>
        <v>95583480</v>
      </c>
      <c r="H49" s="27">
        <f>'[1]Base Apport w 0.2% Rescission'!G49</f>
        <v>11217849</v>
      </c>
      <c r="I49" s="28">
        <f t="shared" si="0"/>
        <v>1292661761</v>
      </c>
    </row>
    <row r="50" spans="2:9" ht="12.75">
      <c r="B50" s="29" t="s">
        <v>57</v>
      </c>
      <c r="C50" s="20">
        <f>'[1]Base Apport w 0.2% Rescission'!B50</f>
        <v>380540056</v>
      </c>
      <c r="D50" s="20">
        <f>'[1]Base Apport w 0.2% Rescission'!C50</f>
        <v>175026383</v>
      </c>
      <c r="E50" s="20">
        <f>'[1]Base Apport w 0.2% Rescission'!D50</f>
        <v>36649896</v>
      </c>
      <c r="F50" s="20">
        <f>'[1]Base Apport w 0.2% Rescission'!E50</f>
        <v>5165281</v>
      </c>
      <c r="G50" s="20">
        <f>'[1]Base Apport w 0.2% Rescission'!F50</f>
        <v>11733966</v>
      </c>
      <c r="H50" s="20">
        <f>'[1]Base Apport w 0.2% Rescission'!G50</f>
        <v>2503866</v>
      </c>
      <c r="I50" s="22">
        <f t="shared" si="0"/>
        <v>611619448</v>
      </c>
    </row>
    <row r="51" spans="2:9" ht="12.75">
      <c r="B51" s="29" t="s">
        <v>58</v>
      </c>
      <c r="C51" s="24">
        <f>'[1]Base Apport w 0.2% Rescission'!B51</f>
        <v>292485684</v>
      </c>
      <c r="D51" s="24">
        <f>'[1]Base Apport w 0.2% Rescission'!C51</f>
        <v>134526473</v>
      </c>
      <c r="E51" s="24">
        <f>'[1]Base Apport w 0.2% Rescission'!D51</f>
        <v>29252507</v>
      </c>
      <c r="F51" s="24">
        <f>'[1]Base Apport w 0.2% Rescission'!E51</f>
        <v>2886924</v>
      </c>
      <c r="G51" s="24">
        <f>'[1]Base Apport w 0.2% Rescission'!F51</f>
        <v>19365448</v>
      </c>
      <c r="H51" s="24">
        <f>'[1]Base Apport w 0.2% Rescission'!G51</f>
        <v>3505388</v>
      </c>
      <c r="I51" s="25">
        <f t="shared" si="0"/>
        <v>482022424</v>
      </c>
    </row>
    <row r="52" spans="2:9" ht="12.75">
      <c r="B52" s="30" t="s">
        <v>59</v>
      </c>
      <c r="C52" s="27">
        <f>'[1]Base Apport w 0.2% Rescission'!B52</f>
        <v>933487333</v>
      </c>
      <c r="D52" s="27">
        <f>'[1]Base Apport w 0.2% Rescission'!C52</f>
        <v>429350102</v>
      </c>
      <c r="E52" s="27">
        <f>'[1]Base Apport w 0.2% Rescission'!D52</f>
        <v>96030158</v>
      </c>
      <c r="F52" s="27">
        <f>'[1]Base Apport w 0.2% Rescission'!E52</f>
        <v>6544952</v>
      </c>
      <c r="G52" s="27">
        <f>'[1]Base Apport w 0.2% Rescission'!F52</f>
        <v>104311840</v>
      </c>
      <c r="H52" s="27">
        <f>'[1]Base Apport w 0.2% Rescission'!G52</f>
        <v>12560793</v>
      </c>
      <c r="I52" s="28">
        <f t="shared" si="0"/>
        <v>1582285178</v>
      </c>
    </row>
    <row r="53" spans="2:9" ht="12.75">
      <c r="B53" s="29" t="s">
        <v>60</v>
      </c>
      <c r="C53" s="20">
        <f>'[1]Base Apport w 0.2% Rescission'!B53</f>
        <v>126572363</v>
      </c>
      <c r="D53" s="20">
        <f>'[1]Base Apport w 0.2% Rescission'!C53</f>
        <v>58215956</v>
      </c>
      <c r="E53" s="20">
        <f>'[1]Base Apport w 0.2% Rescission'!D53</f>
        <v>12810449</v>
      </c>
      <c r="F53" s="20">
        <f>'[1]Base Apport w 0.2% Rescission'!E53</f>
        <v>1097800</v>
      </c>
      <c r="G53" s="20">
        <f>'[1]Base Apport w 0.2% Rescission'!F53</f>
        <v>10411477</v>
      </c>
      <c r="H53" s="20">
        <f>'[1]Base Apport w 0.2% Rescission'!G53</f>
        <v>1798313</v>
      </c>
      <c r="I53" s="22">
        <f t="shared" si="0"/>
        <v>210906358</v>
      </c>
    </row>
    <row r="54" spans="2:9" ht="12.75">
      <c r="B54" s="29" t="s">
        <v>61</v>
      </c>
      <c r="C54" s="24">
        <f>'[1]Base Apport w 0.2% Rescission'!B54</f>
        <v>376052450</v>
      </c>
      <c r="D54" s="24">
        <f>'[1]Base Apport w 0.2% Rescission'!C54</f>
        <v>172962345</v>
      </c>
      <c r="E54" s="24">
        <f>'[1]Base Apport w 0.2% Rescission'!D54</f>
        <v>37111491</v>
      </c>
      <c r="F54" s="24">
        <f>'[1]Base Apport w 0.2% Rescission'!E54</f>
        <v>4210570</v>
      </c>
      <c r="G54" s="24">
        <f>'[1]Base Apport w 0.2% Rescission'!F54</f>
        <v>12259677</v>
      </c>
      <c r="H54" s="24">
        <f>'[1]Base Apport w 0.2% Rescission'!G54</f>
        <v>2859832</v>
      </c>
      <c r="I54" s="25">
        <f t="shared" si="0"/>
        <v>605456365</v>
      </c>
    </row>
    <row r="55" spans="2:9" ht="12.75">
      <c r="B55" s="30" t="s">
        <v>62</v>
      </c>
      <c r="C55" s="27">
        <f>'[1]Base Apport w 0.2% Rescission'!B55</f>
        <v>164354853</v>
      </c>
      <c r="D55" s="27">
        <f>'[1]Base Apport w 0.2% Rescission'!C55</f>
        <v>75593713</v>
      </c>
      <c r="E55" s="27">
        <f>'[1]Base Apport w 0.2% Rescission'!D55</f>
        <v>15753187</v>
      </c>
      <c r="F55" s="27">
        <f>'[1]Base Apport w 0.2% Rescission'!E55</f>
        <v>2306743</v>
      </c>
      <c r="G55" s="27">
        <f>'[1]Base Apport w 0.2% Rescission'!F55</f>
        <v>12244724</v>
      </c>
      <c r="H55" s="27">
        <f>'[1]Base Apport w 0.2% Rescission'!G55</f>
        <v>1711252</v>
      </c>
      <c r="I55" s="28">
        <f t="shared" si="0"/>
        <v>271964472</v>
      </c>
    </row>
    <row r="56" spans="2:9" ht="12.75">
      <c r="B56" s="29" t="s">
        <v>63</v>
      </c>
      <c r="C56" s="20">
        <f>'[1]Base Apport w 0.2% Rescission'!B56</f>
        <v>492600431</v>
      </c>
      <c r="D56" s="20">
        <f>'[1]Base Apport w 0.2% Rescission'!C56</f>
        <v>226567665</v>
      </c>
      <c r="E56" s="20">
        <f>'[1]Base Apport w 0.2% Rescission'!D56</f>
        <v>49457151</v>
      </c>
      <c r="F56" s="20">
        <f>'[1]Base Apport w 0.2% Rescission'!E56</f>
        <v>4671642</v>
      </c>
      <c r="G56" s="20">
        <f>'[1]Base Apport w 0.2% Rescission'!F56</f>
        <v>36975046</v>
      </c>
      <c r="H56" s="20">
        <f>'[1]Base Apport w 0.2% Rescission'!G56</f>
        <v>4655183</v>
      </c>
      <c r="I56" s="22">
        <f t="shared" si="0"/>
        <v>814927118</v>
      </c>
    </row>
    <row r="57" spans="2:9" ht="12.75">
      <c r="B57" s="23" t="s">
        <v>64</v>
      </c>
      <c r="C57" s="24">
        <f>'[1]Base Apport w 0.2% Rescission'!B57</f>
        <v>1829115422</v>
      </c>
      <c r="D57" s="24">
        <f>'[1]Base Apport w 0.2% Rescission'!C57</f>
        <v>841287145</v>
      </c>
      <c r="E57" s="24">
        <f>'[1]Base Apport w 0.2% Rescission'!D57</f>
        <v>183805986</v>
      </c>
      <c r="F57" s="24">
        <f>'[1]Base Apport w 0.2% Rescission'!E57</f>
        <v>17184117</v>
      </c>
      <c r="G57" s="24">
        <f>'[1]Base Apport w 0.2% Rescission'!F57</f>
        <v>150237822</v>
      </c>
      <c r="H57" s="24">
        <f>'[1]Base Apport w 0.2% Rescission'!G57</f>
        <v>21668713</v>
      </c>
      <c r="I57" s="25">
        <f t="shared" si="0"/>
        <v>3043299205</v>
      </c>
    </row>
    <row r="58" spans="2:9" ht="12.75">
      <c r="B58" s="30" t="s">
        <v>65</v>
      </c>
      <c r="C58" s="27">
        <f>'[1]Base Apport w 0.2% Rescission'!B58</f>
        <v>188440622</v>
      </c>
      <c r="D58" s="27">
        <f>'[1]Base Apport w 0.2% Rescission'!C58</f>
        <v>86671771</v>
      </c>
      <c r="E58" s="27">
        <f>'[1]Base Apport w 0.2% Rescission'!D58</f>
        <v>19190823</v>
      </c>
      <c r="F58" s="27">
        <f>'[1]Base Apport w 0.2% Rescission'!E58</f>
        <v>1515742</v>
      </c>
      <c r="G58" s="27">
        <f>'[1]Base Apport w 0.2% Rescission'!F58</f>
        <v>11965399</v>
      </c>
      <c r="H58" s="27">
        <f>'[1]Base Apport w 0.2% Rescission'!G58</f>
        <v>2911540</v>
      </c>
      <c r="I58" s="28">
        <f t="shared" si="0"/>
        <v>310695897</v>
      </c>
    </row>
    <row r="59" spans="2:9" ht="12.75">
      <c r="B59" s="23" t="s">
        <v>66</v>
      </c>
      <c r="C59" s="20">
        <f>'[1]Base Apport w 0.2% Rescission'!B59</f>
        <v>115853130</v>
      </c>
      <c r="D59" s="20">
        <f>'[1]Base Apport w 0.2% Rescission'!C59</f>
        <v>53285729</v>
      </c>
      <c r="E59" s="20">
        <f>'[1]Base Apport w 0.2% Rescission'!D59</f>
        <v>11632579</v>
      </c>
      <c r="F59" s="20">
        <f>'[1]Base Apport w 0.2% Rescission'!E59</f>
        <v>1097800</v>
      </c>
      <c r="G59" s="20">
        <f>'[1]Base Apport w 0.2% Rescission'!F59</f>
        <v>11824530</v>
      </c>
      <c r="H59" s="20">
        <f>'[1]Base Apport w 0.2% Rescission'!G59</f>
        <v>2030042</v>
      </c>
      <c r="I59" s="22">
        <f t="shared" si="0"/>
        <v>195723810</v>
      </c>
    </row>
    <row r="60" spans="2:9" ht="12.75">
      <c r="B60" s="29" t="s">
        <v>67</v>
      </c>
      <c r="C60" s="24">
        <f>'[1]Base Apport w 0.2% Rescission'!B60</f>
        <v>585556568</v>
      </c>
      <c r="D60" s="24">
        <f>'[1]Base Apport w 0.2% Rescission'!C60</f>
        <v>269322103</v>
      </c>
      <c r="E60" s="24">
        <f>'[1]Base Apport w 0.2% Rescission'!D60</f>
        <v>59823747</v>
      </c>
      <c r="F60" s="24">
        <f>'[1]Base Apport w 0.2% Rescission'!E60</f>
        <v>4519418</v>
      </c>
      <c r="G60" s="24">
        <f>'[1]Base Apport w 0.2% Rescission'!F60</f>
        <v>54819896</v>
      </c>
      <c r="H60" s="24">
        <f>'[1]Base Apport w 0.2% Rescission'!G60</f>
        <v>7321181</v>
      </c>
      <c r="I60" s="25">
        <f t="shared" si="0"/>
        <v>981362913</v>
      </c>
    </row>
    <row r="61" spans="2:9" ht="12.75">
      <c r="B61" s="26" t="s">
        <v>68</v>
      </c>
      <c r="C61" s="27">
        <f>'[1]Base Apport w 0.2% Rescission'!B61</f>
        <v>388440755</v>
      </c>
      <c r="D61" s="27">
        <f>'[1]Base Apport w 0.2% Rescission'!C61</f>
        <v>178660247</v>
      </c>
      <c r="E61" s="27">
        <f>'[1]Base Apport w 0.2% Rescission'!D61</f>
        <v>38635185</v>
      </c>
      <c r="F61" s="27">
        <f>'[1]Base Apport w 0.2% Rescission'!E61</f>
        <v>4048150</v>
      </c>
      <c r="G61" s="27">
        <f>'[1]Base Apport w 0.2% Rescission'!F61</f>
        <v>36885483</v>
      </c>
      <c r="H61" s="27">
        <f>'[1]Base Apport w 0.2% Rescission'!G61</f>
        <v>7090695</v>
      </c>
      <c r="I61" s="28">
        <f t="shared" si="0"/>
        <v>653760515</v>
      </c>
    </row>
    <row r="62" spans="2:9" ht="12.75">
      <c r="B62" s="29" t="s">
        <v>69</v>
      </c>
      <c r="C62" s="20">
        <f>'[1]Base Apport w 0.2% Rescission'!B62</f>
        <v>258310038</v>
      </c>
      <c r="D62" s="20">
        <f>'[1]Base Apport w 0.2% Rescission'!C62</f>
        <v>118807656</v>
      </c>
      <c r="E62" s="20">
        <f>'[1]Base Apport w 0.2% Rescission'!D62</f>
        <v>26403425</v>
      </c>
      <c r="F62" s="20">
        <f>'[1]Base Apport w 0.2% Rescission'!E62</f>
        <v>1980656</v>
      </c>
      <c r="G62" s="20">
        <f>'[1]Base Apport w 0.2% Rescission'!F62</f>
        <v>14296840</v>
      </c>
      <c r="H62" s="20">
        <f>'[1]Base Apport w 0.2% Rescission'!G62</f>
        <v>1648406</v>
      </c>
      <c r="I62" s="22">
        <f t="shared" si="0"/>
        <v>421447021</v>
      </c>
    </row>
    <row r="63" spans="2:9" ht="12.75">
      <c r="B63" s="29" t="s">
        <v>70</v>
      </c>
      <c r="C63" s="24">
        <f>'[1]Base Apport w 0.2% Rescission'!B63</f>
        <v>441990353</v>
      </c>
      <c r="D63" s="24">
        <f>'[1]Base Apport w 0.2% Rescission'!C63</f>
        <v>203289960</v>
      </c>
      <c r="E63" s="24">
        <f>'[1]Base Apport w 0.2% Rescission'!D63</f>
        <v>42902103</v>
      </c>
      <c r="F63" s="24">
        <f>'[1]Base Apport w 0.2% Rescission'!E63</f>
        <v>5665464</v>
      </c>
      <c r="G63" s="24">
        <f>'[1]Base Apport w 0.2% Rescission'!F63</f>
        <v>27347980</v>
      </c>
      <c r="H63" s="24">
        <f>'[1]Base Apport w 0.2% Rescission'!G63</f>
        <v>4427381</v>
      </c>
      <c r="I63" s="25">
        <f t="shared" si="0"/>
        <v>725623241</v>
      </c>
    </row>
    <row r="64" spans="2:9" ht="12.75">
      <c r="B64" s="30" t="s">
        <v>71</v>
      </c>
      <c r="C64" s="27">
        <f>'[1]Base Apport w 0.2% Rescission'!B64</f>
        <v>149777498</v>
      </c>
      <c r="D64" s="27">
        <f>'[1]Base Apport w 0.2% Rescission'!C64</f>
        <v>68888973</v>
      </c>
      <c r="E64" s="27">
        <f>'[1]Base Apport w 0.2% Rescission'!D64</f>
        <v>15360317</v>
      </c>
      <c r="F64" s="27">
        <f>'[1]Base Apport w 0.2% Rescission'!E64</f>
        <v>1097800</v>
      </c>
      <c r="G64" s="27">
        <f>'[1]Base Apport w 0.2% Rescission'!F64</f>
        <v>10401482</v>
      </c>
      <c r="H64" s="27">
        <f>'[1]Base Apport w 0.2% Rescission'!G64</f>
        <v>1530979</v>
      </c>
      <c r="I64" s="28">
        <f t="shared" si="0"/>
        <v>247057049</v>
      </c>
    </row>
    <row r="65" spans="2:9" ht="12.75">
      <c r="B65" s="31"/>
      <c r="C65" s="32"/>
      <c r="D65" s="32"/>
      <c r="E65" s="32"/>
      <c r="F65" s="20"/>
      <c r="G65" s="20"/>
      <c r="H65" s="32"/>
      <c r="I65" s="22"/>
    </row>
    <row r="66" spans="2:9" ht="12.75">
      <c r="B66" s="33" t="s">
        <v>72</v>
      </c>
      <c r="C66" s="34">
        <f aca="true" t="shared" si="1" ref="C66:I66">SUM(C14:C64)</f>
        <v>22160389557</v>
      </c>
      <c r="D66" s="34">
        <f t="shared" si="1"/>
        <v>10192495583</v>
      </c>
      <c r="E66" s="34">
        <f t="shared" si="1"/>
        <v>2215507204</v>
      </c>
      <c r="F66" s="32">
        <f t="shared" si="1"/>
        <v>219560000</v>
      </c>
      <c r="G66" s="32">
        <f t="shared" si="1"/>
        <v>2297527375</v>
      </c>
      <c r="H66" s="34">
        <f t="shared" si="1"/>
        <v>317664316</v>
      </c>
      <c r="I66" s="35">
        <f t="shared" si="1"/>
        <v>37403144035</v>
      </c>
    </row>
    <row r="67" spans="2:9" ht="12.75">
      <c r="B67" s="73"/>
      <c r="C67" s="37"/>
      <c r="D67" s="37"/>
      <c r="E67" s="37"/>
      <c r="F67" s="37"/>
      <c r="G67" s="37"/>
      <c r="H67" s="37"/>
      <c r="I67" s="37"/>
    </row>
    <row r="68" spans="2:9" ht="12.75">
      <c r="B68" s="73"/>
      <c r="C68" s="37"/>
      <c r="D68" s="37"/>
      <c r="E68" s="37"/>
      <c r="F68" s="37"/>
      <c r="G68" s="37"/>
      <c r="H68" s="37"/>
      <c r="I68" s="37"/>
    </row>
    <row r="69" spans="2:9" ht="12.75">
      <c r="B69" s="73"/>
      <c r="C69" s="74" t="s">
        <v>132</v>
      </c>
      <c r="D69" s="37"/>
      <c r="E69" s="37"/>
      <c r="F69" s="37"/>
      <c r="G69" s="37"/>
      <c r="H69" s="37"/>
      <c r="I69" s="37"/>
    </row>
    <row r="70" spans="2:9" ht="12.75">
      <c r="B70" s="73"/>
      <c r="C70" s="74"/>
      <c r="D70" s="37"/>
      <c r="E70" s="37"/>
      <c r="F70" s="37"/>
      <c r="G70" s="37"/>
      <c r="H70" s="37"/>
      <c r="I70" s="37"/>
    </row>
    <row r="71" spans="2:9" ht="12.75">
      <c r="B71" s="73"/>
      <c r="C71" s="74"/>
      <c r="D71" s="37"/>
      <c r="E71" s="37"/>
      <c r="F71" s="37"/>
      <c r="G71" s="37"/>
      <c r="H71" s="37"/>
      <c r="I71" s="37"/>
    </row>
    <row r="72" spans="2:9" ht="12.75">
      <c r="B72" s="73"/>
      <c r="C72" s="74"/>
      <c r="D72" s="37"/>
      <c r="E72" s="37"/>
      <c r="F72" s="37"/>
      <c r="G72" s="37"/>
      <c r="H72" s="37"/>
      <c r="I72" s="37"/>
    </row>
    <row r="73" spans="2:9" ht="12.75">
      <c r="B73" s="73"/>
      <c r="C73" s="74"/>
      <c r="D73" s="37"/>
      <c r="E73" s="37"/>
      <c r="F73" s="37"/>
      <c r="G73" s="37"/>
      <c r="H73" s="37"/>
      <c r="I73" s="37"/>
    </row>
    <row r="74" spans="2:9" ht="12.75">
      <c r="B74" s="73"/>
      <c r="C74" s="75"/>
      <c r="D74" s="34"/>
      <c r="E74" s="34"/>
      <c r="F74" s="37"/>
      <c r="G74" s="37"/>
      <c r="H74" s="37"/>
      <c r="I74" s="37"/>
    </row>
    <row r="75" spans="2:9" ht="12.75">
      <c r="B75" s="73"/>
      <c r="C75" s="76" t="s">
        <v>133</v>
      </c>
      <c r="D75" s="37"/>
      <c r="E75" s="37"/>
      <c r="F75" s="37"/>
      <c r="G75" s="37"/>
      <c r="H75" s="37"/>
      <c r="I75" s="37"/>
    </row>
    <row r="76" spans="2:9" ht="12.75">
      <c r="B76" s="73"/>
      <c r="C76" s="37"/>
      <c r="D76" s="37"/>
      <c r="E76" s="37"/>
      <c r="F76" s="37"/>
      <c r="G76" s="37"/>
      <c r="H76" s="37"/>
      <c r="I76" s="37"/>
    </row>
    <row r="77" spans="2:9" ht="12.75">
      <c r="B77" s="36"/>
      <c r="C77" s="37"/>
      <c r="D77" s="37"/>
      <c r="E77" s="37"/>
      <c r="F77" s="37"/>
      <c r="G77" s="37"/>
      <c r="H77" s="37"/>
      <c r="I77" s="37"/>
    </row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</sheetData>
  <sheetProtection/>
  <printOptions horizontalCentered="1" verticalCentered="1"/>
  <pageMargins left="0.45" right="0.2" top="0.44" bottom="0.45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41" customWidth="1"/>
    <col min="2" max="4" width="25.7109375" style="41" customWidth="1"/>
    <col min="5" max="5" width="24.140625" style="41" customWidth="1"/>
    <col min="6" max="16384" width="9.140625" style="41" customWidth="1"/>
  </cols>
  <sheetData>
    <row r="1" spans="1:5" ht="12.75">
      <c r="A1" s="38"/>
      <c r="B1" s="77" t="s">
        <v>0</v>
      </c>
      <c r="C1" s="77"/>
      <c r="D1" s="77"/>
      <c r="E1" s="40" t="s">
        <v>135</v>
      </c>
    </row>
    <row r="2" spans="2:4" ht="12.75">
      <c r="B2" s="77" t="s">
        <v>1</v>
      </c>
      <c r="C2" s="77"/>
      <c r="D2" s="77"/>
    </row>
    <row r="3" spans="2:4" ht="12.75">
      <c r="B3" s="39"/>
      <c r="C3" s="39"/>
      <c r="D3" s="39"/>
    </row>
    <row r="5" spans="2:4" ht="12.75">
      <c r="B5" s="78" t="str">
        <f>"FY "&amp;'[1]Specs'!B11&amp;" PENALTIES ASSESSED PURSUANT TO 23 U.S.C. 154"</f>
        <v>FY 2013 PENALTIES ASSESSED PURSUANT TO 23 U.S.C. 154</v>
      </c>
      <c r="C5" s="78"/>
      <c r="D5" s="78"/>
    </row>
    <row r="6" spans="2:4" ht="12.75">
      <c r="B6" s="78" t="s">
        <v>73</v>
      </c>
      <c r="C6" s="78"/>
      <c r="D6" s="78"/>
    </row>
    <row r="7" ht="12.75">
      <c r="B7" s="41" t="s">
        <v>74</v>
      </c>
    </row>
    <row r="8" spans="2:4" ht="12.75">
      <c r="B8" s="79" t="s">
        <v>75</v>
      </c>
      <c r="C8" s="80"/>
      <c r="D8" s="81"/>
    </row>
    <row r="9" spans="1:4" ht="12.75">
      <c r="A9" s="43"/>
      <c r="B9" s="82" t="s">
        <v>76</v>
      </c>
      <c r="C9" s="83"/>
      <c r="D9" s="84"/>
    </row>
    <row r="10" spans="1:4" ht="12.75">
      <c r="A10" s="43"/>
      <c r="B10" s="44" t="s">
        <v>77</v>
      </c>
      <c r="C10" s="42" t="s">
        <v>7</v>
      </c>
      <c r="D10" s="42"/>
    </row>
    <row r="11" spans="1:4" ht="12.75">
      <c r="A11" s="45"/>
      <c r="B11" s="46" t="s">
        <v>10</v>
      </c>
      <c r="C11" s="47" t="s">
        <v>11</v>
      </c>
      <c r="D11" s="47"/>
    </row>
    <row r="12" spans="1:4" ht="12.75">
      <c r="A12" s="48" t="s">
        <v>17</v>
      </c>
      <c r="B12" s="49" t="s">
        <v>18</v>
      </c>
      <c r="C12" s="50" t="s">
        <v>18</v>
      </c>
      <c r="D12" s="50" t="s">
        <v>20</v>
      </c>
    </row>
    <row r="13" spans="1:4" ht="12.75">
      <c r="A13" s="51"/>
      <c r="B13" s="52"/>
      <c r="C13" s="53"/>
      <c r="D13" s="53"/>
    </row>
    <row r="14" spans="1:10" ht="12.75">
      <c r="A14" s="54" t="s">
        <v>78</v>
      </c>
      <c r="B14" s="85">
        <v>0</v>
      </c>
      <c r="C14" s="86">
        <v>0</v>
      </c>
      <c r="D14" s="56">
        <f>SUM(B14:C14)</f>
        <v>0</v>
      </c>
      <c r="H14" s="57"/>
      <c r="I14" s="57"/>
      <c r="J14" s="57"/>
    </row>
    <row r="15" spans="1:10" ht="12.75">
      <c r="A15" s="54" t="s">
        <v>79</v>
      </c>
      <c r="B15" s="87">
        <v>7228307</v>
      </c>
      <c r="C15" s="88">
        <v>3324602</v>
      </c>
      <c r="D15" s="59">
        <f>SUM(B15:C15)</f>
        <v>10552909</v>
      </c>
      <c r="H15" s="57"/>
      <c r="I15" s="57"/>
      <c r="J15" s="57"/>
    </row>
    <row r="16" spans="1:10" ht="12.75">
      <c r="A16" s="54" t="s">
        <v>80</v>
      </c>
      <c r="B16" s="87">
        <v>0</v>
      </c>
      <c r="C16" s="88">
        <v>0</v>
      </c>
      <c r="D16" s="59">
        <f aca="true" t="shared" si="0" ref="D16:D64">SUM(B16:C16)</f>
        <v>0</v>
      </c>
      <c r="H16" s="57"/>
      <c r="I16" s="57"/>
      <c r="J16" s="57"/>
    </row>
    <row r="17" spans="1:10" ht="12.75">
      <c r="A17" s="54" t="s">
        <v>81</v>
      </c>
      <c r="B17" s="87">
        <v>7729258</v>
      </c>
      <c r="C17" s="88">
        <v>3555011</v>
      </c>
      <c r="D17" s="59">
        <f t="shared" si="0"/>
        <v>11284269</v>
      </c>
      <c r="H17" s="57"/>
      <c r="I17" s="57"/>
      <c r="J17" s="57"/>
    </row>
    <row r="18" spans="1:10" ht="12.75">
      <c r="A18" s="54" t="s">
        <v>82</v>
      </c>
      <c r="B18" s="87">
        <v>0</v>
      </c>
      <c r="C18" s="88">
        <v>0</v>
      </c>
      <c r="D18" s="59">
        <f t="shared" si="0"/>
        <v>0</v>
      </c>
      <c r="H18" s="57"/>
      <c r="I18" s="57"/>
      <c r="J18" s="57"/>
    </row>
    <row r="19" spans="1:10" ht="12.75">
      <c r="A19" s="54" t="s">
        <v>83</v>
      </c>
      <c r="B19" s="87">
        <v>0</v>
      </c>
      <c r="C19" s="88">
        <v>0</v>
      </c>
      <c r="D19" s="59">
        <f t="shared" si="0"/>
        <v>0</v>
      </c>
      <c r="H19" s="57"/>
      <c r="I19" s="57"/>
      <c r="J19" s="57"/>
    </row>
    <row r="20" spans="1:10" ht="12.75">
      <c r="A20" s="54" t="s">
        <v>84</v>
      </c>
      <c r="B20" s="87">
        <v>6939244</v>
      </c>
      <c r="C20" s="88">
        <v>3191650</v>
      </c>
      <c r="D20" s="59">
        <f t="shared" si="0"/>
        <v>10130894</v>
      </c>
      <c r="H20" s="57"/>
      <c r="I20" s="57"/>
      <c r="J20" s="57"/>
    </row>
    <row r="21" spans="1:10" ht="12.75">
      <c r="A21" s="54" t="s">
        <v>85</v>
      </c>
      <c r="B21" s="87">
        <v>2385070</v>
      </c>
      <c r="C21" s="88">
        <v>1096994</v>
      </c>
      <c r="D21" s="59">
        <f t="shared" si="0"/>
        <v>3482064</v>
      </c>
      <c r="H21" s="57"/>
      <c r="I21" s="57"/>
      <c r="J21" s="57"/>
    </row>
    <row r="22" spans="1:10" ht="12.75">
      <c r="A22" s="54" t="s">
        <v>86</v>
      </c>
      <c r="B22" s="87">
        <v>2262548</v>
      </c>
      <c r="C22" s="88">
        <v>1040641</v>
      </c>
      <c r="D22" s="59">
        <f t="shared" si="0"/>
        <v>3303189</v>
      </c>
      <c r="H22" s="57"/>
      <c r="I22" s="57"/>
      <c r="J22" s="57"/>
    </row>
    <row r="23" spans="1:10" ht="12.75">
      <c r="A23" s="54" t="s">
        <v>87</v>
      </c>
      <c r="B23" s="87">
        <v>0</v>
      </c>
      <c r="C23" s="88">
        <v>0</v>
      </c>
      <c r="D23" s="59">
        <f t="shared" si="0"/>
        <v>0</v>
      </c>
      <c r="H23" s="57"/>
      <c r="I23" s="57"/>
      <c r="J23" s="57"/>
    </row>
    <row r="24" spans="1:10" ht="12.75">
      <c r="A24" s="54" t="s">
        <v>88</v>
      </c>
      <c r="B24" s="87">
        <v>0</v>
      </c>
      <c r="C24" s="88">
        <v>0</v>
      </c>
      <c r="D24" s="59">
        <f t="shared" si="0"/>
        <v>0</v>
      </c>
      <c r="H24" s="57"/>
      <c r="I24" s="57"/>
      <c r="J24" s="57"/>
    </row>
    <row r="25" spans="1:10" ht="12.75">
      <c r="A25" s="54" t="s">
        <v>89</v>
      </c>
      <c r="B25" s="87">
        <v>2405917</v>
      </c>
      <c r="C25" s="88">
        <v>1106582</v>
      </c>
      <c r="D25" s="59">
        <f t="shared" si="0"/>
        <v>3512499</v>
      </c>
      <c r="H25" s="57"/>
      <c r="I25" s="57"/>
      <c r="J25" s="57"/>
    </row>
    <row r="26" spans="1:10" ht="12.75">
      <c r="A26" s="54" t="s">
        <v>90</v>
      </c>
      <c r="B26" s="87">
        <v>0</v>
      </c>
      <c r="C26" s="88">
        <v>0</v>
      </c>
      <c r="D26" s="59">
        <f t="shared" si="0"/>
        <v>0</v>
      </c>
      <c r="H26" s="57"/>
      <c r="I26" s="57"/>
      <c r="J26" s="57"/>
    </row>
    <row r="27" spans="1:10" ht="12.75">
      <c r="A27" s="54" t="s">
        <v>91</v>
      </c>
      <c r="B27" s="87">
        <v>0</v>
      </c>
      <c r="C27" s="88">
        <v>0</v>
      </c>
      <c r="D27" s="59">
        <f t="shared" si="0"/>
        <v>0</v>
      </c>
      <c r="H27" s="57"/>
      <c r="I27" s="57"/>
      <c r="J27" s="57"/>
    </row>
    <row r="28" spans="1:10" ht="12.75">
      <c r="A28" s="54" t="s">
        <v>92</v>
      </c>
      <c r="B28" s="87">
        <v>0</v>
      </c>
      <c r="C28" s="88">
        <v>0</v>
      </c>
      <c r="D28" s="59">
        <f t="shared" si="0"/>
        <v>0</v>
      </c>
      <c r="H28" s="57"/>
      <c r="I28" s="57"/>
      <c r="J28" s="57"/>
    </row>
    <row r="29" spans="1:10" ht="12.75">
      <c r="A29" s="54" t="s">
        <v>93</v>
      </c>
      <c r="B29" s="87">
        <v>0</v>
      </c>
      <c r="C29" s="88">
        <v>0</v>
      </c>
      <c r="D29" s="59">
        <f t="shared" si="0"/>
        <v>0</v>
      </c>
      <c r="H29" s="57"/>
      <c r="I29" s="57"/>
      <c r="J29" s="57"/>
    </row>
    <row r="30" spans="1:10" ht="12.75">
      <c r="A30" s="54" t="s">
        <v>94</v>
      </c>
      <c r="B30" s="87">
        <v>0</v>
      </c>
      <c r="C30" s="88">
        <v>0</v>
      </c>
      <c r="D30" s="59">
        <f t="shared" si="0"/>
        <v>0</v>
      </c>
      <c r="H30" s="57"/>
      <c r="I30" s="57"/>
      <c r="J30" s="57"/>
    </row>
    <row r="31" spans="1:10" ht="12.75">
      <c r="A31" s="54" t="s">
        <v>95</v>
      </c>
      <c r="B31" s="87">
        <v>0</v>
      </c>
      <c r="C31" s="88">
        <v>0</v>
      </c>
      <c r="D31" s="59">
        <f t="shared" si="0"/>
        <v>0</v>
      </c>
      <c r="H31" s="57"/>
      <c r="I31" s="57"/>
      <c r="J31" s="57"/>
    </row>
    <row r="32" spans="1:10" ht="12.75">
      <c r="A32" s="54" t="s">
        <v>96</v>
      </c>
      <c r="B32" s="87">
        <v>10530809</v>
      </c>
      <c r="C32" s="88">
        <v>4843562</v>
      </c>
      <c r="D32" s="59">
        <f t="shared" si="0"/>
        <v>15374371</v>
      </c>
      <c r="H32" s="57"/>
      <c r="I32" s="57"/>
      <c r="J32" s="57"/>
    </row>
    <row r="33" spans="1:10" ht="12.75">
      <c r="A33" s="54" t="s">
        <v>97</v>
      </c>
      <c r="B33" s="87">
        <v>2642888</v>
      </c>
      <c r="C33" s="88">
        <v>1215575</v>
      </c>
      <c r="D33" s="59">
        <f t="shared" si="0"/>
        <v>3858463</v>
      </c>
      <c r="H33" s="57"/>
      <c r="I33" s="57"/>
      <c r="J33" s="57"/>
    </row>
    <row r="34" spans="1:10" ht="12.75">
      <c r="A34" s="54" t="s">
        <v>98</v>
      </c>
      <c r="B34" s="87">
        <v>8245568</v>
      </c>
      <c r="C34" s="88">
        <v>3792484</v>
      </c>
      <c r="D34" s="59">
        <f t="shared" si="0"/>
        <v>12038052</v>
      </c>
      <c r="H34" s="57"/>
      <c r="I34" s="57"/>
      <c r="J34" s="57"/>
    </row>
    <row r="35" spans="1:10" ht="12.75">
      <c r="A35" s="54" t="s">
        <v>99</v>
      </c>
      <c r="B35" s="87">
        <v>0</v>
      </c>
      <c r="C35" s="88">
        <v>0</v>
      </c>
      <c r="D35" s="59">
        <f t="shared" si="0"/>
        <v>0</v>
      </c>
      <c r="H35" s="57"/>
      <c r="I35" s="57"/>
      <c r="J35" s="57"/>
    </row>
    <row r="36" spans="1:10" ht="12.75">
      <c r="A36" s="54" t="s">
        <v>100</v>
      </c>
      <c r="B36" s="87">
        <v>0</v>
      </c>
      <c r="C36" s="88">
        <v>0</v>
      </c>
      <c r="D36" s="59">
        <f t="shared" si="0"/>
        <v>0</v>
      </c>
      <c r="H36" s="57"/>
      <c r="I36" s="57"/>
      <c r="J36" s="57"/>
    </row>
    <row r="37" spans="1:10" ht="12.75">
      <c r="A37" s="54" t="s">
        <v>101</v>
      </c>
      <c r="B37" s="87">
        <v>0</v>
      </c>
      <c r="C37" s="88">
        <v>0</v>
      </c>
      <c r="D37" s="59">
        <f t="shared" si="0"/>
        <v>0</v>
      </c>
      <c r="H37" s="57"/>
      <c r="I37" s="57"/>
      <c r="J37" s="57"/>
    </row>
    <row r="38" spans="1:10" ht="12.75">
      <c r="A38" s="54" t="s">
        <v>102</v>
      </c>
      <c r="B38" s="87">
        <v>7223262</v>
      </c>
      <c r="C38" s="88">
        <v>3322282</v>
      </c>
      <c r="D38" s="59">
        <f t="shared" si="0"/>
        <v>10545544</v>
      </c>
      <c r="H38" s="57"/>
      <c r="I38" s="57"/>
      <c r="J38" s="57"/>
    </row>
    <row r="39" spans="1:10" ht="12.75">
      <c r="A39" s="60" t="s">
        <v>103</v>
      </c>
      <c r="B39" s="87">
        <v>14084341</v>
      </c>
      <c r="C39" s="88">
        <v>6477981</v>
      </c>
      <c r="D39" s="59">
        <f t="shared" si="0"/>
        <v>20562322</v>
      </c>
      <c r="H39" s="57"/>
      <c r="I39" s="57"/>
      <c r="J39" s="57"/>
    </row>
    <row r="40" spans="1:10" ht="12.75">
      <c r="A40" s="54" t="s">
        <v>104</v>
      </c>
      <c r="B40" s="87">
        <v>0</v>
      </c>
      <c r="C40" s="88">
        <v>0</v>
      </c>
      <c r="D40" s="59">
        <f t="shared" si="0"/>
        <v>0</v>
      </c>
      <c r="H40" s="57"/>
      <c r="I40" s="57"/>
      <c r="J40" s="57"/>
    </row>
    <row r="41" spans="1:10" ht="12.75">
      <c r="A41" s="54" t="s">
        <v>105</v>
      </c>
      <c r="B41" s="87">
        <v>0</v>
      </c>
      <c r="C41" s="88">
        <v>0</v>
      </c>
      <c r="D41" s="59">
        <f t="shared" si="0"/>
        <v>0</v>
      </c>
      <c r="H41" s="57"/>
      <c r="I41" s="57"/>
      <c r="J41" s="57"/>
    </row>
    <row r="42" spans="1:10" ht="12.75">
      <c r="A42" s="54" t="s">
        <v>106</v>
      </c>
      <c r="B42" s="87">
        <v>5008374</v>
      </c>
      <c r="C42" s="88">
        <v>2303562</v>
      </c>
      <c r="D42" s="59">
        <f t="shared" si="0"/>
        <v>7311936</v>
      </c>
      <c r="H42" s="57"/>
      <c r="I42" s="57"/>
      <c r="J42" s="57"/>
    </row>
    <row r="43" spans="1:10" ht="12.75">
      <c r="A43" s="54" t="s">
        <v>107</v>
      </c>
      <c r="B43" s="87">
        <v>0</v>
      </c>
      <c r="C43" s="88">
        <v>0</v>
      </c>
      <c r="D43" s="59">
        <f t="shared" si="0"/>
        <v>0</v>
      </c>
      <c r="H43" s="57"/>
      <c r="I43" s="57"/>
      <c r="J43" s="57"/>
    </row>
    <row r="44" spans="1:10" ht="12.75">
      <c r="A44" s="54" t="s">
        <v>108</v>
      </c>
      <c r="B44" s="87">
        <v>0</v>
      </c>
      <c r="C44" s="88">
        <v>0</v>
      </c>
      <c r="D44" s="59">
        <f t="shared" si="0"/>
        <v>0</v>
      </c>
      <c r="H44" s="57"/>
      <c r="I44" s="57"/>
      <c r="J44" s="57"/>
    </row>
    <row r="45" spans="1:10" ht="12.75">
      <c r="A45" s="54" t="s">
        <v>109</v>
      </c>
      <c r="B45" s="87">
        <v>5433627</v>
      </c>
      <c r="C45" s="88">
        <v>2499154</v>
      </c>
      <c r="D45" s="59">
        <f t="shared" si="0"/>
        <v>7932781</v>
      </c>
      <c r="H45" s="57"/>
      <c r="I45" s="57"/>
      <c r="J45" s="57"/>
    </row>
    <row r="46" spans="1:10" ht="12.75">
      <c r="A46" s="54" t="s">
        <v>110</v>
      </c>
      <c r="B46" s="87">
        <v>0</v>
      </c>
      <c r="C46" s="88">
        <v>0</v>
      </c>
      <c r="D46" s="59">
        <f t="shared" si="0"/>
        <v>0</v>
      </c>
      <c r="H46" s="57"/>
      <c r="I46" s="57"/>
      <c r="J46" s="57"/>
    </row>
    <row r="47" spans="1:10" ht="12.75">
      <c r="A47" s="54" t="s">
        <v>111</v>
      </c>
      <c r="B47" s="87">
        <v>15085139</v>
      </c>
      <c r="C47" s="88">
        <v>6938290</v>
      </c>
      <c r="D47" s="59">
        <f t="shared" si="0"/>
        <v>22023429</v>
      </c>
      <c r="H47" s="57"/>
      <c r="I47" s="57"/>
      <c r="J47" s="57"/>
    </row>
    <row r="48" spans="1:10" ht="12.75">
      <c r="A48" s="54" t="s">
        <v>112</v>
      </c>
      <c r="B48" s="87">
        <v>0</v>
      </c>
      <c r="C48" s="88">
        <v>0</v>
      </c>
      <c r="D48" s="59">
        <f t="shared" si="0"/>
        <v>0</v>
      </c>
      <c r="H48" s="57"/>
      <c r="I48" s="57"/>
      <c r="J48" s="57"/>
    </row>
    <row r="49" spans="1:10" ht="12.75">
      <c r="A49" s="54" t="s">
        <v>113</v>
      </c>
      <c r="B49" s="87">
        <v>0</v>
      </c>
      <c r="C49" s="88">
        <v>0</v>
      </c>
      <c r="D49" s="59">
        <f t="shared" si="0"/>
        <v>0</v>
      </c>
      <c r="H49" s="57"/>
      <c r="I49" s="57"/>
      <c r="J49" s="57"/>
    </row>
    <row r="50" spans="1:10" ht="12.75">
      <c r="A50" s="54" t="s">
        <v>114</v>
      </c>
      <c r="B50" s="87">
        <v>0</v>
      </c>
      <c r="C50" s="88">
        <v>0</v>
      </c>
      <c r="D50" s="59">
        <f t="shared" si="0"/>
        <v>0</v>
      </c>
      <c r="H50" s="57"/>
      <c r="I50" s="57"/>
      <c r="J50" s="57"/>
    </row>
    <row r="51" spans="1:10" ht="12.75">
      <c r="A51" s="54" t="s">
        <v>115</v>
      </c>
      <c r="B51" s="87">
        <v>0</v>
      </c>
      <c r="C51" s="88">
        <v>0</v>
      </c>
      <c r="D51" s="59">
        <f t="shared" si="0"/>
        <v>0</v>
      </c>
      <c r="H51" s="57"/>
      <c r="I51" s="57"/>
      <c r="J51" s="57"/>
    </row>
    <row r="52" spans="1:10" ht="12.75">
      <c r="A52" s="54" t="s">
        <v>116</v>
      </c>
      <c r="B52" s="87">
        <v>0</v>
      </c>
      <c r="C52" s="88">
        <v>0</v>
      </c>
      <c r="D52" s="59">
        <f t="shared" si="0"/>
        <v>0</v>
      </c>
      <c r="H52" s="57"/>
      <c r="I52" s="57"/>
      <c r="J52" s="57"/>
    </row>
    <row r="53" spans="1:10" ht="12.75">
      <c r="A53" s="54" t="s">
        <v>117</v>
      </c>
      <c r="B53" s="87">
        <v>0</v>
      </c>
      <c r="C53" s="88">
        <v>0</v>
      </c>
      <c r="D53" s="59">
        <f t="shared" si="0"/>
        <v>0</v>
      </c>
      <c r="H53" s="57"/>
      <c r="I53" s="57"/>
      <c r="J53" s="57"/>
    </row>
    <row r="54" spans="1:10" ht="12.75">
      <c r="A54" s="54" t="s">
        <v>118</v>
      </c>
      <c r="B54" s="87">
        <v>0</v>
      </c>
      <c r="C54" s="88">
        <v>0</v>
      </c>
      <c r="D54" s="59">
        <f t="shared" si="0"/>
        <v>0</v>
      </c>
      <c r="H54" s="57"/>
      <c r="I54" s="57"/>
      <c r="J54" s="57"/>
    </row>
    <row r="55" spans="1:10" ht="12.75">
      <c r="A55" s="54" t="s">
        <v>119</v>
      </c>
      <c r="B55" s="87">
        <v>4108871</v>
      </c>
      <c r="C55" s="88">
        <v>1889843</v>
      </c>
      <c r="D55" s="59">
        <f t="shared" si="0"/>
        <v>5998714</v>
      </c>
      <c r="H55" s="57"/>
      <c r="I55" s="57"/>
      <c r="J55" s="57"/>
    </row>
    <row r="56" spans="1:10" ht="12.75">
      <c r="A56" s="54" t="s">
        <v>120</v>
      </c>
      <c r="B56" s="87">
        <v>12315011</v>
      </c>
      <c r="C56" s="88">
        <v>5664192</v>
      </c>
      <c r="D56" s="59">
        <f t="shared" si="0"/>
        <v>17979203</v>
      </c>
      <c r="H56" s="57"/>
      <c r="I56" s="57"/>
      <c r="J56" s="57"/>
    </row>
    <row r="57" spans="1:10" ht="12.75">
      <c r="A57" s="54" t="s">
        <v>121</v>
      </c>
      <c r="B57" s="87">
        <v>0</v>
      </c>
      <c r="C57" s="88">
        <v>0</v>
      </c>
      <c r="D57" s="59">
        <f t="shared" si="0"/>
        <v>0</v>
      </c>
      <c r="H57" s="57"/>
      <c r="I57" s="57"/>
      <c r="J57" s="57"/>
    </row>
    <row r="58" spans="1:10" ht="12.75">
      <c r="A58" s="54" t="s">
        <v>122</v>
      </c>
      <c r="B58" s="87">
        <v>0</v>
      </c>
      <c r="C58" s="88">
        <v>0</v>
      </c>
      <c r="D58" s="59">
        <f t="shared" si="0"/>
        <v>0</v>
      </c>
      <c r="H58" s="57"/>
      <c r="I58" s="57"/>
      <c r="J58" s="57"/>
    </row>
    <row r="59" spans="1:10" ht="12.75">
      <c r="A59" s="54" t="s">
        <v>123</v>
      </c>
      <c r="B59" s="87">
        <v>0</v>
      </c>
      <c r="C59" s="88">
        <v>0</v>
      </c>
      <c r="D59" s="59">
        <f t="shared" si="0"/>
        <v>0</v>
      </c>
      <c r="H59" s="57"/>
      <c r="I59" s="57"/>
      <c r="J59" s="57"/>
    </row>
    <row r="60" spans="1:10" ht="12.75">
      <c r="A60" s="54" t="s">
        <v>124</v>
      </c>
      <c r="B60" s="87">
        <v>14638914</v>
      </c>
      <c r="C60" s="88">
        <v>6733053</v>
      </c>
      <c r="D60" s="59">
        <f t="shared" si="0"/>
        <v>21371967</v>
      </c>
      <c r="H60" s="57"/>
      <c r="I60" s="57"/>
      <c r="J60" s="57"/>
    </row>
    <row r="61" spans="1:10" ht="12.75">
      <c r="A61" s="54" t="s">
        <v>125</v>
      </c>
      <c r="B61" s="87">
        <v>0</v>
      </c>
      <c r="C61" s="88">
        <v>0</v>
      </c>
      <c r="D61" s="59">
        <f t="shared" si="0"/>
        <v>0</v>
      </c>
      <c r="H61" s="57"/>
      <c r="I61" s="57"/>
      <c r="J61" s="57"/>
    </row>
    <row r="62" spans="1:10" ht="12.75">
      <c r="A62" s="54" t="s">
        <v>126</v>
      </c>
      <c r="B62" s="87">
        <v>6457751</v>
      </c>
      <c r="C62" s="88">
        <v>2970191</v>
      </c>
      <c r="D62" s="59">
        <f t="shared" si="0"/>
        <v>9427942</v>
      </c>
      <c r="H62" s="57"/>
      <c r="I62" s="57"/>
      <c r="J62" s="57"/>
    </row>
    <row r="63" spans="1:10" ht="12.75">
      <c r="A63" s="54" t="s">
        <v>127</v>
      </c>
      <c r="B63" s="87">
        <v>0</v>
      </c>
      <c r="C63" s="88">
        <v>0</v>
      </c>
      <c r="D63" s="59">
        <f t="shared" si="0"/>
        <v>0</v>
      </c>
      <c r="H63" s="57"/>
      <c r="I63" s="57"/>
      <c r="J63" s="57"/>
    </row>
    <row r="64" spans="1:10" ht="12.75">
      <c r="A64" s="54" t="s">
        <v>128</v>
      </c>
      <c r="B64" s="89">
        <v>3744437</v>
      </c>
      <c r="C64" s="90">
        <v>1722224</v>
      </c>
      <c r="D64" s="62">
        <f t="shared" si="0"/>
        <v>5466661</v>
      </c>
      <c r="H64" s="57"/>
      <c r="I64" s="57"/>
      <c r="J64" s="57"/>
    </row>
    <row r="65" spans="1:4" ht="12.75">
      <c r="A65" s="63"/>
      <c r="B65" s="64"/>
      <c r="C65" s="65"/>
      <c r="D65" s="66"/>
    </row>
    <row r="66" spans="1:4" ht="12.75">
      <c r="A66" s="67" t="s">
        <v>20</v>
      </c>
      <c r="B66" s="68">
        <f>SUM(B14:B64)</f>
        <v>138469336</v>
      </c>
      <c r="C66" s="69">
        <f>SUM(C14:C64)</f>
        <v>63687873</v>
      </c>
      <c r="D66" s="70">
        <f>SUM(D14:D64)</f>
        <v>202157209</v>
      </c>
    </row>
    <row r="67" spans="2:4" ht="12.75">
      <c r="B67" s="71"/>
      <c r="C67" s="71"/>
      <c r="D67" s="71"/>
    </row>
    <row r="68" spans="1:3" ht="12.75">
      <c r="A68" s="63"/>
      <c r="B68" s="72"/>
      <c r="C68" s="72"/>
    </row>
  </sheetData>
  <sheetProtection/>
  <mergeCells count="6">
    <mergeCell ref="B1:D1"/>
    <mergeCell ref="B2:D2"/>
    <mergeCell ref="B5:D5"/>
    <mergeCell ref="B6:D6"/>
    <mergeCell ref="B8:D8"/>
    <mergeCell ref="B9:D9"/>
  </mergeCells>
  <printOptions verticalCentered="1"/>
  <pageMargins left="0.45" right="0.2" top="0.44" bottom="0.45" header="0" footer="0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41" customWidth="1"/>
    <col min="2" max="4" width="25.7109375" style="41" customWidth="1"/>
    <col min="5" max="5" width="24.140625" style="41" customWidth="1"/>
    <col min="6" max="16384" width="9.140625" style="41" customWidth="1"/>
  </cols>
  <sheetData>
    <row r="1" spans="1:5" ht="12.75">
      <c r="A1" s="38"/>
      <c r="B1" s="77" t="s">
        <v>0</v>
      </c>
      <c r="C1" s="77"/>
      <c r="D1" s="77"/>
      <c r="E1" s="40" t="s">
        <v>136</v>
      </c>
    </row>
    <row r="2" spans="2:4" ht="12.75">
      <c r="B2" s="77" t="s">
        <v>1</v>
      </c>
      <c r="C2" s="77"/>
      <c r="D2" s="77"/>
    </row>
    <row r="4" spans="2:4" ht="12.75">
      <c r="B4" s="78"/>
      <c r="C4" s="78"/>
      <c r="D4" s="78"/>
    </row>
    <row r="5" spans="2:4" ht="12.75">
      <c r="B5" s="78" t="str">
        <f>"FY "&amp;'[1]Specs'!B11&amp;" PENALTIES ASSESSED PURSUANT TO 23 U.S.C. 164"</f>
        <v>FY 2013 PENALTIES ASSESSED PURSUANT TO 23 U.S.C. 164</v>
      </c>
      <c r="C5" s="78"/>
      <c r="D5" s="78"/>
    </row>
    <row r="6" spans="2:4" ht="12.75">
      <c r="B6" s="78" t="s">
        <v>73</v>
      </c>
      <c r="C6" s="78"/>
      <c r="D6" s="78"/>
    </row>
    <row r="7" ht="12.75">
      <c r="B7" s="41" t="s">
        <v>74</v>
      </c>
    </row>
    <row r="8" spans="2:4" ht="12.75">
      <c r="B8" s="79" t="s">
        <v>129</v>
      </c>
      <c r="C8" s="80"/>
      <c r="D8" s="81"/>
    </row>
    <row r="9" spans="1:4" ht="12.75">
      <c r="A9" s="43"/>
      <c r="B9" s="82" t="s">
        <v>130</v>
      </c>
      <c r="C9" s="83"/>
      <c r="D9" s="84"/>
    </row>
    <row r="10" spans="1:4" ht="12.75">
      <c r="A10" s="43"/>
      <c r="B10" s="44" t="s">
        <v>77</v>
      </c>
      <c r="C10" s="42" t="s">
        <v>7</v>
      </c>
      <c r="D10" s="42"/>
    </row>
    <row r="11" spans="1:4" ht="12.75">
      <c r="A11" s="45"/>
      <c r="B11" s="46" t="s">
        <v>10</v>
      </c>
      <c r="C11" s="47" t="s">
        <v>11</v>
      </c>
      <c r="D11" s="47"/>
    </row>
    <row r="12" spans="1:4" ht="12.75">
      <c r="A12" s="48" t="s">
        <v>17</v>
      </c>
      <c r="B12" s="49" t="s">
        <v>18</v>
      </c>
      <c r="C12" s="50" t="s">
        <v>18</v>
      </c>
      <c r="D12" s="50" t="s">
        <v>20</v>
      </c>
    </row>
    <row r="13" spans="1:4" ht="12.75">
      <c r="A13" s="51"/>
      <c r="B13" s="52"/>
      <c r="C13" s="53"/>
      <c r="D13" s="53"/>
    </row>
    <row r="14" spans="1:10" ht="12.75">
      <c r="A14" s="54" t="s">
        <v>78</v>
      </c>
      <c r="B14" s="55">
        <f>'[1]Penalties Calcs'!N14</f>
        <v>0</v>
      </c>
      <c r="C14" s="56">
        <f>'[1]Penalties Calcs'!O14</f>
        <v>0</v>
      </c>
      <c r="D14" s="56">
        <f>SUM(B14:C14)</f>
        <v>0</v>
      </c>
      <c r="H14" s="57"/>
      <c r="I14" s="57"/>
      <c r="J14" s="57"/>
    </row>
    <row r="15" spans="1:10" ht="12.75">
      <c r="A15" s="54" t="s">
        <v>79</v>
      </c>
      <c r="B15" s="58">
        <f>'[1]Penalties Calcs'!N15</f>
        <v>7228307</v>
      </c>
      <c r="C15" s="59">
        <f>'[1]Penalties Calcs'!O15</f>
        <v>3324602</v>
      </c>
      <c r="D15" s="59">
        <f>SUM(B15:C15)</f>
        <v>10552909</v>
      </c>
      <c r="H15" s="57"/>
      <c r="I15" s="57"/>
      <c r="J15" s="57"/>
    </row>
    <row r="16" spans="1:10" ht="12.75">
      <c r="A16" s="54" t="s">
        <v>80</v>
      </c>
      <c r="B16" s="58">
        <f>'[1]Penalties Calcs'!N16</f>
        <v>10321906</v>
      </c>
      <c r="C16" s="59">
        <f>'[1]Penalties Calcs'!O16</f>
        <v>4747479</v>
      </c>
      <c r="D16" s="59">
        <f aca="true" t="shared" si="0" ref="D16:D64">SUM(B16:C16)</f>
        <v>15069385</v>
      </c>
      <c r="H16" s="57"/>
      <c r="I16" s="57"/>
      <c r="J16" s="57"/>
    </row>
    <row r="17" spans="1:10" ht="12.75">
      <c r="A17" s="54" t="s">
        <v>81</v>
      </c>
      <c r="B17" s="58">
        <f>'[1]Penalties Calcs'!N17</f>
        <v>0</v>
      </c>
      <c r="C17" s="59">
        <f>'[1]Penalties Calcs'!O17</f>
        <v>0</v>
      </c>
      <c r="D17" s="59">
        <f t="shared" si="0"/>
        <v>0</v>
      </c>
      <c r="H17" s="57"/>
      <c r="I17" s="57"/>
      <c r="J17" s="57"/>
    </row>
    <row r="18" spans="1:10" ht="12.75">
      <c r="A18" s="54" t="s">
        <v>82</v>
      </c>
      <c r="B18" s="58">
        <f>'[1]Penalties Calcs'!N18</f>
        <v>48219104</v>
      </c>
      <c r="C18" s="59">
        <f>'[1]Penalties Calcs'!O18</f>
        <v>22177995</v>
      </c>
      <c r="D18" s="59">
        <f t="shared" si="0"/>
        <v>70397099</v>
      </c>
      <c r="H18" s="57"/>
      <c r="I18" s="57"/>
      <c r="J18" s="57"/>
    </row>
    <row r="19" spans="1:10" ht="12.75">
      <c r="A19" s="54" t="s">
        <v>83</v>
      </c>
      <c r="B19" s="58">
        <f>'[1]Penalties Calcs'!N19</f>
        <v>0</v>
      </c>
      <c r="C19" s="59">
        <f>'[1]Penalties Calcs'!O19</f>
        <v>0</v>
      </c>
      <c r="D19" s="59">
        <f t="shared" si="0"/>
        <v>0</v>
      </c>
      <c r="H19" s="57"/>
      <c r="I19" s="57"/>
      <c r="J19" s="57"/>
    </row>
    <row r="20" spans="1:10" ht="12.75">
      <c r="A20" s="54" t="s">
        <v>84</v>
      </c>
      <c r="B20" s="58">
        <f>'[1]Penalties Calcs'!N20</f>
        <v>0</v>
      </c>
      <c r="C20" s="59">
        <f>'[1]Penalties Calcs'!O20</f>
        <v>0</v>
      </c>
      <c r="D20" s="59">
        <f t="shared" si="0"/>
        <v>0</v>
      </c>
      <c r="H20" s="57"/>
      <c r="I20" s="57"/>
      <c r="J20" s="57"/>
    </row>
    <row r="21" spans="1:10" ht="12.75">
      <c r="A21" s="54" t="s">
        <v>85</v>
      </c>
      <c r="B21" s="58">
        <f>'[1]Penalties Calcs'!N21</f>
        <v>0</v>
      </c>
      <c r="C21" s="59">
        <f>'[1]Penalties Calcs'!O21</f>
        <v>0</v>
      </c>
      <c r="D21" s="59">
        <f t="shared" si="0"/>
        <v>0</v>
      </c>
      <c r="H21" s="57"/>
      <c r="I21" s="57"/>
      <c r="J21" s="57"/>
    </row>
    <row r="22" spans="1:10" ht="12.75">
      <c r="A22" s="54" t="s">
        <v>86</v>
      </c>
      <c r="B22" s="58">
        <f>'[1]Penalties Calcs'!N22</f>
        <v>0</v>
      </c>
      <c r="C22" s="59">
        <f>'[1]Penalties Calcs'!O22</f>
        <v>0</v>
      </c>
      <c r="D22" s="59">
        <f t="shared" si="0"/>
        <v>0</v>
      </c>
      <c r="H22" s="57"/>
      <c r="I22" s="57"/>
      <c r="J22" s="57"/>
    </row>
    <row r="23" spans="1:10" ht="12.75">
      <c r="A23" s="54" t="s">
        <v>87</v>
      </c>
      <c r="B23" s="58">
        <f>'[1]Penalties Calcs'!N23</f>
        <v>0</v>
      </c>
      <c r="C23" s="59">
        <f>'[1]Penalties Calcs'!O23</f>
        <v>0</v>
      </c>
      <c r="D23" s="59">
        <f t="shared" si="0"/>
        <v>0</v>
      </c>
      <c r="H23" s="57"/>
      <c r="I23" s="57"/>
      <c r="J23" s="57"/>
    </row>
    <row r="24" spans="1:10" ht="12.75">
      <c r="A24" s="54" t="s">
        <v>88</v>
      </c>
      <c r="B24" s="58">
        <f>'[1]Penalties Calcs'!N24</f>
        <v>0</v>
      </c>
      <c r="C24" s="59">
        <f>'[1]Penalties Calcs'!O24</f>
        <v>0</v>
      </c>
      <c r="D24" s="59">
        <f t="shared" si="0"/>
        <v>0</v>
      </c>
      <c r="H24" s="57"/>
      <c r="I24" s="57"/>
      <c r="J24" s="57"/>
    </row>
    <row r="25" spans="1:10" ht="12.75">
      <c r="A25" s="54" t="s">
        <v>89</v>
      </c>
      <c r="B25" s="58">
        <f>'[1]Penalties Calcs'!N25</f>
        <v>2405917</v>
      </c>
      <c r="C25" s="59">
        <f>'[1]Penalties Calcs'!O25</f>
        <v>1106582</v>
      </c>
      <c r="D25" s="59">
        <f t="shared" si="0"/>
        <v>3512499</v>
      </c>
      <c r="H25" s="57"/>
      <c r="I25" s="57"/>
      <c r="J25" s="57"/>
    </row>
    <row r="26" spans="1:10" ht="12.75">
      <c r="A26" s="54" t="s">
        <v>90</v>
      </c>
      <c r="B26" s="58">
        <f>'[1]Penalties Calcs'!N26</f>
        <v>4164049</v>
      </c>
      <c r="C26" s="59">
        <f>'[1]Penalties Calcs'!O26</f>
        <v>1915221</v>
      </c>
      <c r="D26" s="59">
        <f t="shared" si="0"/>
        <v>6079270</v>
      </c>
      <c r="H26" s="57"/>
      <c r="I26" s="57"/>
      <c r="J26" s="57"/>
    </row>
    <row r="27" spans="1:10" ht="12.75">
      <c r="A27" s="54" t="s">
        <v>91</v>
      </c>
      <c r="B27" s="58">
        <f>'[1]Penalties Calcs'!N27</f>
        <v>0</v>
      </c>
      <c r="C27" s="59">
        <f>'[1]Penalties Calcs'!O27</f>
        <v>0</v>
      </c>
      <c r="D27" s="59">
        <f t="shared" si="0"/>
        <v>0</v>
      </c>
      <c r="H27" s="57"/>
      <c r="I27" s="57"/>
      <c r="J27" s="57"/>
    </row>
    <row r="28" spans="1:10" ht="12.75">
      <c r="A28" s="54" t="s">
        <v>92</v>
      </c>
      <c r="B28" s="58">
        <f>'[1]Penalties Calcs'!N28</f>
        <v>13804162</v>
      </c>
      <c r="C28" s="59">
        <f>'[1]Penalties Calcs'!O28</f>
        <v>6349115</v>
      </c>
      <c r="D28" s="59">
        <f t="shared" si="0"/>
        <v>20153277</v>
      </c>
      <c r="H28" s="57"/>
      <c r="I28" s="57"/>
      <c r="J28" s="57"/>
    </row>
    <row r="29" spans="1:10" ht="12.75">
      <c r="A29" s="54" t="s">
        <v>93</v>
      </c>
      <c r="B29" s="58">
        <f>'[1]Penalties Calcs'!N29</f>
        <v>7184300</v>
      </c>
      <c r="C29" s="59">
        <f>'[1]Penalties Calcs'!O29</f>
        <v>3304362</v>
      </c>
      <c r="D29" s="59">
        <f t="shared" si="0"/>
        <v>10488662</v>
      </c>
      <c r="H29" s="57"/>
      <c r="I29" s="57"/>
      <c r="J29" s="57"/>
    </row>
    <row r="30" spans="1:10" ht="12.75">
      <c r="A30" s="54" t="s">
        <v>94</v>
      </c>
      <c r="B30" s="58">
        <f>'[1]Penalties Calcs'!N30</f>
        <v>0</v>
      </c>
      <c r="C30" s="59">
        <f>'[1]Penalties Calcs'!O30</f>
        <v>0</v>
      </c>
      <c r="D30" s="59">
        <f t="shared" si="0"/>
        <v>0</v>
      </c>
      <c r="H30" s="57"/>
      <c r="I30" s="57"/>
      <c r="J30" s="57"/>
    </row>
    <row r="31" spans="1:10" ht="12.75">
      <c r="A31" s="54" t="s">
        <v>95</v>
      </c>
      <c r="B31" s="58">
        <f>'[1]Penalties Calcs'!N31</f>
        <v>0</v>
      </c>
      <c r="C31" s="59">
        <f>'[1]Penalties Calcs'!O31</f>
        <v>0</v>
      </c>
      <c r="D31" s="59">
        <f t="shared" si="0"/>
        <v>0</v>
      </c>
      <c r="H31" s="57"/>
      <c r="I31" s="57"/>
      <c r="J31" s="57"/>
    </row>
    <row r="32" spans="1:10" ht="12.75">
      <c r="A32" s="54" t="s">
        <v>96</v>
      </c>
      <c r="B32" s="58">
        <f>'[1]Penalties Calcs'!N32</f>
        <v>10530809</v>
      </c>
      <c r="C32" s="59">
        <f>'[1]Penalties Calcs'!O32</f>
        <v>4843562</v>
      </c>
      <c r="D32" s="59">
        <f t="shared" si="0"/>
        <v>15374371</v>
      </c>
      <c r="H32" s="57"/>
      <c r="I32" s="57"/>
      <c r="J32" s="57"/>
    </row>
    <row r="33" spans="1:10" ht="12.75">
      <c r="A33" s="54" t="s">
        <v>97</v>
      </c>
      <c r="B33" s="58">
        <f>'[1]Penalties Calcs'!N33</f>
        <v>0</v>
      </c>
      <c r="C33" s="59">
        <f>'[1]Penalties Calcs'!O33</f>
        <v>0</v>
      </c>
      <c r="D33" s="59">
        <f t="shared" si="0"/>
        <v>0</v>
      </c>
      <c r="H33" s="57"/>
      <c r="I33" s="57"/>
      <c r="J33" s="57"/>
    </row>
    <row r="34" spans="1:10" ht="12.75">
      <c r="A34" s="54" t="s">
        <v>98</v>
      </c>
      <c r="B34" s="58">
        <f>'[1]Penalties Calcs'!N34</f>
        <v>8245568</v>
      </c>
      <c r="C34" s="59">
        <f>'[1]Penalties Calcs'!O34</f>
        <v>3792484</v>
      </c>
      <c r="D34" s="59">
        <f t="shared" si="0"/>
        <v>12038052</v>
      </c>
      <c r="H34" s="57"/>
      <c r="I34" s="57"/>
      <c r="J34" s="57"/>
    </row>
    <row r="35" spans="1:10" ht="12.75">
      <c r="A35" s="54" t="s">
        <v>99</v>
      </c>
      <c r="B35" s="58">
        <f>'[1]Penalties Calcs'!N35</f>
        <v>0</v>
      </c>
      <c r="C35" s="59">
        <f>'[1]Penalties Calcs'!O35</f>
        <v>0</v>
      </c>
      <c r="D35" s="59">
        <f t="shared" si="0"/>
        <v>0</v>
      </c>
      <c r="H35" s="57"/>
      <c r="I35" s="57"/>
      <c r="J35" s="57"/>
    </row>
    <row r="36" spans="1:10" ht="12.75">
      <c r="A36" s="54" t="s">
        <v>100</v>
      </c>
      <c r="B36" s="58">
        <f>'[1]Penalties Calcs'!N36</f>
        <v>0</v>
      </c>
      <c r="C36" s="59">
        <f>'[1]Penalties Calcs'!O36</f>
        <v>0</v>
      </c>
      <c r="D36" s="59">
        <f t="shared" si="0"/>
        <v>0</v>
      </c>
      <c r="H36" s="57"/>
      <c r="I36" s="57"/>
      <c r="J36" s="57"/>
    </row>
    <row r="37" spans="1:10" ht="12.75">
      <c r="A37" s="54" t="s">
        <v>101</v>
      </c>
      <c r="B37" s="58">
        <f>'[1]Penalties Calcs'!N37</f>
        <v>9431843</v>
      </c>
      <c r="C37" s="59">
        <f>'[1]Penalties Calcs'!O37</f>
        <v>4338101</v>
      </c>
      <c r="D37" s="59">
        <f t="shared" si="0"/>
        <v>13769944</v>
      </c>
      <c r="H37" s="57"/>
      <c r="I37" s="57"/>
      <c r="J37" s="57"/>
    </row>
    <row r="38" spans="1:10" ht="12.75">
      <c r="A38" s="54" t="s">
        <v>102</v>
      </c>
      <c r="B38" s="58">
        <f>'[1]Penalties Calcs'!N38</f>
        <v>0</v>
      </c>
      <c r="C38" s="59">
        <f>'[1]Penalties Calcs'!O38</f>
        <v>0</v>
      </c>
      <c r="D38" s="59">
        <f t="shared" si="0"/>
        <v>0</v>
      </c>
      <c r="H38" s="57"/>
      <c r="I38" s="57"/>
      <c r="J38" s="57"/>
    </row>
    <row r="39" spans="1:10" ht="12.75">
      <c r="A39" s="60" t="s">
        <v>103</v>
      </c>
      <c r="B39" s="58">
        <f>'[1]Penalties Calcs'!N39</f>
        <v>0</v>
      </c>
      <c r="C39" s="59">
        <f>'[1]Penalties Calcs'!O39</f>
        <v>0</v>
      </c>
      <c r="D39" s="59">
        <f t="shared" si="0"/>
        <v>0</v>
      </c>
      <c r="H39" s="57"/>
      <c r="I39" s="57"/>
      <c r="J39" s="57"/>
    </row>
    <row r="40" spans="1:10" ht="12.75">
      <c r="A40" s="54" t="s">
        <v>104</v>
      </c>
      <c r="B40" s="58">
        <f>'[1]Penalties Calcs'!N40</f>
        <v>6036928</v>
      </c>
      <c r="C40" s="59">
        <f>'[1]Penalties Calcs'!O40</f>
        <v>2776637</v>
      </c>
      <c r="D40" s="59">
        <f t="shared" si="0"/>
        <v>8813565</v>
      </c>
      <c r="H40" s="57"/>
      <c r="I40" s="57"/>
      <c r="J40" s="57"/>
    </row>
    <row r="41" spans="1:10" ht="12.75">
      <c r="A41" s="54" t="s">
        <v>105</v>
      </c>
      <c r="B41" s="58">
        <f>'[1]Penalties Calcs'!N41</f>
        <v>4250000</v>
      </c>
      <c r="C41" s="59">
        <f>'[1]Penalties Calcs'!O41</f>
        <v>1954754</v>
      </c>
      <c r="D41" s="59">
        <f t="shared" si="0"/>
        <v>6204754</v>
      </c>
      <c r="H41" s="57"/>
      <c r="I41" s="57"/>
      <c r="J41" s="57"/>
    </row>
    <row r="42" spans="1:10" ht="12.75">
      <c r="A42" s="54" t="s">
        <v>106</v>
      </c>
      <c r="B42" s="58">
        <f>'[1]Penalties Calcs'!N42</f>
        <v>0</v>
      </c>
      <c r="C42" s="59">
        <f>'[1]Penalties Calcs'!O42</f>
        <v>0</v>
      </c>
      <c r="D42" s="59">
        <f t="shared" si="0"/>
        <v>0</v>
      </c>
      <c r="H42" s="57"/>
      <c r="I42" s="57"/>
      <c r="J42" s="57"/>
    </row>
    <row r="43" spans="1:10" ht="12.75">
      <c r="A43" s="54" t="s">
        <v>107</v>
      </c>
      <c r="B43" s="58">
        <f>'[1]Penalties Calcs'!N43</f>
        <v>0</v>
      </c>
      <c r="C43" s="59">
        <f>'[1]Penalties Calcs'!O43</f>
        <v>0</v>
      </c>
      <c r="D43" s="59">
        <f t="shared" si="0"/>
        <v>0</v>
      </c>
      <c r="H43" s="57"/>
      <c r="I43" s="57"/>
      <c r="J43" s="57"/>
    </row>
    <row r="44" spans="1:10" ht="12.75">
      <c r="A44" s="54" t="s">
        <v>108</v>
      </c>
      <c r="B44" s="58">
        <f>'[1]Penalties Calcs'!N44</f>
        <v>0</v>
      </c>
      <c r="C44" s="59">
        <f>'[1]Penalties Calcs'!O44</f>
        <v>0</v>
      </c>
      <c r="D44" s="59">
        <f t="shared" si="0"/>
        <v>0</v>
      </c>
      <c r="H44" s="57"/>
      <c r="I44" s="57"/>
      <c r="J44" s="57"/>
    </row>
    <row r="45" spans="1:10" ht="12.75">
      <c r="A45" s="54" t="s">
        <v>109</v>
      </c>
      <c r="B45" s="58">
        <f>'[1]Penalties Calcs'!N45</f>
        <v>5433627</v>
      </c>
      <c r="C45" s="59">
        <f>'[1]Penalties Calcs'!O45</f>
        <v>2499154</v>
      </c>
      <c r="D45" s="59">
        <f t="shared" si="0"/>
        <v>7932781</v>
      </c>
      <c r="H45" s="57"/>
      <c r="I45" s="57"/>
      <c r="J45" s="57"/>
    </row>
    <row r="46" spans="1:10" ht="12.75">
      <c r="A46" s="54" t="s">
        <v>110</v>
      </c>
      <c r="B46" s="58">
        <f>'[1]Penalties Calcs'!N46</f>
        <v>0</v>
      </c>
      <c r="C46" s="59">
        <f>'[1]Penalties Calcs'!O46</f>
        <v>0</v>
      </c>
      <c r="D46" s="59">
        <f t="shared" si="0"/>
        <v>0</v>
      </c>
      <c r="H46" s="57"/>
      <c r="I46" s="57"/>
      <c r="J46" s="57"/>
    </row>
    <row r="47" spans="1:10" ht="12.75">
      <c r="A47" s="54" t="s">
        <v>111</v>
      </c>
      <c r="B47" s="58">
        <f>'[1]Penalties Calcs'!N47</f>
        <v>15085139</v>
      </c>
      <c r="C47" s="59">
        <f>'[1]Penalties Calcs'!O47</f>
        <v>6938290</v>
      </c>
      <c r="D47" s="59">
        <f t="shared" si="0"/>
        <v>22023429</v>
      </c>
      <c r="H47" s="57"/>
      <c r="I47" s="57"/>
      <c r="J47" s="57"/>
    </row>
    <row r="48" spans="1:10" ht="12.75">
      <c r="A48" s="54" t="s">
        <v>112</v>
      </c>
      <c r="B48" s="58">
        <f>'[1]Penalties Calcs'!N48</f>
        <v>0</v>
      </c>
      <c r="C48" s="59">
        <f>'[1]Penalties Calcs'!O48</f>
        <v>0</v>
      </c>
      <c r="D48" s="59">
        <f t="shared" si="0"/>
        <v>0</v>
      </c>
      <c r="H48" s="57"/>
      <c r="I48" s="57"/>
      <c r="J48" s="57"/>
    </row>
    <row r="49" spans="1:10" ht="12.75">
      <c r="A49" s="54" t="s">
        <v>113</v>
      </c>
      <c r="B49" s="58">
        <f>'[1]Penalties Calcs'!N49</f>
        <v>18885223</v>
      </c>
      <c r="C49" s="59">
        <f>'[1]Penalties Calcs'!O49</f>
        <v>8686109</v>
      </c>
      <c r="D49" s="59">
        <f t="shared" si="0"/>
        <v>27571332</v>
      </c>
      <c r="H49" s="57"/>
      <c r="I49" s="57"/>
      <c r="J49" s="57"/>
    </row>
    <row r="50" spans="1:10" ht="12.75">
      <c r="A50" s="54" t="s">
        <v>114</v>
      </c>
      <c r="B50" s="58">
        <f>'[1]Penalties Calcs'!N50</f>
        <v>9513501</v>
      </c>
      <c r="C50" s="59">
        <f>'[1]Penalties Calcs'!O50</f>
        <v>4375660</v>
      </c>
      <c r="D50" s="59">
        <f t="shared" si="0"/>
        <v>13889161</v>
      </c>
      <c r="H50" s="57"/>
      <c r="I50" s="57"/>
      <c r="J50" s="57"/>
    </row>
    <row r="51" spans="1:10" ht="12.75">
      <c r="A51" s="54" t="s">
        <v>115</v>
      </c>
      <c r="B51" s="58">
        <f>'[1]Penalties Calcs'!N51</f>
        <v>7312142</v>
      </c>
      <c r="C51" s="59">
        <f>'[1]Penalties Calcs'!O51</f>
        <v>3363162</v>
      </c>
      <c r="D51" s="59">
        <f t="shared" si="0"/>
        <v>10675304</v>
      </c>
      <c r="H51" s="57"/>
      <c r="I51" s="57"/>
      <c r="J51" s="57"/>
    </row>
    <row r="52" spans="1:10" ht="12.75">
      <c r="A52" s="54" t="s">
        <v>116</v>
      </c>
      <c r="B52" s="58">
        <f>'[1]Penalties Calcs'!N52</f>
        <v>0</v>
      </c>
      <c r="C52" s="59">
        <f>'[1]Penalties Calcs'!O52</f>
        <v>0</v>
      </c>
      <c r="D52" s="59">
        <f t="shared" si="0"/>
        <v>0</v>
      </c>
      <c r="H52" s="57"/>
      <c r="I52" s="57"/>
      <c r="J52" s="57"/>
    </row>
    <row r="53" spans="1:10" ht="12.75">
      <c r="A53" s="54" t="s">
        <v>117</v>
      </c>
      <c r="B53" s="58">
        <f>'[1]Penalties Calcs'!N53</f>
        <v>3164309</v>
      </c>
      <c r="C53" s="59">
        <f>'[1]Penalties Calcs'!O53</f>
        <v>1455399</v>
      </c>
      <c r="D53" s="59">
        <f t="shared" si="0"/>
        <v>4619708</v>
      </c>
      <c r="H53" s="57"/>
      <c r="I53" s="57"/>
      <c r="J53" s="57"/>
    </row>
    <row r="54" spans="1:10" ht="12.75">
      <c r="A54" s="54" t="s">
        <v>118</v>
      </c>
      <c r="B54" s="58">
        <f>'[1]Penalties Calcs'!N54</f>
        <v>0</v>
      </c>
      <c r="C54" s="59">
        <f>'[1]Penalties Calcs'!O54</f>
        <v>0</v>
      </c>
      <c r="D54" s="59">
        <f t="shared" si="0"/>
        <v>0</v>
      </c>
      <c r="H54" s="57"/>
      <c r="I54" s="57"/>
      <c r="J54" s="57"/>
    </row>
    <row r="55" spans="1:10" ht="12.75">
      <c r="A55" s="54" t="s">
        <v>119</v>
      </c>
      <c r="B55" s="58">
        <f>'[1]Penalties Calcs'!N55</f>
        <v>4108871</v>
      </c>
      <c r="C55" s="59">
        <f>'[1]Penalties Calcs'!O55</f>
        <v>1889843</v>
      </c>
      <c r="D55" s="59">
        <f t="shared" si="0"/>
        <v>5998714</v>
      </c>
      <c r="H55" s="57"/>
      <c r="I55" s="57"/>
      <c r="J55" s="57"/>
    </row>
    <row r="56" spans="1:10" ht="12.75">
      <c r="A56" s="54" t="s">
        <v>120</v>
      </c>
      <c r="B56" s="58">
        <f>'[1]Penalties Calcs'!N56</f>
        <v>0</v>
      </c>
      <c r="C56" s="59">
        <f>'[1]Penalties Calcs'!O56</f>
        <v>0</v>
      </c>
      <c r="D56" s="59">
        <f t="shared" si="0"/>
        <v>0</v>
      </c>
      <c r="H56" s="57"/>
      <c r="I56" s="57"/>
      <c r="J56" s="57"/>
    </row>
    <row r="57" spans="1:10" ht="12.75">
      <c r="A57" s="54" t="s">
        <v>121</v>
      </c>
      <c r="B57" s="58">
        <f>'[1]Penalties Calcs'!N57</f>
        <v>0</v>
      </c>
      <c r="C57" s="59">
        <f>'[1]Penalties Calcs'!O57</f>
        <v>0</v>
      </c>
      <c r="D57" s="59">
        <f t="shared" si="0"/>
        <v>0</v>
      </c>
      <c r="H57" s="57"/>
      <c r="I57" s="57"/>
      <c r="J57" s="57"/>
    </row>
    <row r="58" spans="1:10" ht="12.75">
      <c r="A58" s="54" t="s">
        <v>122</v>
      </c>
      <c r="B58" s="58">
        <f>'[1]Penalties Calcs'!N58</f>
        <v>4711016</v>
      </c>
      <c r="C58" s="59">
        <f>'[1]Penalties Calcs'!O58</f>
        <v>2166794</v>
      </c>
      <c r="D58" s="59">
        <f t="shared" si="0"/>
        <v>6877810</v>
      </c>
      <c r="H58" s="57"/>
      <c r="I58" s="57"/>
      <c r="J58" s="57"/>
    </row>
    <row r="59" spans="1:10" ht="12.75">
      <c r="A59" s="54" t="s">
        <v>123</v>
      </c>
      <c r="B59" s="58">
        <f>'[1]Penalties Calcs'!N59</f>
        <v>2896328</v>
      </c>
      <c r="C59" s="59">
        <f>'[1]Penalties Calcs'!O59</f>
        <v>1332143</v>
      </c>
      <c r="D59" s="59">
        <f t="shared" si="0"/>
        <v>4228471</v>
      </c>
      <c r="H59" s="57"/>
      <c r="I59" s="57"/>
      <c r="J59" s="57"/>
    </row>
    <row r="60" spans="1:10" ht="12.75">
      <c r="A60" s="54" t="s">
        <v>124</v>
      </c>
      <c r="B60" s="58">
        <f>'[1]Penalties Calcs'!N60</f>
        <v>0</v>
      </c>
      <c r="C60" s="59">
        <f>'[1]Penalties Calcs'!O60</f>
        <v>0</v>
      </c>
      <c r="D60" s="59">
        <f t="shared" si="0"/>
        <v>0</v>
      </c>
      <c r="H60" s="57"/>
      <c r="I60" s="57"/>
      <c r="J60" s="57"/>
    </row>
    <row r="61" spans="1:10" ht="12.75">
      <c r="A61" s="54" t="s">
        <v>125</v>
      </c>
      <c r="B61" s="58">
        <f>'[1]Penalties Calcs'!N61</f>
        <v>9711019</v>
      </c>
      <c r="C61" s="59">
        <f>'[1]Penalties Calcs'!O61</f>
        <v>4466506</v>
      </c>
      <c r="D61" s="59">
        <f t="shared" si="0"/>
        <v>14177525</v>
      </c>
      <c r="H61" s="57"/>
      <c r="I61" s="57"/>
      <c r="J61" s="57"/>
    </row>
    <row r="62" spans="1:10" ht="12.75">
      <c r="A62" s="54" t="s">
        <v>126</v>
      </c>
      <c r="B62" s="58">
        <f>'[1]Penalties Calcs'!N62</f>
        <v>0</v>
      </c>
      <c r="C62" s="59">
        <f>'[1]Penalties Calcs'!O62</f>
        <v>0</v>
      </c>
      <c r="D62" s="59">
        <f t="shared" si="0"/>
        <v>0</v>
      </c>
      <c r="H62" s="57"/>
      <c r="I62" s="57"/>
      <c r="J62" s="57"/>
    </row>
    <row r="63" spans="1:10" ht="12.75">
      <c r="A63" s="54" t="s">
        <v>127</v>
      </c>
      <c r="B63" s="58">
        <f>'[1]Penalties Calcs'!N63</f>
        <v>0</v>
      </c>
      <c r="C63" s="59">
        <f>'[1]Penalties Calcs'!O63</f>
        <v>0</v>
      </c>
      <c r="D63" s="59">
        <f t="shared" si="0"/>
        <v>0</v>
      </c>
      <c r="H63" s="57"/>
      <c r="I63" s="57"/>
      <c r="J63" s="57"/>
    </row>
    <row r="64" spans="1:10" ht="12.75">
      <c r="A64" s="54" t="s">
        <v>128</v>
      </c>
      <c r="B64" s="61">
        <f>'[1]Penalties Calcs'!N64</f>
        <v>3744437</v>
      </c>
      <c r="C64" s="62">
        <f>'[1]Penalties Calcs'!O64</f>
        <v>1722224</v>
      </c>
      <c r="D64" s="62">
        <f t="shared" si="0"/>
        <v>5466661</v>
      </c>
      <c r="H64" s="57"/>
      <c r="I64" s="57"/>
      <c r="J64" s="57"/>
    </row>
    <row r="65" spans="1:4" ht="12.75">
      <c r="A65" s="63"/>
      <c r="B65" s="64"/>
      <c r="C65" s="65"/>
      <c r="D65" s="66"/>
    </row>
    <row r="66" spans="1:4" ht="12.75">
      <c r="A66" s="67" t="s">
        <v>20</v>
      </c>
      <c r="B66" s="68">
        <f>SUM(B14:B64)</f>
        <v>216388505</v>
      </c>
      <c r="C66" s="69">
        <f>SUM(C14:C64)</f>
        <v>99526178</v>
      </c>
      <c r="D66" s="70">
        <f>SUM(D14:D64)</f>
        <v>315914683</v>
      </c>
    </row>
    <row r="67" spans="2:4" ht="12.75">
      <c r="B67" s="71"/>
      <c r="C67" s="71"/>
      <c r="D67" s="71"/>
    </row>
    <row r="68" spans="1:4" ht="12.75">
      <c r="A68" s="63"/>
      <c r="B68" s="72"/>
      <c r="C68" s="72"/>
      <c r="D68" s="57"/>
    </row>
  </sheetData>
  <sheetProtection/>
  <mergeCells count="7">
    <mergeCell ref="B9:D9"/>
    <mergeCell ref="B1:D1"/>
    <mergeCell ref="B2:D2"/>
    <mergeCell ref="B4:D4"/>
    <mergeCell ref="B5:D5"/>
    <mergeCell ref="B6:D6"/>
    <mergeCell ref="B8:D8"/>
  </mergeCells>
  <printOptions verticalCentered="1"/>
  <pageMargins left="0.45" right="0.2" top="0.44" bottom="0.45" header="0" footer="0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Monaco</dc:creator>
  <cp:keywords/>
  <dc:description/>
  <cp:lastModifiedBy>Kim Monaco</cp:lastModifiedBy>
  <cp:lastPrinted>2013-04-24T12:28:36Z</cp:lastPrinted>
  <dcterms:created xsi:type="dcterms:W3CDTF">2013-04-02T19:53:24Z</dcterms:created>
  <dcterms:modified xsi:type="dcterms:W3CDTF">2013-06-14T14:31:17Z</dcterms:modified>
  <cp:category/>
  <cp:version/>
  <cp:contentType/>
  <cp:contentStatus/>
</cp:coreProperties>
</file>