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H">'A'!$B$85</definedName>
    <definedName name="\P">'A'!$B$91</definedName>
    <definedName name="ALL">#REF!</definedName>
    <definedName name="CTIPS">#REF!</definedName>
    <definedName name="DC">#REF!</definedName>
    <definedName name="EVENPRINT">'A'!$B$98</definedName>
    <definedName name="EXISTS">#REF!</definedName>
    <definedName name="MARY">'A'!$A$5:$Q$75</definedName>
    <definedName name="ODD">'A'!$B$83</definedName>
    <definedName name="ODDPRINT">'A'!$B$96</definedName>
    <definedName name="PAGENUMBER">'A'!$B$82</definedName>
    <definedName name="_xlnm.Print_Area" localSheetId="0">'A'!$A$5:$Q$75</definedName>
    <definedName name="PublishData">'A'!$B$15:$Q$65</definedName>
    <definedName name="PublishDate">'A'!$A$8</definedName>
    <definedName name="PublishFormula">#REF!</definedName>
    <definedName name="PublishFormulaTotal">#REF!</definedName>
    <definedName name="PublishTitle">'A'!$A$5</definedName>
    <definedName name="PublishTotal">'A'!$B$67:$Q$67</definedName>
    <definedName name="RATIO">#REF!</definedName>
    <definedName name="SF_3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<sst xmlns="http://schemas.openxmlformats.org/spreadsheetml/2006/main" count="127" uniqueCount="116">
  <si>
    <t>(THOUSANDS OF DOLLARS)</t>
  </si>
  <si>
    <t>BALANCE BEGINNING OF YEAR  2/</t>
  </si>
  <si>
    <t>HIGHWAY-USER REVENUES  3/</t>
  </si>
  <si>
    <t>ISSUE OF BONDS</t>
  </si>
  <si>
    <t>PAYMENTS FROM OTHER GOVERNMENTS</t>
  </si>
  <si>
    <t/>
  </si>
  <si>
    <t>RESERVES</t>
  </si>
  <si>
    <t>MOTOR-</t>
  </si>
  <si>
    <t>ROAD</t>
  </si>
  <si>
    <t>APPROPRI-</t>
  </si>
  <si>
    <t>FEDERAL FUNDS</t>
  </si>
  <si>
    <t>FOR</t>
  </si>
  <si>
    <t>VEHICLE</t>
  </si>
  <si>
    <t>AND</t>
  </si>
  <si>
    <t>ATIONS</t>
  </si>
  <si>
    <t>OTHER</t>
  </si>
  <si>
    <t>MISCEL-</t>
  </si>
  <si>
    <t xml:space="preserve">FOR DEBT </t>
  </si>
  <si>
    <t>FEDERAL</t>
  </si>
  <si>
    <t>FROM</t>
  </si>
  <si>
    <t>TOTAL</t>
  </si>
  <si>
    <t>STATE</t>
  </si>
  <si>
    <t>CURRENT</t>
  </si>
  <si>
    <t>FOR DEBT</t>
  </si>
  <si>
    <t>FUEL</t>
  </si>
  <si>
    <t>AND MOTOR-</t>
  </si>
  <si>
    <t>CROSSING</t>
  </si>
  <si>
    <t>LANEOUS</t>
  </si>
  <si>
    <t>CAPITAL</t>
  </si>
  <si>
    <t xml:space="preserve">SERVICE </t>
  </si>
  <si>
    <t>HIGHWAY</t>
  </si>
  <si>
    <t>LOCAL</t>
  </si>
  <si>
    <t>RECEIPTS</t>
  </si>
  <si>
    <t>SERVICE</t>
  </si>
  <si>
    <t>TAXES</t>
  </si>
  <si>
    <t>CARRIER</t>
  </si>
  <si>
    <t>TOLLS</t>
  </si>
  <si>
    <t>GENERAL</t>
  </si>
  <si>
    <t>IMPOSTS</t>
  </si>
  <si>
    <t>OUTLAY</t>
  </si>
  <si>
    <t>INCLUDING</t>
  </si>
  <si>
    <t>ADMINIS-</t>
  </si>
  <si>
    <t>AGENCIES</t>
  </si>
  <si>
    <t>GOVERN-</t>
  </si>
  <si>
    <t>WORK</t>
  </si>
  <si>
    <t>FUNDS  4/</t>
  </si>
  <si>
    <t>5/</t>
  </si>
  <si>
    <t>REFUNDING</t>
  </si>
  <si>
    <t>TRATION</t>
  </si>
  <si>
    <t>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</si>
  <si>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</si>
  <si>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</si>
  <si>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</si>
  <si>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</si>
  <si>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</si>
  <si>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</si>
  <si>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</si>
  <si>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</si>
  <si>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</si>
  <si>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</si>
  <si>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</si>
  <si>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</si>
  <si>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</si>
  <si>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</si>
  <si>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</si>
  <si>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</si>
  <si>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</si>
  <si>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</si>
  <si>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</si>
  <si>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</si>
  <si>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</si>
  <si>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</si>
  <si>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</si>
  <si>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</si>
  <si>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</si>
  <si>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</si>
  <si>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</si>
  <si>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</si>
  <si>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</si>
  <si>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</si>
  <si>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</si>
  <si>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</si>
  <si>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</si>
  <si>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</si>
  <si>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</si>
  <si>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</si>
  <si>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</si>
  <si>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</si>
  <si>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</si>
  <si>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</si>
  <si>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</si>
  <si>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</si>
  <si>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</si>
  <si>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</si>
  <si>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</si>
  <si>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</si>
  <si>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</si>
  <si>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</si>
  <si>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</si>
  <si>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</si>
  <si>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</si>
  <si>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Tables SF-3 and SF-4 summarize receipts and disbursements for State-administered roads and</t>
  </si>
  <si>
    <t>are the result of accounting adjustments, inclusion of funds not previously reported, etc.</t>
  </si>
  <si>
    <t>bridges.  Amounts shown reflect activities of State highway departments, State park boards, other State</t>
  </si>
  <si>
    <t xml:space="preserve">       3/  Amounts shown represent only those highway-user revenues that were expended on State-</t>
  </si>
  <si>
    <t>agencies, and quasi-State toll facilities.   Includes direct work on local roads under State control, and State</t>
  </si>
  <si>
    <t xml:space="preserve">administered roads.   See Table DF for the full amount and disposition of highway-user revenues.    </t>
  </si>
  <si>
    <t>highway debt service transactions.   See Table SF-21 for general note on SF table series.   This table is compiled</t>
  </si>
  <si>
    <t xml:space="preserve">       4/  Amounts shown represent gross general fund appropriations for highways reduced by the </t>
  </si>
  <si>
    <t>from reports of State authorities.</t>
  </si>
  <si>
    <t>amount of highway-user revenues placed in the State General Fund.  See Tables SF-1 and DF.</t>
  </si>
  <si>
    <t xml:space="preserve">       2/  Any differences between beginning balances and the ending balances on last year's Table SF-4</t>
  </si>
  <si>
    <t xml:space="preserve">       5/  Includes sales and use taxes, severance taxes, and other State taxes.</t>
  </si>
  <si>
    <t>TABLE SF-3</t>
  </si>
  <si>
    <t>REVENUES USED BY STATES FOR STATE-ADMINISTERED HIGHWAYS - 1999  1/</t>
  </si>
  <si>
    <t>NOVEMBER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</si>
</sst>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;;;"/>
    <numFmt numFmtId="166" formatCode="hh:mm\ AM/PM_)"/>
    <numFmt numFmtId="167" formatCode="dd\-mmm\-yy_)"/>
    <numFmt numFmtId="168" formatCode="_(* #,##0_);_(* \(#,##0_);_ &quot; -&quot;"/>
  </numFmts>
  <fonts count="6">
    <font>
      <sz val="7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37" fontId="0" fillId="0" borderId="0" xfId="0" applyAlignment="1">
      <alignment/>
    </xf>
    <xf numFmtId="37" fontId="2" fillId="2" borderId="0" xfId="0" applyFont="1" applyFill="1" applyAlignment="1" applyProtection="1">
      <alignment horizontal="centerContinuous"/>
      <protection/>
    </xf>
    <xf numFmtId="37" fontId="3" fillId="2" borderId="0" xfId="0" applyFont="1" applyFill="1" applyAlignment="1" applyProtection="1">
      <alignment horizontal="centerContinuous"/>
      <protection/>
    </xf>
    <xf numFmtId="37" fontId="3" fillId="3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4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right"/>
      <protection/>
    </xf>
    <xf numFmtId="37" fontId="3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"/>
      <protection/>
    </xf>
    <xf numFmtId="37" fontId="3" fillId="0" borderId="10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3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 horizontal="center"/>
      <protection/>
    </xf>
    <xf numFmtId="37" fontId="4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 horizontal="centerContinuous"/>
      <protection/>
    </xf>
    <xf numFmtId="37" fontId="3" fillId="0" borderId="14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/>
      <protection/>
    </xf>
    <xf numFmtId="165" fontId="3" fillId="4" borderId="0" xfId="0" applyNumberFormat="1" applyFont="1" applyFill="1" applyAlignment="1" applyProtection="1">
      <alignment/>
      <protection/>
    </xf>
    <xf numFmtId="165" fontId="3" fillId="2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5" fillId="0" borderId="0" xfId="0" applyFont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3" fillId="0" borderId="21" xfId="0" applyFont="1" applyBorder="1" applyAlignment="1" applyProtection="1">
      <alignment horizontal="centerContinuous"/>
      <protection/>
    </xf>
    <xf numFmtId="166" fontId="3" fillId="0" borderId="0" xfId="0" applyNumberFormat="1" applyFont="1" applyAlignment="1" applyProtection="1">
      <alignment horizontal="centerContinuous"/>
      <protection/>
    </xf>
    <xf numFmtId="37" fontId="3" fillId="0" borderId="22" xfId="0" applyFont="1" applyBorder="1" applyAlignment="1" applyProtection="1">
      <alignment horizontal="centerContinuous"/>
      <protection/>
    </xf>
    <xf numFmtId="37" fontId="3" fillId="0" borderId="22" xfId="0" applyFont="1" applyBorder="1" applyAlignment="1" applyProtection="1">
      <alignment/>
      <protection/>
    </xf>
    <xf numFmtId="37" fontId="3" fillId="0" borderId="23" xfId="0" applyFont="1" applyBorder="1" applyAlignment="1" applyProtection="1">
      <alignment horizontal="centerContinuous"/>
      <protection/>
    </xf>
    <xf numFmtId="37" fontId="3" fillId="2" borderId="11" xfId="0" applyFont="1" applyFill="1" applyBorder="1" applyAlignment="1" applyProtection="1">
      <alignment horizontal="centerContinuous"/>
      <protection/>
    </xf>
    <xf numFmtId="37" fontId="3" fillId="2" borderId="21" xfId="0" applyFont="1" applyFill="1" applyBorder="1" applyAlignment="1" applyProtection="1">
      <alignment horizontal="centerContinuous"/>
      <protection/>
    </xf>
    <xf numFmtId="0" fontId="3" fillId="0" borderId="8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22" xfId="0" applyNumberFormat="1" applyFont="1" applyBorder="1" applyAlignment="1" applyProtection="1">
      <alignment/>
      <protection/>
    </xf>
    <xf numFmtId="168" fontId="3" fillId="0" borderId="7" xfId="0" applyNumberFormat="1" applyFont="1" applyBorder="1" applyAlignment="1" applyProtection="1">
      <alignment horizontal="center"/>
      <protection/>
    </xf>
    <xf numFmtId="168" fontId="3" fillId="0" borderId="11" xfId="0" applyNumberFormat="1" applyFont="1" applyBorder="1" applyAlignment="1" applyProtection="1">
      <alignment horizontal="center"/>
      <protection/>
    </xf>
    <xf numFmtId="168" fontId="3" fillId="0" borderId="12" xfId="0" applyNumberFormat="1" applyFont="1" applyBorder="1" applyAlignment="1" applyProtection="1">
      <alignment horizontal="center"/>
      <protection/>
    </xf>
    <xf numFmtId="168" fontId="3" fillId="0" borderId="13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168" fontId="3" fillId="0" borderId="8" xfId="0" applyNumberFormat="1" applyFont="1" applyBorder="1" applyAlignment="1" applyProtection="1">
      <alignment horizontal="center"/>
      <protection/>
    </xf>
    <xf numFmtId="168" fontId="3" fillId="0" borderId="9" xfId="0" applyNumberFormat="1" applyFont="1" applyBorder="1" applyAlignment="1" applyProtection="1">
      <alignment horizontal="center"/>
      <protection/>
    </xf>
    <xf numFmtId="168" fontId="3" fillId="0" borderId="10" xfId="0" applyNumberFormat="1" applyFont="1" applyBorder="1" applyAlignment="1" applyProtection="1">
      <alignment horizontal="center"/>
      <protection/>
    </xf>
    <xf numFmtId="168" fontId="3" fillId="0" borderId="18" xfId="0" applyNumberFormat="1" applyFont="1" applyBorder="1" applyAlignment="1" applyProtection="1">
      <alignment horizontal="center"/>
      <protection/>
    </xf>
    <xf numFmtId="168" fontId="3" fillId="0" borderId="24" xfId="0" applyNumberFormat="1" applyFont="1" applyBorder="1" applyAlignment="1" applyProtection="1">
      <alignment horizontal="center"/>
      <protection/>
    </xf>
    <xf numFmtId="168" fontId="3" fillId="0" borderId="25" xfId="0" applyNumberFormat="1" applyFont="1" applyBorder="1" applyAlignment="1" applyProtection="1">
      <alignment horizontal="center"/>
      <protection/>
    </xf>
    <xf numFmtId="168" fontId="3" fillId="0" borderId="26" xfId="0" applyNumberFormat="1" applyFont="1" applyBorder="1" applyAlignment="1" applyProtection="1">
      <alignment horizontal="center"/>
      <protection/>
    </xf>
    <xf numFmtId="37" fontId="4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99"/>
  <sheetViews>
    <sheetView tabSelected="1" defaultGridColor="0" zoomScale="105" zoomScaleNormal="105" colorId="22" workbookViewId="0" topLeftCell="A1">
      <selection activeCell="A1" sqref="A1"/>
    </sheetView>
  </sheetViews>
  <sheetFormatPr defaultColWidth="6.83203125" defaultRowHeight="9.75"/>
  <cols>
    <col min="1" max="1" width="16.83203125" style="7" customWidth="1"/>
    <col min="2" max="2" width="13.16015625" style="7" customWidth="1"/>
    <col min="3" max="5" width="11.16015625" style="7" customWidth="1"/>
    <col min="6" max="6" width="11.5" style="7" customWidth="1"/>
    <col min="7" max="7" width="10.83203125" style="7" customWidth="1"/>
    <col min="8" max="8" width="11.16015625" style="7" customWidth="1"/>
    <col min="9" max="9" width="11.5" style="7" customWidth="1"/>
    <col min="10" max="10" width="11.16015625" style="7" customWidth="1"/>
    <col min="11" max="13" width="11.5" style="7" customWidth="1"/>
    <col min="14" max="14" width="11.83203125" style="7" customWidth="1"/>
    <col min="15" max="16" width="11.16015625" style="7" customWidth="1"/>
    <col min="17" max="17" width="13.16015625" style="7" customWidth="1"/>
    <col min="18" max="18" width="1.83203125" style="7" customWidth="1"/>
    <col min="19" max="22" width="6.83203125" style="7" customWidth="1"/>
    <col min="23" max="23" width="1.83203125" style="7" customWidth="1"/>
    <col min="24" max="24" width="4.83203125" style="7" customWidth="1"/>
    <col min="25" max="25" width="12.83203125" style="7" customWidth="1"/>
    <col min="26" max="27" width="6.83203125" style="7" customWidth="1"/>
    <col min="28" max="29" width="4.83203125" style="7" customWidth="1"/>
    <col min="30" max="30" width="1.83203125" style="7" customWidth="1"/>
    <col min="31" max="31" width="3.83203125" style="7" customWidth="1"/>
    <col min="32" max="16384" width="6.83203125" style="7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5"/>
      <c r="U1" s="5"/>
      <c r="V1" s="5"/>
      <c r="W1" s="6"/>
    </row>
    <row r="2" spans="1:23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4"/>
      <c r="T2" s="5"/>
      <c r="U2" s="5"/>
      <c r="V2" s="5"/>
      <c r="W2" s="6"/>
    </row>
    <row r="3" spans="1:23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4"/>
      <c r="T3" s="5"/>
      <c r="U3" s="5"/>
      <c r="V3" s="5"/>
      <c r="W3" s="6"/>
    </row>
    <row r="4" spans="1:23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4"/>
      <c r="T4" s="5"/>
      <c r="U4" s="5"/>
      <c r="V4" s="5"/>
      <c r="W4" s="6"/>
    </row>
    <row r="5" spans="1:23" ht="12.75">
      <c r="A5" s="8" t="s">
        <v>114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/>
      <c r="S5" s="4"/>
      <c r="T5" s="5"/>
      <c r="U5" s="5"/>
      <c r="V5" s="5"/>
      <c r="W5" s="6"/>
    </row>
    <row r="6" spans="1:23" ht="6" customHeight="1">
      <c r="A6" s="5"/>
      <c r="B6" s="5"/>
      <c r="C6" s="5"/>
      <c r="D6" s="5"/>
      <c r="E6" s="5"/>
      <c r="F6" s="5"/>
      <c r="G6" s="5">
        <f>IF(MAXA($T15:$V67)=0,"","PROBLEM")</f>
      </c>
      <c r="H6" s="5"/>
      <c r="I6" s="5"/>
      <c r="J6" s="5">
        <f>IF(MINA($T15:$V67)=0,"","PROBLEM")</f>
      </c>
      <c r="K6" s="5"/>
      <c r="L6" s="5"/>
      <c r="M6" s="5"/>
      <c r="N6" s="5"/>
      <c r="O6" s="5"/>
      <c r="P6" s="5"/>
      <c r="Q6" s="5"/>
      <c r="R6" s="6"/>
      <c r="S6" s="4"/>
      <c r="T6" s="5"/>
      <c r="U6" s="5"/>
      <c r="V6" s="5"/>
      <c r="W6" s="6"/>
    </row>
    <row r="7" spans="1:23" ht="6" customHeight="1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4"/>
      <c r="T7" s="5"/>
      <c r="U7" s="5"/>
      <c r="V7" s="5"/>
      <c r="W7" s="6"/>
    </row>
    <row r="8" spans="1:23" ht="6" customHeight="1">
      <c r="A8" s="78" t="s">
        <v>115</v>
      </c>
      <c r="B8" s="5"/>
      <c r="C8" s="11" t="s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"/>
      <c r="P8" s="5"/>
      <c r="Q8" s="12" t="s">
        <v>113</v>
      </c>
      <c r="R8" s="6"/>
      <c r="S8" s="4"/>
      <c r="T8" s="5"/>
      <c r="U8" s="5"/>
      <c r="V8" s="5"/>
      <c r="W8" s="6"/>
    </row>
    <row r="9" spans="1:23" ht="6.75" customHeight="1">
      <c r="A9" s="13"/>
      <c r="B9" s="14" t="s">
        <v>1</v>
      </c>
      <c r="C9" s="15"/>
      <c r="D9" s="15"/>
      <c r="E9" s="16" t="s">
        <v>2</v>
      </c>
      <c r="F9" s="15"/>
      <c r="G9" s="15"/>
      <c r="H9" s="17"/>
      <c r="I9" s="18"/>
      <c r="J9" s="19"/>
      <c r="K9" s="13"/>
      <c r="L9" s="14" t="s">
        <v>3</v>
      </c>
      <c r="M9" s="20"/>
      <c r="N9" s="14" t="s">
        <v>4</v>
      </c>
      <c r="O9" s="15"/>
      <c r="P9" s="17"/>
      <c r="Q9" s="19" t="s">
        <v>5</v>
      </c>
      <c r="R9" s="6"/>
      <c r="S9" s="4"/>
      <c r="T9" s="5"/>
      <c r="U9" s="5"/>
      <c r="V9" s="5"/>
      <c r="W9" s="6"/>
    </row>
    <row r="10" spans="1:23" ht="6" customHeight="1">
      <c r="A10" s="21"/>
      <c r="B10" s="22" t="s">
        <v>6</v>
      </c>
      <c r="C10" s="23"/>
      <c r="D10" s="24"/>
      <c r="E10" s="25"/>
      <c r="F10" s="22" t="s">
        <v>7</v>
      </c>
      <c r="G10" s="26" t="s">
        <v>8</v>
      </c>
      <c r="H10" s="27"/>
      <c r="I10" s="26" t="s">
        <v>9</v>
      </c>
      <c r="J10" s="28"/>
      <c r="K10" s="21"/>
      <c r="L10" s="19"/>
      <c r="M10" s="23"/>
      <c r="N10" s="14" t="s">
        <v>10</v>
      </c>
      <c r="O10" s="20"/>
      <c r="P10" s="29" t="s">
        <v>5</v>
      </c>
      <c r="Q10" s="21"/>
      <c r="R10" s="6"/>
      <c r="S10" s="4"/>
      <c r="T10" s="5"/>
      <c r="U10" s="5"/>
      <c r="V10" s="5"/>
      <c r="W10" s="6"/>
    </row>
    <row r="11" spans="1:23" ht="6" customHeight="1">
      <c r="A11" s="21"/>
      <c r="B11" s="26" t="s">
        <v>11</v>
      </c>
      <c r="C11" s="30" t="s">
        <v>6</v>
      </c>
      <c r="D11" s="31"/>
      <c r="E11" s="32" t="s">
        <v>7</v>
      </c>
      <c r="F11" s="26" t="s">
        <v>12</v>
      </c>
      <c r="G11" s="26" t="s">
        <v>13</v>
      </c>
      <c r="H11" s="33"/>
      <c r="I11" s="26" t="s">
        <v>14</v>
      </c>
      <c r="J11" s="26" t="s">
        <v>15</v>
      </c>
      <c r="K11" s="26" t="s">
        <v>16</v>
      </c>
      <c r="L11" s="30" t="s">
        <v>11</v>
      </c>
      <c r="M11" s="30" t="s">
        <v>17</v>
      </c>
      <c r="N11" s="22" t="s">
        <v>18</v>
      </c>
      <c r="O11" s="13"/>
      <c r="P11" s="34" t="s">
        <v>19</v>
      </c>
      <c r="Q11" s="26" t="s">
        <v>20</v>
      </c>
      <c r="R11" s="6"/>
      <c r="S11" s="4"/>
      <c r="T11" s="5"/>
      <c r="U11" s="5"/>
      <c r="V11" s="5"/>
      <c r="W11" s="6"/>
    </row>
    <row r="12" spans="1:23" ht="6" customHeight="1">
      <c r="A12" s="26" t="s">
        <v>21</v>
      </c>
      <c r="B12" s="26" t="s">
        <v>22</v>
      </c>
      <c r="C12" s="30" t="s">
        <v>23</v>
      </c>
      <c r="D12" s="35" t="s">
        <v>20</v>
      </c>
      <c r="E12" s="32" t="s">
        <v>24</v>
      </c>
      <c r="F12" s="26" t="s">
        <v>25</v>
      </c>
      <c r="G12" s="26" t="s">
        <v>26</v>
      </c>
      <c r="H12" s="36" t="s">
        <v>20</v>
      </c>
      <c r="I12" s="26" t="s">
        <v>19</v>
      </c>
      <c r="J12" s="26" t="s">
        <v>21</v>
      </c>
      <c r="K12" s="26" t="s">
        <v>27</v>
      </c>
      <c r="L12" s="26" t="s">
        <v>28</v>
      </c>
      <c r="M12" s="26" t="s">
        <v>29</v>
      </c>
      <c r="N12" s="26" t="s">
        <v>30</v>
      </c>
      <c r="O12" s="26" t="s">
        <v>15</v>
      </c>
      <c r="P12" s="36" t="s">
        <v>31</v>
      </c>
      <c r="Q12" s="26" t="s">
        <v>32</v>
      </c>
      <c r="R12" s="6"/>
      <c r="S12" s="4"/>
      <c r="T12" s="5"/>
      <c r="U12" s="5"/>
      <c r="V12" s="5"/>
      <c r="W12" s="6"/>
    </row>
    <row r="13" spans="1:23" ht="6" customHeight="1">
      <c r="A13" s="21"/>
      <c r="B13" s="26" t="s">
        <v>30</v>
      </c>
      <c r="C13" s="30" t="s">
        <v>33</v>
      </c>
      <c r="D13" s="31"/>
      <c r="E13" s="32" t="s">
        <v>34</v>
      </c>
      <c r="F13" s="26" t="s">
        <v>35</v>
      </c>
      <c r="G13" s="26" t="s">
        <v>36</v>
      </c>
      <c r="H13" s="33"/>
      <c r="I13" s="26" t="s">
        <v>37</v>
      </c>
      <c r="J13" s="30" t="s">
        <v>38</v>
      </c>
      <c r="K13" s="21"/>
      <c r="L13" s="26" t="s">
        <v>39</v>
      </c>
      <c r="M13" s="26" t="s">
        <v>40</v>
      </c>
      <c r="N13" s="26" t="s">
        <v>41</v>
      </c>
      <c r="O13" s="26" t="s">
        <v>42</v>
      </c>
      <c r="P13" s="36" t="s">
        <v>43</v>
      </c>
      <c r="Q13" s="21"/>
      <c r="R13" s="6"/>
      <c r="S13" s="4"/>
      <c r="T13" s="5"/>
      <c r="U13" s="5"/>
      <c r="V13" s="5"/>
      <c r="W13" s="6"/>
    </row>
    <row r="14" spans="1:23" ht="6" customHeight="1">
      <c r="A14" s="37"/>
      <c r="B14" s="38" t="s">
        <v>44</v>
      </c>
      <c r="C14" s="39"/>
      <c r="D14" s="40"/>
      <c r="E14" s="41"/>
      <c r="F14" s="38" t="s">
        <v>34</v>
      </c>
      <c r="G14" s="37"/>
      <c r="H14" s="42"/>
      <c r="I14" s="43" t="s">
        <v>45</v>
      </c>
      <c r="J14" s="44" t="s">
        <v>46</v>
      </c>
      <c r="K14" s="37"/>
      <c r="L14" s="37"/>
      <c r="M14" s="38" t="s">
        <v>47</v>
      </c>
      <c r="N14" s="38" t="s">
        <v>48</v>
      </c>
      <c r="O14" s="37"/>
      <c r="P14" s="45" t="s">
        <v>49</v>
      </c>
      <c r="Q14" s="37"/>
      <c r="R14" s="6"/>
      <c r="S14" s="4"/>
      <c r="T14" s="5"/>
      <c r="U14" s="5"/>
      <c r="V14" s="5"/>
      <c r="W14" s="6"/>
    </row>
    <row r="15" spans="1:23" ht="6.75" customHeight="1">
      <c r="A15" s="21" t="s">
        <v>50</v>
      </c>
      <c r="B15" s="66">
        <v>245296</v>
      </c>
      <c r="C15" s="66">
        <v>0</v>
      </c>
      <c r="D15" s="67">
        <v>245296</v>
      </c>
      <c r="E15" s="68">
        <v>380017</v>
      </c>
      <c r="F15" s="66">
        <v>107416</v>
      </c>
      <c r="G15" s="66">
        <v>0</v>
      </c>
      <c r="H15" s="69">
        <v>487433</v>
      </c>
      <c r="I15" s="66">
        <v>22163</v>
      </c>
      <c r="J15" s="66">
        <v>6149</v>
      </c>
      <c r="K15" s="66">
        <v>5086</v>
      </c>
      <c r="L15" s="66">
        <v>0</v>
      </c>
      <c r="M15" s="66">
        <v>0</v>
      </c>
      <c r="N15" s="66">
        <v>405539</v>
      </c>
      <c r="O15" s="66">
        <v>2555</v>
      </c>
      <c r="P15" s="69">
        <v>11646</v>
      </c>
      <c r="Q15" s="66">
        <v>940571</v>
      </c>
      <c r="R15" s="6"/>
      <c r="S15" s="4"/>
      <c r="T15" s="5">
        <f aca="true" t="shared" si="0" ref="T15:T46">B15+C15-D15</f>
        <v>0</v>
      </c>
      <c r="U15" s="5">
        <f aca="true" t="shared" si="1" ref="U15:U46">E15+F15+G15-H15</f>
        <v>0</v>
      </c>
      <c r="V15" s="5">
        <f aca="true" t="shared" si="2" ref="V15:V46">SUM(H15:P15)-Q15</f>
        <v>0</v>
      </c>
      <c r="W15" s="6"/>
    </row>
    <row r="16" spans="1:23" ht="6.75" customHeight="1">
      <c r="A16" s="21" t="s">
        <v>51</v>
      </c>
      <c r="B16" s="66">
        <v>0</v>
      </c>
      <c r="C16" s="66">
        <v>0</v>
      </c>
      <c r="D16" s="67">
        <v>0</v>
      </c>
      <c r="E16" s="68">
        <v>25075</v>
      </c>
      <c r="F16" s="66">
        <v>31702</v>
      </c>
      <c r="G16" s="66">
        <v>15900</v>
      </c>
      <c r="H16" s="69">
        <v>72677</v>
      </c>
      <c r="I16" s="66">
        <v>132758</v>
      </c>
      <c r="J16" s="66">
        <v>0</v>
      </c>
      <c r="K16" s="66">
        <v>23000</v>
      </c>
      <c r="L16" s="66">
        <v>0</v>
      </c>
      <c r="M16" s="66">
        <v>0</v>
      </c>
      <c r="N16" s="66">
        <v>181451</v>
      </c>
      <c r="O16" s="66">
        <v>1388</v>
      </c>
      <c r="P16" s="69">
        <v>0</v>
      </c>
      <c r="Q16" s="66">
        <v>411274</v>
      </c>
      <c r="R16" s="6"/>
      <c r="S16" s="4"/>
      <c r="T16" s="5">
        <f t="shared" si="0"/>
        <v>0</v>
      </c>
      <c r="U16" s="5">
        <f t="shared" si="1"/>
        <v>0</v>
      </c>
      <c r="V16" s="5">
        <f t="shared" si="2"/>
        <v>0</v>
      </c>
      <c r="W16" s="6"/>
    </row>
    <row r="17" spans="1:23" ht="6.75" customHeight="1">
      <c r="A17" s="21" t="s">
        <v>52</v>
      </c>
      <c r="B17" s="66">
        <v>377351</v>
      </c>
      <c r="C17" s="66">
        <v>27965</v>
      </c>
      <c r="D17" s="67">
        <v>405316</v>
      </c>
      <c r="E17" s="68">
        <v>185626</v>
      </c>
      <c r="F17" s="66">
        <v>112357</v>
      </c>
      <c r="G17" s="66">
        <v>0</v>
      </c>
      <c r="H17" s="69">
        <v>297983</v>
      </c>
      <c r="I17" s="66">
        <v>36829</v>
      </c>
      <c r="J17" s="66">
        <v>165892</v>
      </c>
      <c r="K17" s="66">
        <v>38473</v>
      </c>
      <c r="L17" s="66">
        <v>149590</v>
      </c>
      <c r="M17" s="66">
        <v>30037</v>
      </c>
      <c r="N17" s="66">
        <v>369044</v>
      </c>
      <c r="O17" s="66">
        <v>4048</v>
      </c>
      <c r="P17" s="69">
        <v>234439</v>
      </c>
      <c r="Q17" s="66">
        <v>1326335</v>
      </c>
      <c r="R17" s="6"/>
      <c r="S17" s="4"/>
      <c r="T17" s="5">
        <f t="shared" si="0"/>
        <v>0</v>
      </c>
      <c r="U17" s="5">
        <f t="shared" si="1"/>
        <v>0</v>
      </c>
      <c r="V17" s="5">
        <f t="shared" si="2"/>
        <v>0</v>
      </c>
      <c r="W17" s="6"/>
    </row>
    <row r="18" spans="1:23" ht="6.75" customHeight="1">
      <c r="A18" s="21" t="s">
        <v>53</v>
      </c>
      <c r="B18" s="66">
        <v>90088</v>
      </c>
      <c r="C18" s="66">
        <v>0</v>
      </c>
      <c r="D18" s="67">
        <v>90088</v>
      </c>
      <c r="E18" s="68">
        <v>235336</v>
      </c>
      <c r="F18" s="66">
        <v>105624</v>
      </c>
      <c r="G18" s="66">
        <v>0</v>
      </c>
      <c r="H18" s="69">
        <v>340960</v>
      </c>
      <c r="I18" s="66">
        <v>7515</v>
      </c>
      <c r="J18" s="66">
        <v>1886</v>
      </c>
      <c r="K18" s="66">
        <v>11060</v>
      </c>
      <c r="L18" s="66">
        <v>0</v>
      </c>
      <c r="M18" s="66">
        <v>0</v>
      </c>
      <c r="N18" s="66">
        <v>266738</v>
      </c>
      <c r="O18" s="66">
        <v>2399</v>
      </c>
      <c r="P18" s="69">
        <v>5598</v>
      </c>
      <c r="Q18" s="66">
        <v>636156</v>
      </c>
      <c r="R18" s="6"/>
      <c r="S18" s="4"/>
      <c r="T18" s="5">
        <f t="shared" si="0"/>
        <v>0</v>
      </c>
      <c r="U18" s="5">
        <f t="shared" si="1"/>
        <v>0</v>
      </c>
      <c r="V18" s="5">
        <f t="shared" si="2"/>
        <v>0</v>
      </c>
      <c r="W18" s="6"/>
    </row>
    <row r="19" spans="1:23" ht="6.75" customHeight="1">
      <c r="A19" s="13" t="s">
        <v>54</v>
      </c>
      <c r="B19" s="70">
        <v>3538946</v>
      </c>
      <c r="C19" s="70">
        <v>2575</v>
      </c>
      <c r="D19" s="71">
        <v>3541521</v>
      </c>
      <c r="E19" s="72">
        <v>1065334</v>
      </c>
      <c r="F19" s="70">
        <v>1213187</v>
      </c>
      <c r="G19" s="70">
        <v>277741</v>
      </c>
      <c r="H19" s="73">
        <v>2556262</v>
      </c>
      <c r="I19" s="70">
        <v>0</v>
      </c>
      <c r="J19" s="70">
        <v>112263</v>
      </c>
      <c r="K19" s="70">
        <v>153208</v>
      </c>
      <c r="L19" s="70">
        <v>0</v>
      </c>
      <c r="M19" s="70">
        <v>0</v>
      </c>
      <c r="N19" s="70">
        <v>1558487</v>
      </c>
      <c r="O19" s="70">
        <v>56865</v>
      </c>
      <c r="P19" s="73">
        <v>439863</v>
      </c>
      <c r="Q19" s="70">
        <v>4876948</v>
      </c>
      <c r="R19" s="6"/>
      <c r="S19" s="4"/>
      <c r="T19" s="5">
        <f t="shared" si="0"/>
        <v>0</v>
      </c>
      <c r="U19" s="5">
        <f t="shared" si="1"/>
        <v>0</v>
      </c>
      <c r="V19" s="5">
        <f t="shared" si="2"/>
        <v>0</v>
      </c>
      <c r="W19" s="6"/>
    </row>
    <row r="20" spans="1:23" ht="6.75" customHeight="1">
      <c r="A20" s="21" t="s">
        <v>55</v>
      </c>
      <c r="B20" s="66">
        <v>344077</v>
      </c>
      <c r="C20" s="66">
        <v>0</v>
      </c>
      <c r="D20" s="67">
        <v>344077</v>
      </c>
      <c r="E20" s="68">
        <v>358839</v>
      </c>
      <c r="F20" s="66">
        <v>92405</v>
      </c>
      <c r="G20" s="66">
        <v>0</v>
      </c>
      <c r="H20" s="69">
        <v>451244</v>
      </c>
      <c r="I20" s="66">
        <v>100227</v>
      </c>
      <c r="J20" s="66">
        <v>182232</v>
      </c>
      <c r="K20" s="66">
        <v>71109</v>
      </c>
      <c r="L20" s="66">
        <v>0</v>
      </c>
      <c r="M20" s="66">
        <v>0</v>
      </c>
      <c r="N20" s="66">
        <v>320449</v>
      </c>
      <c r="O20" s="66">
        <v>2457</v>
      </c>
      <c r="P20" s="69">
        <v>18231</v>
      </c>
      <c r="Q20" s="66">
        <v>1145949</v>
      </c>
      <c r="R20" s="6"/>
      <c r="S20" s="4"/>
      <c r="T20" s="5">
        <f t="shared" si="0"/>
        <v>0</v>
      </c>
      <c r="U20" s="5">
        <f t="shared" si="1"/>
        <v>0</v>
      </c>
      <c r="V20" s="5">
        <f t="shared" si="2"/>
        <v>0</v>
      </c>
      <c r="W20" s="6"/>
    </row>
    <row r="21" spans="1:23" ht="6.75" customHeight="1">
      <c r="A21" s="21" t="s">
        <v>56</v>
      </c>
      <c r="B21" s="66">
        <v>606567</v>
      </c>
      <c r="C21" s="66">
        <v>0</v>
      </c>
      <c r="D21" s="67">
        <v>606567</v>
      </c>
      <c r="E21" s="68">
        <v>299982</v>
      </c>
      <c r="F21" s="66">
        <v>138560</v>
      </c>
      <c r="G21" s="66">
        <v>168</v>
      </c>
      <c r="H21" s="69">
        <v>438710</v>
      </c>
      <c r="I21" s="66">
        <v>0</v>
      </c>
      <c r="J21" s="66">
        <v>20009</v>
      </c>
      <c r="K21" s="66">
        <v>109896</v>
      </c>
      <c r="L21" s="66">
        <v>216950</v>
      </c>
      <c r="M21" s="66">
        <v>19760</v>
      </c>
      <c r="N21" s="66">
        <v>331693</v>
      </c>
      <c r="O21" s="66">
        <v>2252</v>
      </c>
      <c r="P21" s="69">
        <v>12183</v>
      </c>
      <c r="Q21" s="66">
        <v>1151453</v>
      </c>
      <c r="R21" s="6"/>
      <c r="S21" s="4"/>
      <c r="T21" s="5">
        <f t="shared" si="0"/>
        <v>0</v>
      </c>
      <c r="U21" s="5">
        <f t="shared" si="1"/>
        <v>0</v>
      </c>
      <c r="V21" s="5">
        <f t="shared" si="2"/>
        <v>0</v>
      </c>
      <c r="W21" s="6"/>
    </row>
    <row r="22" spans="1:23" ht="6.75" customHeight="1">
      <c r="A22" s="21" t="s">
        <v>57</v>
      </c>
      <c r="B22" s="66">
        <v>213979</v>
      </c>
      <c r="C22" s="66">
        <v>78935</v>
      </c>
      <c r="D22" s="67">
        <v>292914</v>
      </c>
      <c r="E22" s="68">
        <v>93479</v>
      </c>
      <c r="F22" s="66">
        <v>75189</v>
      </c>
      <c r="G22" s="66">
        <v>104149</v>
      </c>
      <c r="H22" s="69">
        <v>272817</v>
      </c>
      <c r="I22" s="66">
        <v>35019</v>
      </c>
      <c r="J22" s="66">
        <v>0</v>
      </c>
      <c r="K22" s="66">
        <v>26071</v>
      </c>
      <c r="L22" s="66">
        <v>0</v>
      </c>
      <c r="M22" s="66">
        <v>0</v>
      </c>
      <c r="N22" s="66">
        <v>107117</v>
      </c>
      <c r="O22" s="66">
        <v>22437</v>
      </c>
      <c r="P22" s="69">
        <v>0</v>
      </c>
      <c r="Q22" s="66">
        <v>463461</v>
      </c>
      <c r="R22" s="6"/>
      <c r="S22" s="4"/>
      <c r="T22" s="5">
        <f t="shared" si="0"/>
        <v>0</v>
      </c>
      <c r="U22" s="5">
        <f t="shared" si="1"/>
        <v>0</v>
      </c>
      <c r="V22" s="5">
        <f t="shared" si="2"/>
        <v>0</v>
      </c>
      <c r="W22" s="6"/>
    </row>
    <row r="23" spans="1:23" ht="0" customHeight="1" hidden="1">
      <c r="A23" s="46"/>
      <c r="B23" s="70">
        <v>0</v>
      </c>
      <c r="C23" s="70">
        <v>0</v>
      </c>
      <c r="D23" s="71">
        <v>0</v>
      </c>
      <c r="E23" s="72">
        <v>0</v>
      </c>
      <c r="F23" s="70">
        <v>0</v>
      </c>
      <c r="G23" s="70">
        <v>0</v>
      </c>
      <c r="H23" s="73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3">
        <v>0</v>
      </c>
      <c r="Q23" s="70">
        <v>0</v>
      </c>
      <c r="R23" s="47"/>
      <c r="S23" s="48"/>
      <c r="T23" s="49">
        <f t="shared" si="0"/>
        <v>0</v>
      </c>
      <c r="U23" s="5">
        <f t="shared" si="1"/>
        <v>0</v>
      </c>
      <c r="V23" s="49">
        <f t="shared" si="2"/>
        <v>0</v>
      </c>
      <c r="W23" s="6"/>
    </row>
    <row r="24" spans="1:23" ht="6.75" customHeight="1">
      <c r="A24" s="21" t="s">
        <v>58</v>
      </c>
      <c r="B24" s="66">
        <v>1401764</v>
      </c>
      <c r="C24" s="66">
        <v>234645</v>
      </c>
      <c r="D24" s="67">
        <v>1636409</v>
      </c>
      <c r="E24" s="68">
        <v>952036</v>
      </c>
      <c r="F24" s="66">
        <v>660543</v>
      </c>
      <c r="G24" s="66">
        <v>493306</v>
      </c>
      <c r="H24" s="69">
        <v>2105885</v>
      </c>
      <c r="I24" s="66">
        <v>0</v>
      </c>
      <c r="J24" s="66">
        <v>97323</v>
      </c>
      <c r="K24" s="66">
        <v>172466</v>
      </c>
      <c r="L24" s="66">
        <v>295447</v>
      </c>
      <c r="M24" s="66">
        <v>228038</v>
      </c>
      <c r="N24" s="66">
        <v>708308</v>
      </c>
      <c r="O24" s="66">
        <v>7164</v>
      </c>
      <c r="P24" s="69">
        <v>76102</v>
      </c>
      <c r="Q24" s="66">
        <v>3690733</v>
      </c>
      <c r="R24" s="6"/>
      <c r="S24" s="4"/>
      <c r="T24" s="5">
        <f t="shared" si="0"/>
        <v>0</v>
      </c>
      <c r="U24" s="5">
        <f t="shared" si="1"/>
        <v>0</v>
      </c>
      <c r="V24" s="5">
        <f t="shared" si="2"/>
        <v>0</v>
      </c>
      <c r="W24" s="6"/>
    </row>
    <row r="25" spans="1:23" ht="6.75" customHeight="1">
      <c r="A25" s="21" t="s">
        <v>59</v>
      </c>
      <c r="B25" s="66">
        <v>1130837</v>
      </c>
      <c r="C25" s="66">
        <v>137297</v>
      </c>
      <c r="D25" s="67">
        <v>1268134</v>
      </c>
      <c r="E25" s="68">
        <v>390812</v>
      </c>
      <c r="F25" s="66">
        <v>213670</v>
      </c>
      <c r="G25" s="66">
        <v>21367</v>
      </c>
      <c r="H25" s="69">
        <v>625849</v>
      </c>
      <c r="I25" s="66">
        <v>154837</v>
      </c>
      <c r="J25" s="66">
        <v>134363</v>
      </c>
      <c r="K25" s="66">
        <v>56720</v>
      </c>
      <c r="L25" s="66">
        <v>155364</v>
      </c>
      <c r="M25" s="66">
        <v>0</v>
      </c>
      <c r="N25" s="66">
        <v>621171</v>
      </c>
      <c r="O25" s="66">
        <v>4509</v>
      </c>
      <c r="P25" s="69">
        <v>0</v>
      </c>
      <c r="Q25" s="66">
        <v>1752813</v>
      </c>
      <c r="R25" s="6"/>
      <c r="S25" s="4"/>
      <c r="T25" s="5">
        <f t="shared" si="0"/>
        <v>0</v>
      </c>
      <c r="U25" s="5">
        <f t="shared" si="1"/>
        <v>0</v>
      </c>
      <c r="V25" s="5">
        <f t="shared" si="2"/>
        <v>0</v>
      </c>
      <c r="W25" s="6"/>
    </row>
    <row r="26" spans="1:23" ht="6.75" customHeight="1">
      <c r="A26" s="21" t="s">
        <v>60</v>
      </c>
      <c r="B26" s="66">
        <v>326449</v>
      </c>
      <c r="C26" s="66">
        <v>0</v>
      </c>
      <c r="D26" s="67">
        <v>326449</v>
      </c>
      <c r="E26" s="68">
        <v>49174</v>
      </c>
      <c r="F26" s="66">
        <v>49689</v>
      </c>
      <c r="G26" s="66">
        <v>0</v>
      </c>
      <c r="H26" s="69">
        <v>98863</v>
      </c>
      <c r="I26" s="66">
        <v>22122</v>
      </c>
      <c r="J26" s="66">
        <v>2040</v>
      </c>
      <c r="K26" s="66">
        <v>20329</v>
      </c>
      <c r="L26" s="66">
        <v>72158</v>
      </c>
      <c r="M26" s="66">
        <v>26474</v>
      </c>
      <c r="N26" s="66">
        <v>80891</v>
      </c>
      <c r="O26" s="66">
        <v>1145</v>
      </c>
      <c r="P26" s="69">
        <v>0</v>
      </c>
      <c r="Q26" s="66">
        <v>324022</v>
      </c>
      <c r="R26" s="6"/>
      <c r="S26" s="4"/>
      <c r="T26" s="5">
        <f t="shared" si="0"/>
        <v>0</v>
      </c>
      <c r="U26" s="5">
        <f t="shared" si="1"/>
        <v>0</v>
      </c>
      <c r="V26" s="5">
        <f t="shared" si="2"/>
        <v>0</v>
      </c>
      <c r="W26" s="6"/>
    </row>
    <row r="27" spans="1:23" ht="6.75" customHeight="1">
      <c r="A27" s="21" t="s">
        <v>61</v>
      </c>
      <c r="B27" s="66">
        <v>141544</v>
      </c>
      <c r="C27" s="66">
        <v>0</v>
      </c>
      <c r="D27" s="67">
        <v>141544</v>
      </c>
      <c r="E27" s="68">
        <v>107483</v>
      </c>
      <c r="F27" s="66">
        <v>60963</v>
      </c>
      <c r="G27" s="66">
        <v>0</v>
      </c>
      <c r="H27" s="69">
        <v>168446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156179</v>
      </c>
      <c r="O27" s="66">
        <v>6557</v>
      </c>
      <c r="P27" s="69">
        <v>3322</v>
      </c>
      <c r="Q27" s="66">
        <v>334504</v>
      </c>
      <c r="R27" s="6"/>
      <c r="S27" s="4"/>
      <c r="T27" s="5">
        <f t="shared" si="0"/>
        <v>0</v>
      </c>
      <c r="U27" s="5">
        <f t="shared" si="1"/>
        <v>0</v>
      </c>
      <c r="V27" s="5">
        <f t="shared" si="2"/>
        <v>0</v>
      </c>
      <c r="W27" s="6"/>
    </row>
    <row r="28" spans="1:23" ht="6.75" customHeight="1">
      <c r="A28" s="13" t="s">
        <v>62</v>
      </c>
      <c r="B28" s="70">
        <v>1023014</v>
      </c>
      <c r="C28" s="70">
        <v>258354</v>
      </c>
      <c r="D28" s="71">
        <v>1281368</v>
      </c>
      <c r="E28" s="72">
        <v>594226</v>
      </c>
      <c r="F28" s="70">
        <v>567761</v>
      </c>
      <c r="G28" s="70">
        <v>334274</v>
      </c>
      <c r="H28" s="73">
        <v>1496261</v>
      </c>
      <c r="I28" s="70">
        <v>0</v>
      </c>
      <c r="J28" s="70">
        <v>49325</v>
      </c>
      <c r="K28" s="70">
        <v>60282</v>
      </c>
      <c r="L28" s="70">
        <v>0</v>
      </c>
      <c r="M28" s="70">
        <v>65853</v>
      </c>
      <c r="N28" s="70">
        <v>628531</v>
      </c>
      <c r="O28" s="70">
        <v>9580</v>
      </c>
      <c r="P28" s="73">
        <v>0</v>
      </c>
      <c r="Q28" s="70">
        <v>2309832</v>
      </c>
      <c r="R28" s="6"/>
      <c r="S28" s="4"/>
      <c r="T28" s="5">
        <f t="shared" si="0"/>
        <v>0</v>
      </c>
      <c r="U28" s="5">
        <f t="shared" si="1"/>
        <v>0</v>
      </c>
      <c r="V28" s="5">
        <f t="shared" si="2"/>
        <v>0</v>
      </c>
      <c r="W28" s="6"/>
    </row>
    <row r="29" spans="1:23" ht="6.75" customHeight="1">
      <c r="A29" s="21" t="s">
        <v>63</v>
      </c>
      <c r="B29" s="66">
        <v>558829</v>
      </c>
      <c r="C29" s="66">
        <v>69942</v>
      </c>
      <c r="D29" s="67">
        <v>628771</v>
      </c>
      <c r="E29" s="68">
        <v>454331</v>
      </c>
      <c r="F29" s="66">
        <v>185553</v>
      </c>
      <c r="G29" s="66">
        <v>79062</v>
      </c>
      <c r="H29" s="69">
        <v>718946</v>
      </c>
      <c r="I29" s="66">
        <v>0</v>
      </c>
      <c r="J29" s="66">
        <v>0</v>
      </c>
      <c r="K29" s="66">
        <v>17325</v>
      </c>
      <c r="L29" s="66">
        <v>0</v>
      </c>
      <c r="M29" s="66">
        <v>0</v>
      </c>
      <c r="N29" s="66">
        <v>515059</v>
      </c>
      <c r="O29" s="66">
        <v>9097</v>
      </c>
      <c r="P29" s="69">
        <v>44918</v>
      </c>
      <c r="Q29" s="66">
        <v>1305345</v>
      </c>
      <c r="R29" s="6"/>
      <c r="S29" s="4"/>
      <c r="T29" s="5">
        <f t="shared" si="0"/>
        <v>0</v>
      </c>
      <c r="U29" s="5">
        <f t="shared" si="1"/>
        <v>0</v>
      </c>
      <c r="V29" s="5">
        <f t="shared" si="2"/>
        <v>0</v>
      </c>
      <c r="W29" s="6"/>
    </row>
    <row r="30" spans="1:23" ht="6.75" customHeight="1">
      <c r="A30" s="21" t="s">
        <v>64</v>
      </c>
      <c r="B30" s="66">
        <v>93258</v>
      </c>
      <c r="C30" s="66">
        <v>0</v>
      </c>
      <c r="D30" s="67">
        <v>93258</v>
      </c>
      <c r="E30" s="68">
        <v>169001</v>
      </c>
      <c r="F30" s="66">
        <v>143159</v>
      </c>
      <c r="G30" s="66">
        <v>0</v>
      </c>
      <c r="H30" s="69">
        <v>312160</v>
      </c>
      <c r="I30" s="66">
        <v>47380</v>
      </c>
      <c r="J30" s="66">
        <v>189015</v>
      </c>
      <c r="K30" s="66">
        <v>12971</v>
      </c>
      <c r="L30" s="66">
        <v>0</v>
      </c>
      <c r="M30" s="66">
        <v>0</v>
      </c>
      <c r="N30" s="66">
        <v>248965</v>
      </c>
      <c r="O30" s="66">
        <v>2571</v>
      </c>
      <c r="P30" s="69">
        <v>0</v>
      </c>
      <c r="Q30" s="66">
        <v>813062</v>
      </c>
      <c r="R30" s="6"/>
      <c r="S30" s="4"/>
      <c r="T30" s="5">
        <f t="shared" si="0"/>
        <v>0</v>
      </c>
      <c r="U30" s="5">
        <f t="shared" si="1"/>
        <v>0</v>
      </c>
      <c r="V30" s="5">
        <f t="shared" si="2"/>
        <v>0</v>
      </c>
      <c r="W30" s="6"/>
    </row>
    <row r="31" spans="1:23" ht="6.75" customHeight="1">
      <c r="A31" s="21" t="s">
        <v>65</v>
      </c>
      <c r="B31" s="66">
        <v>585169</v>
      </c>
      <c r="C31" s="66">
        <v>32252</v>
      </c>
      <c r="D31" s="67">
        <v>617421</v>
      </c>
      <c r="E31" s="68">
        <v>141313</v>
      </c>
      <c r="F31" s="66">
        <v>89143</v>
      </c>
      <c r="G31" s="66">
        <v>61534</v>
      </c>
      <c r="H31" s="69">
        <v>291990</v>
      </c>
      <c r="I31" s="66">
        <v>21754</v>
      </c>
      <c r="J31" s="66">
        <v>175644</v>
      </c>
      <c r="K31" s="66">
        <v>46699</v>
      </c>
      <c r="L31" s="66">
        <v>339844</v>
      </c>
      <c r="M31" s="66">
        <v>2239</v>
      </c>
      <c r="N31" s="66">
        <v>315717</v>
      </c>
      <c r="O31" s="66">
        <v>2426</v>
      </c>
      <c r="P31" s="69">
        <v>25058</v>
      </c>
      <c r="Q31" s="66">
        <v>1221371</v>
      </c>
      <c r="R31" s="6"/>
      <c r="S31" s="4"/>
      <c r="T31" s="5">
        <f t="shared" si="0"/>
        <v>0</v>
      </c>
      <c r="U31" s="5">
        <f t="shared" si="1"/>
        <v>0</v>
      </c>
      <c r="V31" s="5">
        <f t="shared" si="2"/>
        <v>0</v>
      </c>
      <c r="W31" s="6"/>
    </row>
    <row r="32" spans="1:23" ht="6.75" customHeight="1">
      <c r="A32" s="13" t="s">
        <v>66</v>
      </c>
      <c r="B32" s="70">
        <v>931312</v>
      </c>
      <c r="C32" s="70">
        <v>303044</v>
      </c>
      <c r="D32" s="71">
        <v>1234356</v>
      </c>
      <c r="E32" s="72">
        <v>242007</v>
      </c>
      <c r="F32" s="70">
        <v>541199</v>
      </c>
      <c r="G32" s="70">
        <v>13434</v>
      </c>
      <c r="H32" s="73">
        <v>796640</v>
      </c>
      <c r="I32" s="70">
        <v>396</v>
      </c>
      <c r="J32" s="70">
        <v>0</v>
      </c>
      <c r="K32" s="70">
        <v>75713</v>
      </c>
      <c r="L32" s="70">
        <v>0</v>
      </c>
      <c r="M32" s="70">
        <v>0</v>
      </c>
      <c r="N32" s="70">
        <v>365319</v>
      </c>
      <c r="O32" s="70">
        <v>3032</v>
      </c>
      <c r="P32" s="73">
        <v>0</v>
      </c>
      <c r="Q32" s="70">
        <v>1241100</v>
      </c>
      <c r="R32" s="6"/>
      <c r="S32" s="4"/>
      <c r="T32" s="5">
        <f t="shared" si="0"/>
        <v>0</v>
      </c>
      <c r="U32" s="5">
        <f t="shared" si="1"/>
        <v>0</v>
      </c>
      <c r="V32" s="5">
        <f t="shared" si="2"/>
        <v>0</v>
      </c>
      <c r="W32" s="6"/>
    </row>
    <row r="33" spans="1:23" ht="6.75" customHeight="1">
      <c r="A33" s="21" t="s">
        <v>67</v>
      </c>
      <c r="B33" s="66">
        <v>619269</v>
      </c>
      <c r="C33" s="66">
        <v>18180</v>
      </c>
      <c r="D33" s="67">
        <v>637449</v>
      </c>
      <c r="E33" s="68">
        <v>512798</v>
      </c>
      <c r="F33" s="66">
        <v>148951</v>
      </c>
      <c r="G33" s="66">
        <v>35644</v>
      </c>
      <c r="H33" s="69">
        <v>697393</v>
      </c>
      <c r="I33" s="66">
        <v>42917</v>
      </c>
      <c r="J33" s="66">
        <v>0</v>
      </c>
      <c r="K33" s="66">
        <v>26533</v>
      </c>
      <c r="L33" s="66">
        <v>77130</v>
      </c>
      <c r="M33" s="66">
        <v>31968</v>
      </c>
      <c r="N33" s="66">
        <v>322180</v>
      </c>
      <c r="O33" s="66">
        <v>4622</v>
      </c>
      <c r="P33" s="69">
        <v>0</v>
      </c>
      <c r="Q33" s="66">
        <v>1202743</v>
      </c>
      <c r="R33" s="6"/>
      <c r="S33" s="4"/>
      <c r="T33" s="5">
        <f t="shared" si="0"/>
        <v>0</v>
      </c>
      <c r="U33" s="5">
        <f t="shared" si="1"/>
        <v>0</v>
      </c>
      <c r="V33" s="5">
        <f t="shared" si="2"/>
        <v>0</v>
      </c>
      <c r="W33" s="6"/>
    </row>
    <row r="34" spans="1:23" ht="6.75" customHeight="1">
      <c r="A34" s="21" t="s">
        <v>68</v>
      </c>
      <c r="B34" s="66">
        <v>154219</v>
      </c>
      <c r="C34" s="66">
        <v>6998</v>
      </c>
      <c r="D34" s="67">
        <v>161217</v>
      </c>
      <c r="E34" s="68">
        <v>136865</v>
      </c>
      <c r="F34" s="66">
        <v>50067</v>
      </c>
      <c r="G34" s="66">
        <v>56215</v>
      </c>
      <c r="H34" s="69">
        <v>243147</v>
      </c>
      <c r="I34" s="66">
        <v>1099</v>
      </c>
      <c r="J34" s="66">
        <v>0</v>
      </c>
      <c r="K34" s="66">
        <v>3274</v>
      </c>
      <c r="L34" s="66">
        <v>16900</v>
      </c>
      <c r="M34" s="66">
        <v>0</v>
      </c>
      <c r="N34" s="66">
        <v>124294</v>
      </c>
      <c r="O34" s="66">
        <v>1482</v>
      </c>
      <c r="P34" s="69">
        <v>0</v>
      </c>
      <c r="Q34" s="66">
        <v>390196</v>
      </c>
      <c r="R34" s="6"/>
      <c r="S34" s="4"/>
      <c r="T34" s="5">
        <f t="shared" si="0"/>
        <v>0</v>
      </c>
      <c r="U34" s="5">
        <f t="shared" si="1"/>
        <v>0</v>
      </c>
      <c r="V34" s="5">
        <f t="shared" si="2"/>
        <v>0</v>
      </c>
      <c r="W34" s="6"/>
    </row>
    <row r="35" spans="1:23" ht="6.75" customHeight="1">
      <c r="A35" s="21" t="s">
        <v>69</v>
      </c>
      <c r="B35" s="66">
        <v>143128</v>
      </c>
      <c r="C35" s="66">
        <v>79480</v>
      </c>
      <c r="D35" s="67">
        <v>222608</v>
      </c>
      <c r="E35" s="68">
        <v>255749</v>
      </c>
      <c r="F35" s="66">
        <v>332776</v>
      </c>
      <c r="G35" s="66">
        <v>142179</v>
      </c>
      <c r="H35" s="69">
        <v>730704</v>
      </c>
      <c r="I35" s="66">
        <v>5467</v>
      </c>
      <c r="J35" s="66">
        <v>95419</v>
      </c>
      <c r="K35" s="66">
        <v>25011</v>
      </c>
      <c r="L35" s="66">
        <v>0</v>
      </c>
      <c r="M35" s="66">
        <v>0</v>
      </c>
      <c r="N35" s="66">
        <v>309458</v>
      </c>
      <c r="O35" s="66">
        <v>2316</v>
      </c>
      <c r="P35" s="69">
        <v>3407</v>
      </c>
      <c r="Q35" s="66">
        <v>1171782</v>
      </c>
      <c r="R35" s="6"/>
      <c r="S35" s="4"/>
      <c r="T35" s="5">
        <f t="shared" si="0"/>
        <v>0</v>
      </c>
      <c r="U35" s="5">
        <f t="shared" si="1"/>
        <v>0</v>
      </c>
      <c r="V35" s="5">
        <f t="shared" si="2"/>
        <v>0</v>
      </c>
      <c r="W35" s="6"/>
    </row>
    <row r="36" spans="1:23" ht="6.75" customHeight="1">
      <c r="A36" s="13" t="s">
        <v>70</v>
      </c>
      <c r="B36" s="70">
        <v>778749</v>
      </c>
      <c r="C36" s="70">
        <v>441019</v>
      </c>
      <c r="D36" s="71">
        <v>1219768</v>
      </c>
      <c r="E36" s="72">
        <v>511655</v>
      </c>
      <c r="F36" s="70">
        <v>253398</v>
      </c>
      <c r="G36" s="70">
        <v>182600</v>
      </c>
      <c r="H36" s="73">
        <v>947653</v>
      </c>
      <c r="I36" s="70">
        <v>873602</v>
      </c>
      <c r="J36" s="70">
        <v>0</v>
      </c>
      <c r="K36" s="70">
        <v>111152</v>
      </c>
      <c r="L36" s="70">
        <v>1284577</v>
      </c>
      <c r="M36" s="70">
        <v>69316</v>
      </c>
      <c r="N36" s="70">
        <v>543735</v>
      </c>
      <c r="O36" s="70">
        <v>2564</v>
      </c>
      <c r="P36" s="73">
        <v>31</v>
      </c>
      <c r="Q36" s="70">
        <v>3832630</v>
      </c>
      <c r="R36" s="6"/>
      <c r="S36" s="4"/>
      <c r="T36" s="5">
        <f t="shared" si="0"/>
        <v>0</v>
      </c>
      <c r="U36" s="5">
        <f t="shared" si="1"/>
        <v>0</v>
      </c>
      <c r="V36" s="5">
        <f t="shared" si="2"/>
        <v>0</v>
      </c>
      <c r="W36" s="6"/>
    </row>
    <row r="37" spans="1:23" ht="6.75" customHeight="1">
      <c r="A37" s="21" t="s">
        <v>71</v>
      </c>
      <c r="B37" s="66">
        <v>483395</v>
      </c>
      <c r="C37" s="66">
        <v>676</v>
      </c>
      <c r="D37" s="67">
        <v>484071</v>
      </c>
      <c r="E37" s="68">
        <v>378451</v>
      </c>
      <c r="F37" s="66">
        <v>274066</v>
      </c>
      <c r="G37" s="66">
        <v>26837</v>
      </c>
      <c r="H37" s="69">
        <v>679354</v>
      </c>
      <c r="I37" s="66">
        <v>160636</v>
      </c>
      <c r="J37" s="66">
        <v>0</v>
      </c>
      <c r="K37" s="66">
        <v>68563</v>
      </c>
      <c r="L37" s="66">
        <v>0</v>
      </c>
      <c r="M37" s="66">
        <v>0</v>
      </c>
      <c r="N37" s="66">
        <v>623062</v>
      </c>
      <c r="O37" s="66">
        <v>8776</v>
      </c>
      <c r="P37" s="69">
        <v>488</v>
      </c>
      <c r="Q37" s="66">
        <v>1540879</v>
      </c>
      <c r="R37" s="6"/>
      <c r="S37" s="4"/>
      <c r="T37" s="5">
        <f t="shared" si="0"/>
        <v>0</v>
      </c>
      <c r="U37" s="5">
        <f t="shared" si="1"/>
        <v>0</v>
      </c>
      <c r="V37" s="5">
        <f t="shared" si="2"/>
        <v>0</v>
      </c>
      <c r="W37" s="6"/>
    </row>
    <row r="38" spans="1:23" ht="6.75" customHeight="1">
      <c r="A38" s="21" t="s">
        <v>72</v>
      </c>
      <c r="B38" s="66">
        <v>383673</v>
      </c>
      <c r="C38" s="66">
        <v>9940</v>
      </c>
      <c r="D38" s="67">
        <v>393613</v>
      </c>
      <c r="E38" s="68">
        <v>363404</v>
      </c>
      <c r="F38" s="66">
        <v>355504</v>
      </c>
      <c r="G38" s="66">
        <v>0</v>
      </c>
      <c r="H38" s="69">
        <v>718908</v>
      </c>
      <c r="I38" s="66">
        <v>1088</v>
      </c>
      <c r="J38" s="66">
        <v>0</v>
      </c>
      <c r="K38" s="66">
        <v>-13267</v>
      </c>
      <c r="L38" s="66">
        <v>0</v>
      </c>
      <c r="M38" s="66">
        <v>0</v>
      </c>
      <c r="N38" s="66">
        <v>234788</v>
      </c>
      <c r="O38" s="66">
        <v>6388</v>
      </c>
      <c r="P38" s="69">
        <v>0</v>
      </c>
      <c r="Q38" s="66">
        <v>947905</v>
      </c>
      <c r="R38" s="6"/>
      <c r="S38" s="4"/>
      <c r="T38" s="5">
        <f t="shared" si="0"/>
        <v>0</v>
      </c>
      <c r="U38" s="5">
        <f t="shared" si="1"/>
        <v>0</v>
      </c>
      <c r="V38" s="5">
        <f t="shared" si="2"/>
        <v>0</v>
      </c>
      <c r="W38" s="6"/>
    </row>
    <row r="39" spans="1:23" ht="6.75" customHeight="1">
      <c r="A39" s="21" t="s">
        <v>73</v>
      </c>
      <c r="B39" s="66">
        <v>149181</v>
      </c>
      <c r="C39" s="66">
        <v>0</v>
      </c>
      <c r="D39" s="67">
        <v>149181</v>
      </c>
      <c r="E39" s="68">
        <v>259255</v>
      </c>
      <c r="F39" s="66">
        <v>84468</v>
      </c>
      <c r="G39" s="66">
        <v>0</v>
      </c>
      <c r="H39" s="69">
        <v>343723</v>
      </c>
      <c r="I39" s="66">
        <v>0</v>
      </c>
      <c r="J39" s="66">
        <v>62831</v>
      </c>
      <c r="K39" s="66">
        <v>11698</v>
      </c>
      <c r="L39" s="66">
        <v>330730</v>
      </c>
      <c r="M39" s="66">
        <v>0</v>
      </c>
      <c r="N39" s="66">
        <v>210813</v>
      </c>
      <c r="O39" s="66">
        <v>2645</v>
      </c>
      <c r="P39" s="69">
        <v>2645</v>
      </c>
      <c r="Q39" s="66">
        <v>965085</v>
      </c>
      <c r="R39" s="6"/>
      <c r="S39" s="4"/>
      <c r="T39" s="5">
        <f t="shared" si="0"/>
        <v>0</v>
      </c>
      <c r="U39" s="5">
        <f t="shared" si="1"/>
        <v>0</v>
      </c>
      <c r="V39" s="5">
        <f t="shared" si="2"/>
        <v>0</v>
      </c>
      <c r="W39" s="6"/>
    </row>
    <row r="40" spans="1:23" ht="6.75" customHeight="1">
      <c r="A40" s="13" t="s">
        <v>74</v>
      </c>
      <c r="B40" s="70">
        <v>81983</v>
      </c>
      <c r="C40" s="70">
        <v>0</v>
      </c>
      <c r="D40" s="71">
        <v>81983</v>
      </c>
      <c r="E40" s="72">
        <v>447394</v>
      </c>
      <c r="F40" s="70">
        <v>185811</v>
      </c>
      <c r="G40" s="70">
        <v>0</v>
      </c>
      <c r="H40" s="73">
        <v>633205</v>
      </c>
      <c r="I40" s="70">
        <v>9908</v>
      </c>
      <c r="J40" s="70">
        <v>167221</v>
      </c>
      <c r="K40" s="70">
        <v>10229</v>
      </c>
      <c r="L40" s="70">
        <v>0</v>
      </c>
      <c r="M40" s="70">
        <v>0</v>
      </c>
      <c r="N40" s="70">
        <v>433564</v>
      </c>
      <c r="O40" s="70">
        <v>4356</v>
      </c>
      <c r="P40" s="73">
        <v>0</v>
      </c>
      <c r="Q40" s="70">
        <v>1258483</v>
      </c>
      <c r="R40" s="6"/>
      <c r="S40" s="4"/>
      <c r="T40" s="5">
        <f t="shared" si="0"/>
        <v>0</v>
      </c>
      <c r="U40" s="5">
        <f t="shared" si="1"/>
        <v>0</v>
      </c>
      <c r="V40" s="5">
        <f t="shared" si="2"/>
        <v>0</v>
      </c>
      <c r="W40" s="6"/>
    </row>
    <row r="41" spans="1:23" ht="6.75" customHeight="1">
      <c r="A41" s="21" t="s">
        <v>75</v>
      </c>
      <c r="B41" s="66">
        <v>60179</v>
      </c>
      <c r="C41" s="66">
        <v>0</v>
      </c>
      <c r="D41" s="67">
        <v>60179</v>
      </c>
      <c r="E41" s="68">
        <v>140369</v>
      </c>
      <c r="F41" s="66">
        <v>42112</v>
      </c>
      <c r="G41" s="66">
        <v>0</v>
      </c>
      <c r="H41" s="69">
        <v>182481</v>
      </c>
      <c r="I41" s="66">
        <v>0</v>
      </c>
      <c r="J41" s="66">
        <v>0</v>
      </c>
      <c r="K41" s="66">
        <v>3003</v>
      </c>
      <c r="L41" s="66">
        <v>0</v>
      </c>
      <c r="M41" s="66">
        <v>0</v>
      </c>
      <c r="N41" s="66">
        <v>217217</v>
      </c>
      <c r="O41" s="66">
        <v>1511</v>
      </c>
      <c r="P41" s="69">
        <v>3286</v>
      </c>
      <c r="Q41" s="66">
        <v>407498</v>
      </c>
      <c r="R41" s="6"/>
      <c r="S41" s="4"/>
      <c r="T41" s="5">
        <f t="shared" si="0"/>
        <v>0</v>
      </c>
      <c r="U41" s="5">
        <f t="shared" si="1"/>
        <v>0</v>
      </c>
      <c r="V41" s="5">
        <f t="shared" si="2"/>
        <v>0</v>
      </c>
      <c r="W41" s="6"/>
    </row>
    <row r="42" spans="1:23" ht="6.75" customHeight="1">
      <c r="A42" s="21" t="s">
        <v>76</v>
      </c>
      <c r="B42" s="66">
        <v>206053</v>
      </c>
      <c r="C42" s="66">
        <v>0</v>
      </c>
      <c r="D42" s="67">
        <v>206053</v>
      </c>
      <c r="E42" s="68">
        <v>170878</v>
      </c>
      <c r="F42" s="66">
        <v>37623</v>
      </c>
      <c r="G42" s="66">
        <v>0</v>
      </c>
      <c r="H42" s="69">
        <v>208501</v>
      </c>
      <c r="I42" s="66">
        <v>15695</v>
      </c>
      <c r="J42" s="66">
        <v>59375</v>
      </c>
      <c r="K42" s="66">
        <v>7567</v>
      </c>
      <c r="L42" s="66">
        <v>0</v>
      </c>
      <c r="M42" s="66">
        <v>0</v>
      </c>
      <c r="N42" s="66">
        <v>114067</v>
      </c>
      <c r="O42" s="66">
        <v>1500</v>
      </c>
      <c r="P42" s="69">
        <v>17645</v>
      </c>
      <c r="Q42" s="66">
        <v>424350</v>
      </c>
      <c r="R42" s="6"/>
      <c r="S42" s="4"/>
      <c r="T42" s="5">
        <f t="shared" si="0"/>
        <v>0</v>
      </c>
      <c r="U42" s="5">
        <f t="shared" si="1"/>
        <v>0</v>
      </c>
      <c r="V42" s="5">
        <f t="shared" si="2"/>
        <v>0</v>
      </c>
      <c r="W42" s="6"/>
    </row>
    <row r="43" spans="1:23" ht="6.75" customHeight="1">
      <c r="A43" s="21" t="s">
        <v>77</v>
      </c>
      <c r="B43" s="66">
        <v>270216</v>
      </c>
      <c r="C43" s="66">
        <v>155</v>
      </c>
      <c r="D43" s="67">
        <v>270371</v>
      </c>
      <c r="E43" s="68">
        <v>204724</v>
      </c>
      <c r="F43" s="66">
        <v>77705</v>
      </c>
      <c r="G43" s="66">
        <v>0</v>
      </c>
      <c r="H43" s="69">
        <v>282429</v>
      </c>
      <c r="I43" s="66">
        <v>0</v>
      </c>
      <c r="J43" s="66">
        <v>0</v>
      </c>
      <c r="K43" s="66">
        <v>20686</v>
      </c>
      <c r="L43" s="66">
        <v>0</v>
      </c>
      <c r="M43" s="66">
        <v>0</v>
      </c>
      <c r="N43" s="66">
        <v>176295</v>
      </c>
      <c r="O43" s="66">
        <v>1251</v>
      </c>
      <c r="P43" s="69">
        <v>5709</v>
      </c>
      <c r="Q43" s="66">
        <v>486370</v>
      </c>
      <c r="R43" s="6"/>
      <c r="S43" s="4"/>
      <c r="T43" s="5">
        <f t="shared" si="0"/>
        <v>0</v>
      </c>
      <c r="U43" s="5">
        <f t="shared" si="1"/>
        <v>0</v>
      </c>
      <c r="V43" s="5">
        <f t="shared" si="2"/>
        <v>0</v>
      </c>
      <c r="W43" s="6"/>
    </row>
    <row r="44" spans="1:23" ht="6.75" customHeight="1">
      <c r="A44" s="13" t="s">
        <v>78</v>
      </c>
      <c r="B44" s="70">
        <v>104584</v>
      </c>
      <c r="C44" s="70">
        <v>0</v>
      </c>
      <c r="D44" s="71">
        <v>104584</v>
      </c>
      <c r="E44" s="72">
        <v>92420</v>
      </c>
      <c r="F44" s="70">
        <v>50852</v>
      </c>
      <c r="G44" s="70">
        <v>56957</v>
      </c>
      <c r="H44" s="73">
        <v>200229</v>
      </c>
      <c r="I44" s="70">
        <v>0</v>
      </c>
      <c r="J44" s="70">
        <v>0</v>
      </c>
      <c r="K44" s="70">
        <v>11683</v>
      </c>
      <c r="L44" s="70">
        <v>87134</v>
      </c>
      <c r="M44" s="70">
        <v>18199</v>
      </c>
      <c r="N44" s="70">
        <v>122734</v>
      </c>
      <c r="O44" s="70">
        <v>939</v>
      </c>
      <c r="P44" s="73">
        <v>4210</v>
      </c>
      <c r="Q44" s="70">
        <v>445128</v>
      </c>
      <c r="R44" s="6"/>
      <c r="S44" s="4"/>
      <c r="T44" s="5">
        <f t="shared" si="0"/>
        <v>0</v>
      </c>
      <c r="U44" s="5">
        <f t="shared" si="1"/>
        <v>0</v>
      </c>
      <c r="V44" s="5">
        <f t="shared" si="2"/>
        <v>0</v>
      </c>
      <c r="W44" s="6"/>
    </row>
    <row r="45" spans="1:23" ht="6.75" customHeight="1">
      <c r="A45" s="21" t="s">
        <v>79</v>
      </c>
      <c r="B45" s="66">
        <v>845298</v>
      </c>
      <c r="C45" s="66">
        <v>289640</v>
      </c>
      <c r="D45" s="67">
        <v>1134938</v>
      </c>
      <c r="E45" s="68">
        <v>384378</v>
      </c>
      <c r="F45" s="66">
        <v>320913</v>
      </c>
      <c r="G45" s="66">
        <v>630942</v>
      </c>
      <c r="H45" s="69">
        <v>1336233</v>
      </c>
      <c r="I45" s="66">
        <v>0</v>
      </c>
      <c r="J45" s="66">
        <v>0</v>
      </c>
      <c r="K45" s="66">
        <v>163468</v>
      </c>
      <c r="L45" s="66">
        <v>997223</v>
      </c>
      <c r="M45" s="66">
        <v>69254</v>
      </c>
      <c r="N45" s="66">
        <v>308634</v>
      </c>
      <c r="O45" s="66">
        <v>2888</v>
      </c>
      <c r="P45" s="69">
        <v>0</v>
      </c>
      <c r="Q45" s="66">
        <v>2877700</v>
      </c>
      <c r="R45" s="6"/>
      <c r="S45" s="4"/>
      <c r="T45" s="5">
        <f t="shared" si="0"/>
        <v>0</v>
      </c>
      <c r="U45" s="5">
        <f t="shared" si="1"/>
        <v>0</v>
      </c>
      <c r="V45" s="5">
        <f t="shared" si="2"/>
        <v>0</v>
      </c>
      <c r="W45" s="6"/>
    </row>
    <row r="46" spans="1:23" ht="6.75" customHeight="1">
      <c r="A46" s="21" t="s">
        <v>80</v>
      </c>
      <c r="B46" s="66">
        <v>159957</v>
      </c>
      <c r="C46" s="66">
        <v>11565</v>
      </c>
      <c r="D46" s="67">
        <v>171522</v>
      </c>
      <c r="E46" s="68">
        <v>179869</v>
      </c>
      <c r="F46" s="66">
        <v>173007</v>
      </c>
      <c r="G46" s="66">
        <v>0</v>
      </c>
      <c r="H46" s="69">
        <v>352876</v>
      </c>
      <c r="I46" s="66">
        <v>0</v>
      </c>
      <c r="J46" s="66">
        <v>8948</v>
      </c>
      <c r="K46" s="66">
        <v>5808</v>
      </c>
      <c r="L46" s="66">
        <v>305766</v>
      </c>
      <c r="M46" s="66">
        <v>9024</v>
      </c>
      <c r="N46" s="66">
        <v>206120</v>
      </c>
      <c r="O46" s="66">
        <v>27630</v>
      </c>
      <c r="P46" s="69">
        <v>2611</v>
      </c>
      <c r="Q46" s="66">
        <v>918783</v>
      </c>
      <c r="R46" s="6"/>
      <c r="S46" s="4"/>
      <c r="T46" s="5">
        <f t="shared" si="0"/>
        <v>0</v>
      </c>
      <c r="U46" s="5">
        <f t="shared" si="1"/>
        <v>0</v>
      </c>
      <c r="V46" s="5">
        <f t="shared" si="2"/>
        <v>0</v>
      </c>
      <c r="W46" s="6"/>
    </row>
    <row r="47" spans="1:23" ht="6.75" customHeight="1">
      <c r="A47" s="21" t="s">
        <v>81</v>
      </c>
      <c r="B47" s="66">
        <v>432889</v>
      </c>
      <c r="C47" s="66">
        <v>99328</v>
      </c>
      <c r="D47" s="67">
        <v>532217</v>
      </c>
      <c r="E47" s="68">
        <v>1280374</v>
      </c>
      <c r="F47" s="66">
        <v>525482</v>
      </c>
      <c r="G47" s="66">
        <v>762279</v>
      </c>
      <c r="H47" s="69">
        <v>2568135</v>
      </c>
      <c r="I47" s="66">
        <v>0</v>
      </c>
      <c r="J47" s="66">
        <v>0</v>
      </c>
      <c r="K47" s="66">
        <v>105172</v>
      </c>
      <c r="L47" s="66">
        <v>865003</v>
      </c>
      <c r="M47" s="66">
        <v>129864</v>
      </c>
      <c r="N47" s="66">
        <v>832527</v>
      </c>
      <c r="O47" s="66">
        <v>8263</v>
      </c>
      <c r="P47" s="69">
        <v>20544</v>
      </c>
      <c r="Q47" s="66">
        <v>4529508</v>
      </c>
      <c r="R47" s="6"/>
      <c r="S47" s="4"/>
      <c r="T47" s="5">
        <f aca="true" t="shared" si="3" ref="T47:T65">B47+C47-D47</f>
        <v>0</v>
      </c>
      <c r="U47" s="5">
        <f aca="true" t="shared" si="4" ref="U47:U65">E47+F47+G47-H47</f>
        <v>0</v>
      </c>
      <c r="V47" s="5">
        <f aca="true" t="shared" si="5" ref="V47:V65">SUM(H47:P47)-Q47</f>
        <v>0</v>
      </c>
      <c r="W47" s="6"/>
    </row>
    <row r="48" spans="1:23" ht="6.75" customHeight="1">
      <c r="A48" s="13" t="s">
        <v>82</v>
      </c>
      <c r="B48" s="70">
        <v>997130</v>
      </c>
      <c r="C48" s="70">
        <v>0</v>
      </c>
      <c r="D48" s="71">
        <v>997130</v>
      </c>
      <c r="E48" s="72">
        <v>856326</v>
      </c>
      <c r="F48" s="70">
        <v>148402</v>
      </c>
      <c r="G48" s="70">
        <v>1709</v>
      </c>
      <c r="H48" s="73">
        <v>1006437</v>
      </c>
      <c r="I48" s="70">
        <v>0</v>
      </c>
      <c r="J48" s="70">
        <v>502913</v>
      </c>
      <c r="K48" s="70">
        <v>101037</v>
      </c>
      <c r="L48" s="70">
        <v>0</v>
      </c>
      <c r="M48" s="70">
        <v>0</v>
      </c>
      <c r="N48" s="70">
        <v>691979</v>
      </c>
      <c r="O48" s="70">
        <v>4736</v>
      </c>
      <c r="P48" s="73">
        <v>0</v>
      </c>
      <c r="Q48" s="70">
        <v>2307102</v>
      </c>
      <c r="R48" s="6"/>
      <c r="S48" s="4"/>
      <c r="T48" s="5">
        <f t="shared" si="3"/>
        <v>0</v>
      </c>
      <c r="U48" s="5">
        <f t="shared" si="4"/>
        <v>0</v>
      </c>
      <c r="V48" s="5">
        <f t="shared" si="5"/>
        <v>0</v>
      </c>
      <c r="W48" s="6"/>
    </row>
    <row r="49" spans="1:23" ht="6.75" customHeight="1">
      <c r="A49" s="21" t="s">
        <v>83</v>
      </c>
      <c r="B49" s="66">
        <v>31352</v>
      </c>
      <c r="C49" s="66">
        <v>0</v>
      </c>
      <c r="D49" s="67">
        <v>31352</v>
      </c>
      <c r="E49" s="68">
        <v>42239</v>
      </c>
      <c r="F49" s="66">
        <v>28087</v>
      </c>
      <c r="G49" s="66">
        <v>0</v>
      </c>
      <c r="H49" s="69">
        <v>70326</v>
      </c>
      <c r="I49" s="66">
        <v>74694</v>
      </c>
      <c r="J49" s="66">
        <v>2428</v>
      </c>
      <c r="K49" s="66">
        <v>1276</v>
      </c>
      <c r="L49" s="66">
        <v>0</v>
      </c>
      <c r="M49" s="66">
        <v>0</v>
      </c>
      <c r="N49" s="66">
        <v>169583</v>
      </c>
      <c r="O49" s="66">
        <v>1666</v>
      </c>
      <c r="P49" s="69">
        <v>0</v>
      </c>
      <c r="Q49" s="66">
        <v>319973</v>
      </c>
      <c r="R49" s="6"/>
      <c r="S49" s="4"/>
      <c r="T49" s="5">
        <f t="shared" si="3"/>
        <v>0</v>
      </c>
      <c r="U49" s="5">
        <f t="shared" si="4"/>
        <v>0</v>
      </c>
      <c r="V49" s="5">
        <f t="shared" si="5"/>
        <v>0</v>
      </c>
      <c r="W49" s="6"/>
    </row>
    <row r="50" spans="1:23" ht="6.75" customHeight="1">
      <c r="A50" s="21" t="s">
        <v>84</v>
      </c>
      <c r="B50" s="66">
        <v>1349727</v>
      </c>
      <c r="C50" s="66">
        <v>115143</v>
      </c>
      <c r="D50" s="67">
        <v>1464870</v>
      </c>
      <c r="E50" s="68">
        <v>867238</v>
      </c>
      <c r="F50" s="66">
        <v>120506</v>
      </c>
      <c r="G50" s="66">
        <v>178893</v>
      </c>
      <c r="H50" s="69">
        <v>1166637</v>
      </c>
      <c r="I50" s="66">
        <v>0</v>
      </c>
      <c r="J50" s="66">
        <v>0</v>
      </c>
      <c r="K50" s="66">
        <v>80740</v>
      </c>
      <c r="L50" s="66">
        <v>403808</v>
      </c>
      <c r="M50" s="66">
        <v>0</v>
      </c>
      <c r="N50" s="66">
        <v>678355</v>
      </c>
      <c r="O50" s="66">
        <v>6445</v>
      </c>
      <c r="P50" s="69">
        <v>0</v>
      </c>
      <c r="Q50" s="66">
        <v>2335985</v>
      </c>
      <c r="R50" s="6"/>
      <c r="S50" s="4"/>
      <c r="T50" s="5">
        <f t="shared" si="3"/>
        <v>0</v>
      </c>
      <c r="U50" s="5">
        <f t="shared" si="4"/>
        <v>0</v>
      </c>
      <c r="V50" s="5">
        <f t="shared" si="5"/>
        <v>0</v>
      </c>
      <c r="W50" s="6"/>
    </row>
    <row r="51" spans="1:23" ht="6.75" customHeight="1">
      <c r="A51" s="21" t="s">
        <v>85</v>
      </c>
      <c r="B51" s="66">
        <v>800368</v>
      </c>
      <c r="C51" s="66">
        <v>232516</v>
      </c>
      <c r="D51" s="67">
        <v>1032884</v>
      </c>
      <c r="E51" s="68">
        <v>169300</v>
      </c>
      <c r="F51" s="66">
        <v>227515</v>
      </c>
      <c r="G51" s="66">
        <v>127800</v>
      </c>
      <c r="H51" s="69">
        <v>524615</v>
      </c>
      <c r="I51" s="66">
        <v>0</v>
      </c>
      <c r="J51" s="66">
        <v>2671</v>
      </c>
      <c r="K51" s="66">
        <v>56097</v>
      </c>
      <c r="L51" s="66">
        <v>71709</v>
      </c>
      <c r="M51" s="66">
        <v>0</v>
      </c>
      <c r="N51" s="66">
        <v>267989</v>
      </c>
      <c r="O51" s="66">
        <v>3403</v>
      </c>
      <c r="P51" s="69">
        <v>10677</v>
      </c>
      <c r="Q51" s="66">
        <v>937161</v>
      </c>
      <c r="R51" s="6"/>
      <c r="S51" s="4"/>
      <c r="T51" s="5">
        <f t="shared" si="3"/>
        <v>0</v>
      </c>
      <c r="U51" s="5">
        <f t="shared" si="4"/>
        <v>0</v>
      </c>
      <c r="V51" s="5">
        <f t="shared" si="5"/>
        <v>0</v>
      </c>
      <c r="W51" s="6"/>
    </row>
    <row r="52" spans="1:23" ht="6.75" customHeight="1">
      <c r="A52" s="13" t="s">
        <v>86</v>
      </c>
      <c r="B52" s="70">
        <v>2864</v>
      </c>
      <c r="C52" s="70">
        <v>0</v>
      </c>
      <c r="D52" s="71">
        <v>2864</v>
      </c>
      <c r="E52" s="72">
        <v>234411</v>
      </c>
      <c r="F52" s="70">
        <v>182054</v>
      </c>
      <c r="G52" s="70">
        <v>0</v>
      </c>
      <c r="H52" s="73">
        <v>416465</v>
      </c>
      <c r="I52" s="70">
        <v>40585</v>
      </c>
      <c r="J52" s="70">
        <v>0</v>
      </c>
      <c r="K52" s="70">
        <v>10973</v>
      </c>
      <c r="L52" s="70">
        <v>0</v>
      </c>
      <c r="M52" s="70">
        <v>0</v>
      </c>
      <c r="N52" s="70">
        <v>226108</v>
      </c>
      <c r="O52" s="70">
        <v>2251</v>
      </c>
      <c r="P52" s="73">
        <v>0</v>
      </c>
      <c r="Q52" s="70">
        <v>696382</v>
      </c>
      <c r="R52" s="6"/>
      <c r="S52" s="4"/>
      <c r="T52" s="5">
        <f t="shared" si="3"/>
        <v>0</v>
      </c>
      <c r="U52" s="5">
        <f t="shared" si="4"/>
        <v>0</v>
      </c>
      <c r="V52" s="5">
        <f t="shared" si="5"/>
        <v>0</v>
      </c>
      <c r="W52" s="6"/>
    </row>
    <row r="53" spans="1:23" ht="6.75" customHeight="1">
      <c r="A53" s="21" t="s">
        <v>87</v>
      </c>
      <c r="B53" s="66">
        <v>1454784</v>
      </c>
      <c r="C53" s="66">
        <v>135509</v>
      </c>
      <c r="D53" s="67">
        <v>1590293</v>
      </c>
      <c r="E53" s="68">
        <v>1456986</v>
      </c>
      <c r="F53" s="66">
        <v>689089</v>
      </c>
      <c r="G53" s="66">
        <v>414111</v>
      </c>
      <c r="H53" s="69">
        <v>2560186</v>
      </c>
      <c r="I53" s="66">
        <v>71124</v>
      </c>
      <c r="J53" s="66">
        <v>0</v>
      </c>
      <c r="K53" s="66">
        <v>132406</v>
      </c>
      <c r="L53" s="66">
        <v>894063</v>
      </c>
      <c r="M53" s="66">
        <v>115752</v>
      </c>
      <c r="N53" s="66">
        <v>768236</v>
      </c>
      <c r="O53" s="66">
        <v>13914</v>
      </c>
      <c r="P53" s="69">
        <v>20038</v>
      </c>
      <c r="Q53" s="66">
        <v>4575719</v>
      </c>
      <c r="R53" s="6"/>
      <c r="S53" s="4"/>
      <c r="T53" s="5">
        <f t="shared" si="3"/>
        <v>0</v>
      </c>
      <c r="U53" s="5">
        <f t="shared" si="4"/>
        <v>0</v>
      </c>
      <c r="V53" s="5">
        <f t="shared" si="5"/>
        <v>0</v>
      </c>
      <c r="W53" s="6"/>
    </row>
    <row r="54" spans="1:23" ht="6.75" customHeight="1">
      <c r="A54" s="21" t="s">
        <v>88</v>
      </c>
      <c r="B54" s="66">
        <v>23163</v>
      </c>
      <c r="C54" s="66">
        <v>4656</v>
      </c>
      <c r="D54" s="67">
        <v>27819</v>
      </c>
      <c r="E54" s="68">
        <v>100370</v>
      </c>
      <c r="F54" s="66">
        <v>46214</v>
      </c>
      <c r="G54" s="66">
        <v>11323</v>
      </c>
      <c r="H54" s="69">
        <v>157907</v>
      </c>
      <c r="I54" s="66">
        <v>23323</v>
      </c>
      <c r="J54" s="66">
        <v>0</v>
      </c>
      <c r="K54" s="66">
        <v>607</v>
      </c>
      <c r="L54" s="66">
        <v>0</v>
      </c>
      <c r="M54" s="66">
        <v>0</v>
      </c>
      <c r="N54" s="66">
        <v>137369</v>
      </c>
      <c r="O54" s="66">
        <v>1225</v>
      </c>
      <c r="P54" s="69">
        <v>0</v>
      </c>
      <c r="Q54" s="66">
        <v>320431</v>
      </c>
      <c r="R54" s="6"/>
      <c r="S54" s="4"/>
      <c r="T54" s="5">
        <f t="shared" si="3"/>
        <v>0</v>
      </c>
      <c r="U54" s="5">
        <f t="shared" si="4"/>
        <v>0</v>
      </c>
      <c r="V54" s="5">
        <f t="shared" si="5"/>
        <v>0</v>
      </c>
      <c r="W54" s="6"/>
    </row>
    <row r="55" spans="1:23" ht="6.75" customHeight="1">
      <c r="A55" s="21" t="s">
        <v>89</v>
      </c>
      <c r="B55" s="66">
        <v>182243</v>
      </c>
      <c r="C55" s="66">
        <v>0</v>
      </c>
      <c r="D55" s="67">
        <v>182243</v>
      </c>
      <c r="E55" s="68">
        <v>383185</v>
      </c>
      <c r="F55" s="66">
        <v>64529</v>
      </c>
      <c r="G55" s="66">
        <v>0</v>
      </c>
      <c r="H55" s="69">
        <v>447714</v>
      </c>
      <c r="I55" s="66">
        <v>3278</v>
      </c>
      <c r="J55" s="66">
        <v>0</v>
      </c>
      <c r="K55" s="66">
        <v>20124</v>
      </c>
      <c r="L55" s="66">
        <v>199008</v>
      </c>
      <c r="M55" s="66">
        <v>764</v>
      </c>
      <c r="N55" s="66">
        <v>290388</v>
      </c>
      <c r="O55" s="66">
        <v>2180</v>
      </c>
      <c r="P55" s="69">
        <v>924</v>
      </c>
      <c r="Q55" s="66">
        <v>964380</v>
      </c>
      <c r="R55" s="6"/>
      <c r="S55" s="4"/>
      <c r="T55" s="5">
        <f t="shared" si="3"/>
        <v>0</v>
      </c>
      <c r="U55" s="5">
        <f t="shared" si="4"/>
        <v>0</v>
      </c>
      <c r="V55" s="5">
        <f t="shared" si="5"/>
        <v>0</v>
      </c>
      <c r="W55" s="6"/>
    </row>
    <row r="56" spans="1:23" ht="6.75" customHeight="1">
      <c r="A56" s="13" t="s">
        <v>90</v>
      </c>
      <c r="B56" s="70">
        <v>78709</v>
      </c>
      <c r="C56" s="70">
        <v>0</v>
      </c>
      <c r="D56" s="71">
        <v>78709</v>
      </c>
      <c r="E56" s="72">
        <v>106403</v>
      </c>
      <c r="F56" s="70">
        <v>6655</v>
      </c>
      <c r="G56" s="70">
        <v>0</v>
      </c>
      <c r="H56" s="73">
        <v>113058</v>
      </c>
      <c r="I56" s="70">
        <v>0</v>
      </c>
      <c r="J56" s="70">
        <v>46213</v>
      </c>
      <c r="K56" s="70">
        <v>3737</v>
      </c>
      <c r="L56" s="70">
        <v>0</v>
      </c>
      <c r="M56" s="70">
        <v>0</v>
      </c>
      <c r="N56" s="70">
        <v>149954</v>
      </c>
      <c r="O56" s="70">
        <v>1115</v>
      </c>
      <c r="P56" s="73">
        <v>4737</v>
      </c>
      <c r="Q56" s="70">
        <v>318814</v>
      </c>
      <c r="R56" s="6"/>
      <c r="S56" s="4"/>
      <c r="T56" s="5">
        <f t="shared" si="3"/>
        <v>0</v>
      </c>
      <c r="U56" s="5">
        <f t="shared" si="4"/>
        <v>0</v>
      </c>
      <c r="V56" s="5">
        <f t="shared" si="5"/>
        <v>0</v>
      </c>
      <c r="W56" s="6"/>
    </row>
    <row r="57" spans="1:23" ht="6.75" customHeight="1">
      <c r="A57" s="21" t="s">
        <v>91</v>
      </c>
      <c r="B57" s="66">
        <v>1032087</v>
      </c>
      <c r="C57" s="66">
        <v>0</v>
      </c>
      <c r="D57" s="67">
        <v>1032087</v>
      </c>
      <c r="E57" s="68">
        <v>450307</v>
      </c>
      <c r="F57" s="66">
        <v>209283</v>
      </c>
      <c r="G57" s="66">
        <v>27</v>
      </c>
      <c r="H57" s="69">
        <v>659617</v>
      </c>
      <c r="I57" s="66">
        <v>5808</v>
      </c>
      <c r="J57" s="66">
        <v>29597</v>
      </c>
      <c r="K57" s="66">
        <v>23079</v>
      </c>
      <c r="L57" s="66">
        <v>0</v>
      </c>
      <c r="M57" s="66">
        <v>0</v>
      </c>
      <c r="N57" s="66">
        <v>469319</v>
      </c>
      <c r="O57" s="66">
        <v>2609</v>
      </c>
      <c r="P57" s="69">
        <v>4966</v>
      </c>
      <c r="Q57" s="66">
        <v>1194995</v>
      </c>
      <c r="R57" s="6"/>
      <c r="S57" s="4"/>
      <c r="T57" s="5">
        <f t="shared" si="3"/>
        <v>0</v>
      </c>
      <c r="U57" s="5">
        <f t="shared" si="4"/>
        <v>0</v>
      </c>
      <c r="V57" s="5">
        <f t="shared" si="5"/>
        <v>0</v>
      </c>
      <c r="W57" s="6"/>
    </row>
    <row r="58" spans="1:23" ht="6.75" customHeight="1">
      <c r="A58" s="21" t="s">
        <v>92</v>
      </c>
      <c r="B58" s="66">
        <v>1234130</v>
      </c>
      <c r="C58" s="66">
        <v>77461</v>
      </c>
      <c r="D58" s="67">
        <v>1311591</v>
      </c>
      <c r="E58" s="68">
        <v>1523912</v>
      </c>
      <c r="F58" s="66">
        <v>722022</v>
      </c>
      <c r="G58" s="66">
        <v>72282</v>
      </c>
      <c r="H58" s="69">
        <v>2318216</v>
      </c>
      <c r="I58" s="66">
        <v>0</v>
      </c>
      <c r="J58" s="66">
        <v>26361</v>
      </c>
      <c r="K58" s="66">
        <v>142087</v>
      </c>
      <c r="L58" s="66">
        <v>0</v>
      </c>
      <c r="M58" s="66">
        <v>0</v>
      </c>
      <c r="N58" s="66">
        <v>1504815</v>
      </c>
      <c r="O58" s="66">
        <v>11109</v>
      </c>
      <c r="P58" s="69">
        <v>128759</v>
      </c>
      <c r="Q58" s="66">
        <v>4131347</v>
      </c>
      <c r="R58" s="6"/>
      <c r="S58" s="4"/>
      <c r="T58" s="5">
        <f t="shared" si="3"/>
        <v>0</v>
      </c>
      <c r="U58" s="5">
        <f t="shared" si="4"/>
        <v>0</v>
      </c>
      <c r="V58" s="5">
        <f t="shared" si="5"/>
        <v>0</v>
      </c>
      <c r="W58" s="6"/>
    </row>
    <row r="59" spans="1:23" ht="6.75" customHeight="1">
      <c r="A59" s="21" t="s">
        <v>93</v>
      </c>
      <c r="B59" s="66">
        <v>444160</v>
      </c>
      <c r="C59" s="66">
        <v>0</v>
      </c>
      <c r="D59" s="67">
        <v>444160</v>
      </c>
      <c r="E59" s="68">
        <v>212120</v>
      </c>
      <c r="F59" s="66">
        <v>63894</v>
      </c>
      <c r="G59" s="66">
        <v>300</v>
      </c>
      <c r="H59" s="69">
        <v>276314</v>
      </c>
      <c r="I59" s="66">
        <v>132754</v>
      </c>
      <c r="J59" s="66">
        <v>0</v>
      </c>
      <c r="K59" s="66">
        <v>966</v>
      </c>
      <c r="L59" s="66">
        <v>69100</v>
      </c>
      <c r="M59" s="66">
        <v>0</v>
      </c>
      <c r="N59" s="66">
        <v>243546</v>
      </c>
      <c r="O59" s="66">
        <v>3937</v>
      </c>
      <c r="P59" s="69">
        <v>4300</v>
      </c>
      <c r="Q59" s="66">
        <v>730917</v>
      </c>
      <c r="R59" s="6"/>
      <c r="S59" s="4"/>
      <c r="T59" s="5">
        <f t="shared" si="3"/>
        <v>0</v>
      </c>
      <c r="U59" s="5">
        <f t="shared" si="4"/>
        <v>0</v>
      </c>
      <c r="V59" s="5">
        <f t="shared" si="5"/>
        <v>0</v>
      </c>
      <c r="W59" s="6"/>
    </row>
    <row r="60" spans="1:23" ht="6.75" customHeight="1">
      <c r="A60" s="13" t="s">
        <v>94</v>
      </c>
      <c r="B60" s="70">
        <v>6991</v>
      </c>
      <c r="C60" s="70">
        <v>0</v>
      </c>
      <c r="D60" s="71">
        <v>6991</v>
      </c>
      <c r="E60" s="72">
        <v>38824</v>
      </c>
      <c r="F60" s="70">
        <v>38800</v>
      </c>
      <c r="G60" s="70">
        <v>0</v>
      </c>
      <c r="H60" s="73">
        <v>77624</v>
      </c>
      <c r="I60" s="70">
        <v>0</v>
      </c>
      <c r="J60" s="70">
        <v>73</v>
      </c>
      <c r="K60" s="70">
        <v>6930</v>
      </c>
      <c r="L60" s="70">
        <v>0</v>
      </c>
      <c r="M60" s="70">
        <v>0</v>
      </c>
      <c r="N60" s="70">
        <v>119668</v>
      </c>
      <c r="O60" s="70">
        <v>208</v>
      </c>
      <c r="P60" s="73">
        <v>2121</v>
      </c>
      <c r="Q60" s="70">
        <v>206624</v>
      </c>
      <c r="R60" s="6"/>
      <c r="S60" s="4"/>
      <c r="T60" s="5">
        <f t="shared" si="3"/>
        <v>0</v>
      </c>
      <c r="U60" s="5">
        <f t="shared" si="4"/>
        <v>0</v>
      </c>
      <c r="V60" s="5">
        <f t="shared" si="5"/>
        <v>0</v>
      </c>
      <c r="W60" s="6"/>
    </row>
    <row r="61" spans="1:23" ht="6.75" customHeight="1">
      <c r="A61" s="21" t="s">
        <v>95</v>
      </c>
      <c r="B61" s="66">
        <v>741920</v>
      </c>
      <c r="C61" s="66">
        <v>34303</v>
      </c>
      <c r="D61" s="67">
        <v>776223</v>
      </c>
      <c r="E61" s="68">
        <v>622977</v>
      </c>
      <c r="F61" s="66">
        <v>555517</v>
      </c>
      <c r="G61" s="66">
        <v>81957</v>
      </c>
      <c r="H61" s="69">
        <v>1260451</v>
      </c>
      <c r="I61" s="66">
        <v>0</v>
      </c>
      <c r="J61" s="66">
        <v>373294</v>
      </c>
      <c r="K61" s="66">
        <v>74002</v>
      </c>
      <c r="L61" s="66">
        <v>371058</v>
      </c>
      <c r="M61" s="66">
        <v>0</v>
      </c>
      <c r="N61" s="66">
        <v>512476</v>
      </c>
      <c r="O61" s="66">
        <v>8537</v>
      </c>
      <c r="P61" s="69">
        <v>33059</v>
      </c>
      <c r="Q61" s="66">
        <v>2632877</v>
      </c>
      <c r="R61" s="6"/>
      <c r="S61" s="4"/>
      <c r="T61" s="5">
        <f t="shared" si="3"/>
        <v>0</v>
      </c>
      <c r="U61" s="5">
        <f t="shared" si="4"/>
        <v>0</v>
      </c>
      <c r="V61" s="5">
        <f t="shared" si="5"/>
        <v>0</v>
      </c>
      <c r="W61" s="6"/>
    </row>
    <row r="62" spans="1:23" ht="6.75" customHeight="1">
      <c r="A62" s="21" t="s">
        <v>96</v>
      </c>
      <c r="B62" s="66">
        <v>414812</v>
      </c>
      <c r="C62" s="66">
        <v>23717</v>
      </c>
      <c r="D62" s="67">
        <v>438529</v>
      </c>
      <c r="E62" s="68">
        <v>249945</v>
      </c>
      <c r="F62" s="66">
        <v>498521</v>
      </c>
      <c r="G62" s="66">
        <v>90521</v>
      </c>
      <c r="H62" s="69">
        <v>838987</v>
      </c>
      <c r="I62" s="66">
        <v>0</v>
      </c>
      <c r="J62" s="66">
        <v>0</v>
      </c>
      <c r="K62" s="66">
        <v>30000</v>
      </c>
      <c r="L62" s="66">
        <v>38343</v>
      </c>
      <c r="M62" s="66">
        <v>32</v>
      </c>
      <c r="N62" s="66">
        <v>408622</v>
      </c>
      <c r="O62" s="66">
        <v>7767</v>
      </c>
      <c r="P62" s="69">
        <v>13797</v>
      </c>
      <c r="Q62" s="66">
        <v>1337548</v>
      </c>
      <c r="R62" s="6"/>
      <c r="S62" s="4"/>
      <c r="T62" s="5">
        <f t="shared" si="3"/>
        <v>0</v>
      </c>
      <c r="U62" s="5">
        <f t="shared" si="4"/>
        <v>0</v>
      </c>
      <c r="V62" s="5">
        <f t="shared" si="5"/>
        <v>0</v>
      </c>
      <c r="W62" s="6"/>
    </row>
    <row r="63" spans="1:23" ht="6.75" customHeight="1">
      <c r="A63" s="21" t="s">
        <v>97</v>
      </c>
      <c r="B63" s="66">
        <v>175622</v>
      </c>
      <c r="C63" s="66">
        <v>7813</v>
      </c>
      <c r="D63" s="67">
        <v>183435</v>
      </c>
      <c r="E63" s="68">
        <v>293620</v>
      </c>
      <c r="F63" s="66">
        <v>204484</v>
      </c>
      <c r="G63" s="66">
        <v>49870</v>
      </c>
      <c r="H63" s="69">
        <v>547974</v>
      </c>
      <c r="I63" s="66">
        <v>20533</v>
      </c>
      <c r="J63" s="66">
        <v>0</v>
      </c>
      <c r="K63" s="66">
        <v>26556</v>
      </c>
      <c r="L63" s="66">
        <v>220000</v>
      </c>
      <c r="M63" s="66">
        <v>0</v>
      </c>
      <c r="N63" s="66">
        <v>265014</v>
      </c>
      <c r="O63" s="66">
        <v>8151</v>
      </c>
      <c r="P63" s="69">
        <v>1313</v>
      </c>
      <c r="Q63" s="66">
        <v>1089541</v>
      </c>
      <c r="R63" s="6"/>
      <c r="S63" s="4"/>
      <c r="T63" s="5">
        <f t="shared" si="3"/>
        <v>0</v>
      </c>
      <c r="U63" s="5">
        <f t="shared" si="4"/>
        <v>0</v>
      </c>
      <c r="V63" s="5">
        <f t="shared" si="5"/>
        <v>0</v>
      </c>
      <c r="W63" s="6"/>
    </row>
    <row r="64" spans="1:23" ht="6.75" customHeight="1">
      <c r="A64" s="13" t="s">
        <v>98</v>
      </c>
      <c r="B64" s="70">
        <v>331008</v>
      </c>
      <c r="C64" s="70">
        <v>36313</v>
      </c>
      <c r="D64" s="71">
        <v>367321</v>
      </c>
      <c r="E64" s="72">
        <v>373097</v>
      </c>
      <c r="F64" s="70">
        <v>145618</v>
      </c>
      <c r="G64" s="70">
        <v>0</v>
      </c>
      <c r="H64" s="73">
        <v>518715</v>
      </c>
      <c r="I64" s="70">
        <v>0</v>
      </c>
      <c r="J64" s="70">
        <v>0</v>
      </c>
      <c r="K64" s="70">
        <v>13808</v>
      </c>
      <c r="L64" s="70">
        <v>110019</v>
      </c>
      <c r="M64" s="70">
        <v>141425</v>
      </c>
      <c r="N64" s="70">
        <v>417862</v>
      </c>
      <c r="O64" s="70">
        <v>5232</v>
      </c>
      <c r="P64" s="73">
        <v>0</v>
      </c>
      <c r="Q64" s="70">
        <v>1207061</v>
      </c>
      <c r="R64" s="6"/>
      <c r="S64" s="4"/>
      <c r="T64" s="5">
        <f t="shared" si="3"/>
        <v>0</v>
      </c>
      <c r="U64" s="5">
        <f t="shared" si="4"/>
        <v>0</v>
      </c>
      <c r="V64" s="5">
        <f t="shared" si="5"/>
        <v>0</v>
      </c>
      <c r="W64" s="6"/>
    </row>
    <row r="65" spans="1:23" ht="6.75" customHeight="1">
      <c r="A65" s="21" t="s">
        <v>99</v>
      </c>
      <c r="B65" s="66">
        <v>38542</v>
      </c>
      <c r="C65" s="66">
        <v>0</v>
      </c>
      <c r="D65" s="67">
        <v>38542</v>
      </c>
      <c r="E65" s="68">
        <v>59350</v>
      </c>
      <c r="F65" s="66">
        <v>33734</v>
      </c>
      <c r="G65" s="66">
        <v>0</v>
      </c>
      <c r="H65" s="69">
        <v>93084</v>
      </c>
      <c r="I65" s="66">
        <v>0</v>
      </c>
      <c r="J65" s="66">
        <v>4202</v>
      </c>
      <c r="K65" s="66">
        <v>7458</v>
      </c>
      <c r="L65" s="66">
        <v>0</v>
      </c>
      <c r="M65" s="66">
        <v>0</v>
      </c>
      <c r="N65" s="66">
        <v>190992</v>
      </c>
      <c r="O65" s="66">
        <v>65266</v>
      </c>
      <c r="P65" s="69">
        <v>1411</v>
      </c>
      <c r="Q65" s="66">
        <v>362413</v>
      </c>
      <c r="R65" s="6"/>
      <c r="S65" s="4"/>
      <c r="T65" s="5">
        <f t="shared" si="3"/>
        <v>0</v>
      </c>
      <c r="U65" s="5">
        <f t="shared" si="4"/>
        <v>0</v>
      </c>
      <c r="V65" s="5">
        <f t="shared" si="5"/>
        <v>0</v>
      </c>
      <c r="W65" s="6"/>
    </row>
    <row r="66" spans="1:23" ht="0.75" customHeight="1" thickBot="1">
      <c r="A66" s="21"/>
      <c r="B66" s="66"/>
      <c r="C66" s="66"/>
      <c r="D66" s="67"/>
      <c r="E66" s="68"/>
      <c r="F66" s="66"/>
      <c r="G66" s="66"/>
      <c r="H66" s="69"/>
      <c r="I66" s="66"/>
      <c r="J66" s="66"/>
      <c r="K66" s="66"/>
      <c r="L66" s="66"/>
      <c r="M66" s="66"/>
      <c r="N66" s="66"/>
      <c r="O66" s="66"/>
      <c r="P66" s="69"/>
      <c r="Q66" s="66"/>
      <c r="R66" s="6"/>
      <c r="S66" s="4"/>
      <c r="T66" s="5"/>
      <c r="U66" s="5"/>
      <c r="V66" s="5"/>
      <c r="W66" s="6"/>
    </row>
    <row r="67" spans="1:23" ht="7.5" customHeight="1" thickTop="1">
      <c r="A67" s="50" t="s">
        <v>100</v>
      </c>
      <c r="B67" s="74">
        <v>25820865</v>
      </c>
      <c r="C67" s="74">
        <v>2769421</v>
      </c>
      <c r="D67" s="75">
        <v>28590286</v>
      </c>
      <c r="E67" s="76">
        <v>19103264</v>
      </c>
      <c r="F67" s="74">
        <v>11285779</v>
      </c>
      <c r="G67" s="74">
        <v>4323381</v>
      </c>
      <c r="H67" s="77">
        <v>34712424</v>
      </c>
      <c r="I67" s="74">
        <v>2063511</v>
      </c>
      <c r="J67" s="74">
        <v>2517687</v>
      </c>
      <c r="K67" s="74">
        <v>2192871</v>
      </c>
      <c r="L67" s="74">
        <v>7570924</v>
      </c>
      <c r="M67" s="74">
        <v>957999</v>
      </c>
      <c r="N67" s="74">
        <v>19472421</v>
      </c>
      <c r="O67" s="74">
        <v>367364</v>
      </c>
      <c r="P67" s="77">
        <v>1158038</v>
      </c>
      <c r="Q67" s="74">
        <v>71013239</v>
      </c>
      <c r="R67" s="6"/>
      <c r="S67" s="4"/>
      <c r="T67" s="5">
        <f>B67+C67-D67</f>
        <v>0</v>
      </c>
      <c r="U67" s="5">
        <f>E67+F67+G67-H67</f>
        <v>0</v>
      </c>
      <c r="V67" s="51">
        <f>ROUND(SUM(H67:P67)-Q67,0)</f>
        <v>0</v>
      </c>
      <c r="W67" s="6"/>
    </row>
    <row r="68" spans="1:23" ht="0.75" customHeight="1">
      <c r="A68" s="6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  <c r="R68" s="6"/>
      <c r="S68" s="4"/>
      <c r="T68" s="5"/>
      <c r="U68" s="5"/>
      <c r="V68" s="5"/>
      <c r="W68" s="6"/>
    </row>
    <row r="69" spans="1:23" ht="7.5" customHeight="1">
      <c r="A69" s="62" t="s">
        <v>101</v>
      </c>
      <c r="B69" s="9"/>
      <c r="C69" s="9"/>
      <c r="D69" s="9"/>
      <c r="E69" s="9"/>
      <c r="F69" s="9"/>
      <c r="G69" s="9"/>
      <c r="H69" s="9"/>
      <c r="I69" s="5"/>
      <c r="J69" s="64" t="s">
        <v>102</v>
      </c>
      <c r="K69" s="9"/>
      <c r="L69" s="9"/>
      <c r="M69" s="9"/>
      <c r="N69" s="9"/>
      <c r="O69" s="9"/>
      <c r="P69" s="9"/>
      <c r="Q69" s="54"/>
      <c r="R69" s="6"/>
      <c r="S69" s="4"/>
      <c r="T69" s="5"/>
      <c r="U69" s="5"/>
      <c r="V69" s="5"/>
      <c r="W69" s="6"/>
    </row>
    <row r="70" spans="1:23" ht="7.5" customHeight="1">
      <c r="A70" s="62" t="s">
        <v>103</v>
      </c>
      <c r="B70" s="55"/>
      <c r="C70" s="9"/>
      <c r="D70" s="9"/>
      <c r="E70" s="9"/>
      <c r="F70" s="9"/>
      <c r="G70" s="9"/>
      <c r="H70" s="9"/>
      <c r="I70" s="5"/>
      <c r="J70" s="64" t="s">
        <v>104</v>
      </c>
      <c r="K70" s="9"/>
      <c r="L70" s="9"/>
      <c r="M70" s="9"/>
      <c r="N70" s="9"/>
      <c r="O70" s="9"/>
      <c r="P70" s="9"/>
      <c r="Q70" s="54"/>
      <c r="R70" s="6"/>
      <c r="S70" s="4"/>
      <c r="T70" s="5"/>
      <c r="U70" s="5"/>
      <c r="V70" s="5"/>
      <c r="W70" s="6"/>
    </row>
    <row r="71" spans="1:23" ht="7.5" customHeight="1">
      <c r="A71" s="62" t="s">
        <v>105</v>
      </c>
      <c r="B71" s="9"/>
      <c r="C71" s="9"/>
      <c r="D71" s="9"/>
      <c r="E71" s="9"/>
      <c r="F71" s="9"/>
      <c r="G71" s="9"/>
      <c r="H71" s="9"/>
      <c r="I71" s="5"/>
      <c r="J71" s="64" t="s">
        <v>106</v>
      </c>
      <c r="K71" s="9"/>
      <c r="L71" s="9"/>
      <c r="M71" s="9"/>
      <c r="N71" s="9"/>
      <c r="O71" s="9"/>
      <c r="P71" s="9"/>
      <c r="Q71" s="54"/>
      <c r="R71" s="6"/>
      <c r="S71" s="4"/>
      <c r="T71" s="5"/>
      <c r="U71" s="5"/>
      <c r="V71" s="5"/>
      <c r="W71" s="6"/>
    </row>
    <row r="72" spans="1:23" ht="7.5" customHeight="1">
      <c r="A72" s="62" t="s">
        <v>107</v>
      </c>
      <c r="B72" s="9"/>
      <c r="C72" s="9"/>
      <c r="D72" s="9"/>
      <c r="E72" s="9"/>
      <c r="F72" s="9"/>
      <c r="G72" s="9"/>
      <c r="H72" s="9"/>
      <c r="I72" s="5"/>
      <c r="J72" s="64" t="s">
        <v>108</v>
      </c>
      <c r="K72" s="9"/>
      <c r="L72" s="9"/>
      <c r="M72" s="9"/>
      <c r="N72" s="9"/>
      <c r="O72" s="9"/>
      <c r="P72" s="9"/>
      <c r="Q72" s="54"/>
      <c r="R72" s="6"/>
      <c r="S72" s="4"/>
      <c r="T72" s="5"/>
      <c r="U72" s="5"/>
      <c r="V72" s="5"/>
      <c r="W72" s="6"/>
    </row>
    <row r="73" spans="1:23" ht="7.5" customHeight="1">
      <c r="A73" s="62" t="s">
        <v>109</v>
      </c>
      <c r="B73" s="9"/>
      <c r="C73" s="9"/>
      <c r="D73" s="9"/>
      <c r="E73" s="9"/>
      <c r="F73" s="9"/>
      <c r="G73" s="9"/>
      <c r="H73" s="9"/>
      <c r="I73" s="5"/>
      <c r="J73" s="64" t="s">
        <v>110</v>
      </c>
      <c r="K73" s="9"/>
      <c r="L73" s="9"/>
      <c r="M73" s="9"/>
      <c r="N73" s="9"/>
      <c r="O73" s="9"/>
      <c r="P73" s="9"/>
      <c r="Q73" s="54"/>
      <c r="R73" s="6"/>
      <c r="S73" s="4"/>
      <c r="T73" s="5"/>
      <c r="U73" s="5"/>
      <c r="V73" s="5"/>
      <c r="W73" s="6"/>
    </row>
    <row r="74" spans="1:23" ht="7.5" customHeight="1">
      <c r="A74" s="62" t="s">
        <v>111</v>
      </c>
      <c r="B74" s="9"/>
      <c r="C74" s="9"/>
      <c r="D74" s="9"/>
      <c r="E74" s="9"/>
      <c r="F74" s="9"/>
      <c r="G74" s="9"/>
      <c r="H74" s="9"/>
      <c r="I74" s="5"/>
      <c r="J74" s="64" t="s">
        <v>112</v>
      </c>
      <c r="K74" s="9"/>
      <c r="L74" s="9"/>
      <c r="M74" s="9"/>
      <c r="N74" s="9"/>
      <c r="O74" s="9"/>
      <c r="P74" s="9"/>
      <c r="Q74" s="54"/>
      <c r="R74" s="6"/>
      <c r="S74" s="4"/>
      <c r="T74" s="5"/>
      <c r="U74" s="5"/>
      <c r="V74" s="5"/>
      <c r="W74" s="6"/>
    </row>
    <row r="75" spans="1:23" ht="0.75" customHeight="1">
      <c r="A75" s="63"/>
      <c r="B75" s="56"/>
      <c r="C75" s="56"/>
      <c r="D75" s="56"/>
      <c r="E75" s="56"/>
      <c r="F75" s="56"/>
      <c r="G75" s="56"/>
      <c r="H75" s="56"/>
      <c r="I75" s="57"/>
      <c r="J75" s="65"/>
      <c r="K75" s="56"/>
      <c r="L75" s="56"/>
      <c r="M75" s="56"/>
      <c r="N75" s="56"/>
      <c r="O75" s="56"/>
      <c r="P75" s="56"/>
      <c r="Q75" s="58"/>
      <c r="R75" s="6"/>
      <c r="S75" s="4"/>
      <c r="T75" s="5"/>
      <c r="U75" s="5"/>
      <c r="V75" s="5"/>
      <c r="W75" s="6"/>
    </row>
    <row r="76" spans="1:23" ht="8.25">
      <c r="A76" s="59"/>
      <c r="B76" s="2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60"/>
      <c r="R76" s="3"/>
      <c r="S76" s="4"/>
      <c r="T76" s="5"/>
      <c r="U76" s="5"/>
      <c r="V76" s="5"/>
      <c r="W76" s="6"/>
    </row>
    <row r="77" spans="1:23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5"/>
      <c r="T77" s="5"/>
      <c r="U77" s="5"/>
      <c r="V77" s="5"/>
      <c r="W77" s="6"/>
    </row>
    <row r="88" spans="1:2" ht="8.25">
      <c r="A88" s="5"/>
      <c r="B88" s="5"/>
    </row>
    <row r="89" spans="1:2" ht="8.25">
      <c r="A89" s="5"/>
      <c r="B89" s="5"/>
    </row>
    <row r="90" spans="1:2" ht="8.25">
      <c r="A90" s="5"/>
      <c r="B90" s="5"/>
    </row>
    <row r="91" spans="1:2" ht="8.25">
      <c r="A91" s="5"/>
      <c r="B91" s="5"/>
    </row>
    <row r="92" spans="1:2" ht="8.25">
      <c r="A92" s="5"/>
      <c r="B92" s="5"/>
    </row>
    <row r="93" spans="1:2" ht="8.25">
      <c r="A93" s="5"/>
      <c r="B93" s="5"/>
    </row>
    <row r="94" spans="1:2" ht="8.25">
      <c r="A94" s="5"/>
      <c r="B94" s="5"/>
    </row>
    <row r="95" spans="1:2" ht="8.25">
      <c r="A95" s="5"/>
      <c r="B95" s="6"/>
    </row>
    <row r="96" spans="1:2" ht="8.25">
      <c r="A96" s="5"/>
      <c r="B96" s="5"/>
    </row>
    <row r="97" spans="1:2" ht="8.25">
      <c r="A97" s="5"/>
      <c r="B97" s="6"/>
    </row>
    <row r="98" spans="1:2" ht="8.25">
      <c r="A98" s="5"/>
      <c r="B98" s="5"/>
    </row>
    <row r="99" spans="1:2" ht="8.25">
      <c r="A99" s="5"/>
      <c r="B99" s="6"/>
    </row>
  </sheetData>
  <printOptions/>
  <pageMargins left="0.6" right="0.6" top="0.7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2000-08-25T18:31:38Z</cp:lastPrinted>
  <dcterms:created xsi:type="dcterms:W3CDTF">2000-08-25T17:22:56Z</dcterms:created>
  <dcterms:modified xsi:type="dcterms:W3CDTF">2000-12-05T15:00:14Z</dcterms:modified>
  <cp:category/>
  <cp:version/>
  <cp:contentType/>
  <cp:contentStatus/>
</cp:coreProperties>
</file>