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 name="Sheet1" sheetId="17" r:id="rId17"/>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<sst xmlns="http://schemas.openxmlformats.org/spreadsheetml/2006/main" count="1937" uniqueCount="570">
  <si>
    <t>Line</t>
  </si>
  <si>
    <t>USPct</t>
  </si>
  <si>
    <t>NEPct</t>
  </si>
  <si>
    <t>NCPct</t>
  </si>
  <si>
    <t>SAPct</t>
  </si>
  <si>
    <t>SGPct</t>
  </si>
  <si>
    <t>WPct</t>
  </si>
  <si>
    <t>CurrMon</t>
  </si>
  <si>
    <t>CurrYear</t>
  </si>
  <si>
    <t>PrevYear</t>
  </si>
  <si>
    <t>MonSpan</t>
  </si>
  <si>
    <t>PubNum</t>
  </si>
  <si>
    <t>0</t>
  </si>
  <si>
    <t>1.1</t>
  </si>
  <si>
    <t>3.7</t>
  </si>
  <si>
    <t>2.4</t>
  </si>
  <si>
    <t>3.1</t>
  </si>
  <si>
    <t>3.5</t>
  </si>
  <si>
    <t>April</t>
  </si>
  <si>
    <t>2015</t>
  </si>
  <si>
    <t>2014</t>
  </si>
  <si>
    <t>January - April</t>
  </si>
  <si>
    <t>-15-015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</si>
  <si>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</si>
  <si>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</si>
  <si>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</si>
  <si>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</si>
  <si>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</si>
  <si>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</si>
  <si>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</si>
  <si>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</si>
  <si>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</si>
  <si>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</si>
  <si>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</si>
  <si>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</si>
  <si>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</si>
  <si>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</si>
  <si>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</si>
  <si>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</si>
  <si>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</si>
  <si>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</si>
  <si>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</si>
  <si>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</si>
  <si>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</si>
  <si>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</si>
  <si>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</si>
  <si>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</si>
  <si>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</si>
  <si>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</si>
  <si>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</si>
  <si>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</si>
  <si>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</si>
  <si>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</si>
  <si>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</si>
  <si>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</si>
  <si>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</si>
  <si>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</si>
  <si>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</si>
  <si>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</si>
  <si>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</si>
  <si>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</si>
  <si>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</si>
  <si>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</si>
  <si>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</si>
  <si>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</si>
  <si>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</si>
  <si>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</si>
  <si>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2.9</t>
  </si>
  <si>
    <t>0.346</t>
  </si>
  <si>
    <t>50.5</t>
  </si>
  <si>
    <t>64.2</t>
  </si>
  <si>
    <t>24.1</t>
  </si>
  <si>
    <t>08/25/2015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</si>
  <si>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</si>
  <si>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</si>
  <si>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</si>
  <si>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</si>
  <si>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</si>
  <si>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</si>
  <si>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</si>
  <si>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</si>
  <si>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</si>
  <si>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</si>
  <si>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</si>
  <si>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</si>
  <si>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</si>
  <si>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</si>
  <si>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</si>
  <si>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</si>
  <si>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</si>
  <si>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</si>
  <si>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</si>
  <si>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</si>
  <si>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</si>
  <si>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</si>
  <si>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</si>
  <si>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</si>
  <si>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</si>
  <si>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</si>
  <si>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</si>
  <si>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</si>
  <si>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</si>
  <si>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</si>
  <si>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</si>
  <si>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</si>
  <si>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</si>
  <si>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</si>
  <si>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</si>
  <si>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</si>
  <si>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</si>
  <si>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</si>
  <si>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</si>
  <si>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</si>
  <si>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</si>
  <si>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</si>
  <si>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</si>
  <si>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</si>
  <si>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</si>
  <si>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</si>
  <si>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</si>
  <si>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</si>
  <si>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</si>
  <si>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</si>
  <si>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</si>
  <si>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</si>
  <si>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</si>
  <si>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</si>
  <si>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</si>
  <si>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</si>
  <si>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</si>
  <si>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</si>
  <si>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</si>
  <si>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</si>
  <si>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</si>
  <si>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</si>
  <si>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</si>
  <si>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</si>
  <si>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</si>
  <si>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</si>
  <si>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</si>
  <si>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</si>
  <si>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</si>
  <si>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</si>
  <si>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</si>
  <si>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</si>
  <si>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</si>
  <si>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</si>
  <si>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</si>
  <si>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</si>
  <si>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</si>
  <si>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</si>
  <si>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</si>
  <si>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</si>
  <si>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</si>
  <si>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</si>
  <si>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</si>
  <si>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</si>
  <si>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</si>
  <si>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</si>
  <si>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</si>
  <si>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</si>
  <si>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</si>
  <si>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</si>
  <si>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</si>
  <si>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</si>
  <si>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</si>
  <si>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</si>
  <si>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</si>
  <si>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</si>
  <si>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</si>
  <si>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</si>
  <si>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</si>
  <si>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</si>
  <si>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</si>
  <si>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</si>
  <si>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</si>
  <si>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</si>
  <si>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</si>
  <si>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</si>
  <si>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</si>
  <si>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</si>
  <si>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</si>
  <si>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</si>
  <si>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</si>
  <si>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</si>
  <si>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</si>
  <si>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</si>
  <si>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</si>
  <si>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</si>
  <si>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</si>
  <si>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</si>
  <si>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</si>
  <si>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</si>
  <si>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</si>
  <si>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</si>
  <si>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</si>
  <si>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</si>
  <si>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</si>
  <si>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</si>
  <si>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</si>
  <si>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</si>
  <si>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</si>
  <si>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</si>
  <si>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</si>
  <si>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</si>
  <si>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</si>
  <si>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</si>
  <si>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</si>
  <si>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</si>
  <si>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</si>
  <si>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</si>
  <si>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</si>
  <si>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</si>
  <si>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</si>
  <si>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</si>
  <si>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</si>
  <si>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</si>
  <si>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</si>
  <si>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</si>
  <si>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</si>
  <si>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</si>
  <si>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</si>
  <si>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</si>
  <si>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</si>
  <si>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</si>
  <si>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</si>
  <si>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</si>
  <si>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</si>
  <si>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</si>
  <si>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</si>
  <si>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</si>
  <si>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</si>
  <si>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</si>
  <si>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</si>
  <si>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</si>
  <si>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</si>
  <si>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</si>
  <si>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</si>
  <si>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</si>
  <si>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</si>
  <si>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</si>
  <si>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</si>
  <si>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</si>
  <si>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</si>
  <si>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</si>
  <si>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</si>
  <si>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</si>
  <si>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</si>
  <si>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</si>
  <si>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</si>
  <si>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</si>
  <si>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</si>
  <si>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</si>
  <si>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</si>
  <si>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</si>
  <si>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</si>
  <si>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</si>
  <si>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</si>
  <si>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</si>
  <si>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</si>
  <si>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</si>
  <si>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</si>
  <si>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</si>
  <si>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</si>
  <si>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</si>
  <si>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</si>
  <si>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</si>
  <si>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</si>
  <si>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</si>
  <si>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</si>
  <si>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</si>
  <si>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</si>
  <si>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</si>
  <si>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</si>
  <si>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</si>
  <si>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</si>
  <si>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</si>
  <si>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</si>
  <si>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</si>
  <si>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</si>
  <si>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</si>
  <si>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</si>
  <si>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</si>
  <si>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</si>
  <si>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</si>
  <si>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</si>
  <si>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</si>
  <si>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</si>
  <si>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</si>
  <si>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</si>
  <si>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</si>
  <si>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01/01/05</t>
  </si>
  <si>
    <t>01/01/95</t>
  </si>
  <si>
    <t>10/01/09</t>
  </si>
  <si>
    <t>01/01/65</t>
  </si>
  <si>
    <t>07/01/71</t>
  </si>
  <si>
    <t>07/01/07</t>
  </si>
  <si>
    <t>07/01/91</t>
  </si>
  <si>
    <t>01/01/96</t>
  </si>
  <si>
    <t>07/01/09</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</si>
  <si>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</si>
  <si>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</si>
  <si>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</si>
  <si>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</si>
  <si>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</si>
  <si>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</si>
  <si>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</si>
  <si>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</si>
  <si>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</si>
  <si>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</si>
  <si>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</si>
  <si>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</si>
  <si>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</si>
  <si>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</si>
  <si>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</si>
  <si>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</si>
  <si>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</si>
  <si>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</si>
  <si>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</si>
  <si>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</si>
  <si>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</si>
  <si>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</si>
  <si>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</si>
  <si>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</si>
  <si>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</si>
  <si>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</si>
  <si>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</si>
  <si>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</si>
  <si>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</si>
  <si>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</si>
  <si>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</si>
  <si>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</si>
  <si>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</si>
  <si>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</si>
  <si>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</si>
  <si>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</si>
  <si>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</si>
  <si>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</si>
  <si>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</si>
  <si>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</si>
  <si>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</si>
  <si>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</si>
  <si>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</si>
  <si>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</si>
  <si>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</si>
  <si>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</si>
  <si>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</si>
  <si>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</si>
  <si>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</si>
  <si>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</si>
  <si>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</si>
  <si>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</si>
  <si>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</si>
  <si>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</si>
  <si>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</si>
  <si>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</si>
  <si>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</si>
  <si>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</si>
  <si>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</si>
  <si>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</si>
  <si>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</si>
  <si>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</si>
  <si>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</si>
  <si>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</si>
  <si>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</si>
  <si>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</si>
  <si>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</si>
  <si>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</si>
  <si>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</si>
  <si>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</si>
  <si>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</si>
  <si>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</si>
  <si>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</si>
  <si>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</si>
  <si>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</si>
  <si>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</si>
  <si>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</si>
  <si>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</si>
  <si>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</si>
  <si>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</si>
  <si>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</si>
  <si>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</si>
  <si>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</si>
  <si>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</si>
  <si>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</si>
  <si>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</si>
  <si>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</si>
  <si>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</si>
  <si>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</si>
  <si>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</si>
  <si>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</si>
  <si>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</si>
  <si>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</si>
  <si>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</si>
  <si>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</si>
  <si>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</si>
  <si>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</si>
  <si>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</si>
  <si>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</si>
  <si>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</si>
  <si>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</si>
  <si>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</si>
  <si>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</si>
  <si>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</si>
  <si>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</si>
  <si>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</si>
  <si>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</si>
  <si>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</si>
  <si>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</si>
  <si>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</si>
  <si>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</si>
  <si>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</si>
  <si>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</si>
  <si>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</si>
  <si>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</si>
  <si>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</si>
  <si>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</si>
  <si>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</si>
  <si>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</si>
  <si>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</si>
  <si>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</si>
  <si>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</si>
  <si>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</si>
  <si>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</si>
  <si>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</si>
  <si>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</si>
  <si>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</si>
  <si>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</si>
  <si>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</si>
  <si>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</si>
  <si>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</si>
  <si>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</si>
  <si>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</si>
  <si>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</si>
  <si>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</si>
  <si>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</si>
  <si>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</si>
  <si>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</si>
  <si>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</si>
  <si>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</si>
  <si>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</si>
  <si>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</si>
  <si>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48</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</si>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</sst>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10"/>
      <color indexed="30"/>
      <name val="Arial"/>
      <family val="2"/>
    </font>
    <font>
      <sz val="10"/>
      <color indexed="56"/>
      <name val="Arial"/>
      <family val="2"/>
    </font>
    <font>
      <sz val="18"/>
      <color indexed="56"/>
      <name val="Arial"/>
      <family val="2"/>
    </font>
    <font>
      <sz val="16"/>
      <color indexed="56"/>
      <name val="Arial"/>
      <family val="2"/>
    </font>
    <font>
      <sz val="12"/>
      <color indexed="56"/>
      <name val="Arial"/>
      <family val="2"/>
    </font>
    <font>
      <sz val="26"/>
      <color indexed="56"/>
      <name val="Arial"/>
      <family val="2"/>
    </font>
    <font>
      <sz val="11"/>
      <color indexed="56"/>
      <name val="Arial"/>
      <family val="2"/>
    </font>
    <font>
      <sz val="24"/>
      <color indexed="56"/>
      <name val="Arial"/>
      <family val="2"/>
    </font>
    <font>
      <b/>
      <sz val="10"/>
      <color indexed="56"/>
      <name val="Arial"/>
      <family val="2"/>
    </font>
    <font>
      <b/>
      <sz val="14"/>
      <color indexed="56"/>
      <name val="Arial"/>
      <family val="2"/>
    </font>
    <font>
      <b/>
      <sz val="16"/>
      <color indexed="56"/>
      <name val="Arial"/>
      <family val="2"/>
    </font>
    <font>
      <b/>
      <sz val="12"/>
      <color indexed="30"/>
      <name val="Arial"/>
      <family val="2"/>
    </font>
    <font>
      <sz val="9"/>
      <color indexed="8"/>
      <name val="Arial"/>
      <family val="2"/>
    </font>
    <font>
      <sz val="14"/>
      <color indexed="56"/>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10"/>
      <color rgb="FF002060"/>
      <name val="Arial"/>
      <family val="2"/>
    </font>
    <font>
      <sz val="18"/>
      <color rgb="FF002060"/>
      <name val="Arial"/>
      <family val="2"/>
    </font>
    <font>
      <sz val="16"/>
      <color rgb="FF002060"/>
      <name val="Arial"/>
      <family val="2"/>
    </font>
    <font>
      <sz val="12"/>
      <color rgb="FF002060"/>
      <name val="Arial"/>
      <family val="2"/>
    </font>
    <font>
      <b/>
      <sz val="10"/>
      <color rgb="FF002060"/>
      <name val="Arial"/>
      <family val="2"/>
    </font>
    <font>
      <sz val="10"/>
      <color rgb="FF0070C0"/>
      <name val="Arial"/>
      <family val="2"/>
    </font>
    <font>
      <b/>
      <sz val="14"/>
      <color rgb="FF002060"/>
      <name val="Arial"/>
      <family val="2"/>
    </font>
    <font>
      <b/>
      <sz val="16"/>
      <color rgb="FF002060"/>
      <name val="Arial"/>
      <family val="2"/>
    </font>
    <font>
      <sz val="8"/>
      <color theme="1"/>
      <name val="Arial"/>
      <family val="2"/>
    </font>
    <font>
      <b/>
      <sz val="12"/>
      <color rgb="FF0070C0"/>
      <name val="Arial"/>
      <family val="2"/>
    </font>
    <font>
      <sz val="6"/>
      <color theme="0"/>
      <name val="Arial"/>
      <family val="2"/>
    </font>
    <font>
      <sz val="14"/>
      <color theme="1"/>
      <name val="Arial"/>
      <family val="2"/>
    </font>
    <font>
      <sz val="14"/>
      <color rgb="FF002060"/>
      <name val="Arial"/>
      <family val="2"/>
    </font>
    <font>
      <sz val="9"/>
      <color theme="1"/>
      <name val="Arial"/>
      <family val="2"/>
    </font>
    <font>
      <b/>
      <sz val="9"/>
      <color theme="1"/>
      <name val="Arial"/>
      <family val="2"/>
    </font>
    <font>
      <sz val="26"/>
      <color rgb="FF002060"/>
      <name val="Arial"/>
      <family val="2"/>
    </font>
    <font>
      <sz val="26"/>
      <color theme="1"/>
      <name val="Arial"/>
      <family val="2"/>
    </font>
    <font>
      <sz val="11"/>
      <color rgb="FF002060"/>
      <name val="Arial"/>
      <family val="2"/>
    </font>
    <font>
      <sz val="2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4">
    <xf numFmtId="0" fontId="0" fillId="0" borderId="0" xfId="0" applyAlignment="1">
      <alignment/>
    </xf>
    <xf numFmtId="0" fontId="65"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0" fillId="0" borderId="0" xfId="0" applyBorder="1" applyAlignment="1">
      <alignment vertical="center"/>
    </xf>
    <xf numFmtId="0" fontId="63"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8" fillId="0" borderId="10" xfId="0" applyFont="1" applyBorder="1" applyAlignment="1">
      <alignment horizontal="center" vertical="center"/>
    </xf>
    <xf numFmtId="0" fontId="68" fillId="0" borderId="10" xfId="0" applyFont="1" applyBorder="1" applyAlignment="1">
      <alignment horizontal="centerContinuous" vertical="center"/>
    </xf>
    <xf numFmtId="0" fontId="68" fillId="0" borderId="11" xfId="0" applyFont="1" applyBorder="1" applyAlignment="1">
      <alignment horizontal="center" vertical="center"/>
    </xf>
    <xf numFmtId="0" fontId="68" fillId="0" borderId="11" xfId="0" applyFont="1" applyBorder="1" applyAlignment="1">
      <alignment horizontal="centerContinuous"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0" xfId="0" applyFont="1" applyAlignment="1">
      <alignment/>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8" fillId="0" borderId="12" xfId="0" applyFont="1" applyBorder="1" applyAlignment="1">
      <alignment horizontal="center" vertical="center"/>
    </xf>
    <xf numFmtId="0" fontId="68" fillId="0" borderId="12" xfId="0" applyFont="1" applyBorder="1" applyAlignment="1">
      <alignment horizontal="centerContinuous" vertical="center"/>
    </xf>
    <xf numFmtId="3" fontId="69" fillId="0" borderId="10" xfId="0" applyNumberFormat="1" applyFont="1" applyBorder="1" applyAlignment="1">
      <alignment/>
    </xf>
    <xf numFmtId="3" fontId="69" fillId="0" borderId="11" xfId="0" applyNumberFormat="1" applyFont="1" applyBorder="1" applyAlignment="1">
      <alignment wrapText="1"/>
    </xf>
    <xf numFmtId="3" fontId="69" fillId="0" borderId="11" xfId="0" applyNumberFormat="1" applyFont="1" applyBorder="1" applyAlignment="1">
      <alignment/>
    </xf>
    <xf numFmtId="3" fontId="2" fillId="0" borderId="11" xfId="0" applyNumberFormat="1" applyFont="1" applyBorder="1" applyAlignment="1">
      <alignment/>
    </xf>
    <xf numFmtId="3" fontId="69" fillId="0" borderId="14" xfId="0" applyNumberFormat="1" applyFont="1" applyBorder="1" applyAlignment="1">
      <alignment/>
    </xf>
    <xf numFmtId="3" fontId="69" fillId="0" borderId="15" xfId="0" applyNumberFormat="1" applyFont="1" applyBorder="1" applyAlignment="1">
      <alignment/>
    </xf>
    <xf numFmtId="3" fontId="69" fillId="0" borderId="12" xfId="0" applyNumberFormat="1" applyFont="1" applyBorder="1" applyAlignment="1">
      <alignment/>
    </xf>
    <xf numFmtId="0" fontId="69" fillId="0" borderId="12" xfId="0" applyFont="1" applyBorder="1" applyAlignment="1">
      <alignment/>
    </xf>
    <xf numFmtId="164" fontId="69" fillId="0" borderId="10" xfId="0" applyNumberFormat="1" applyFont="1" applyBorder="1" applyAlignment="1">
      <alignment/>
    </xf>
    <xf numFmtId="164" fontId="69" fillId="0" borderId="11" xfId="0" applyNumberFormat="1" applyFont="1" applyBorder="1" applyAlignment="1">
      <alignment wrapText="1"/>
    </xf>
    <xf numFmtId="164" fontId="69" fillId="0" borderId="11" xfId="0" applyNumberFormat="1" applyFont="1" applyBorder="1" applyAlignment="1">
      <alignment/>
    </xf>
    <xf numFmtId="164" fontId="69" fillId="0" borderId="14" xfId="0" applyNumberFormat="1" applyFont="1" applyBorder="1" applyAlignment="1">
      <alignment/>
    </xf>
    <xf numFmtId="164" fontId="69" fillId="0" borderId="15" xfId="0" applyNumberFormat="1" applyFont="1" applyBorder="1" applyAlignment="1">
      <alignment/>
    </xf>
    <xf numFmtId="164" fontId="69" fillId="0" borderId="12" xfId="0" applyNumberFormat="1" applyFont="1" applyBorder="1" applyAlignment="1">
      <alignment/>
    </xf>
    <xf numFmtId="164" fontId="2" fillId="0" borderId="11" xfId="0" applyNumberFormat="1" applyFont="1" applyBorder="1" applyAlignment="1">
      <alignment/>
    </xf>
    <xf numFmtId="0" fontId="69" fillId="0" borderId="0" xfId="0" applyFont="1" applyAlignment="1">
      <alignment horizontal="right"/>
    </xf>
    <xf numFmtId="0" fontId="70" fillId="0" borderId="0" xfId="0" applyFont="1" applyAlignment="1">
      <alignment/>
    </xf>
    <xf numFmtId="0" fontId="68" fillId="0" borderId="0" xfId="0" applyFont="1" applyAlignment="1">
      <alignment/>
    </xf>
    <xf numFmtId="0" fontId="68" fillId="0" borderId="0" xfId="0" applyFont="1" applyAlignment="1" quotePrefix="1">
      <alignment/>
    </xf>
    <xf numFmtId="0" fontId="70" fillId="0" borderId="13" xfId="0" applyFont="1" applyBorder="1" applyAlignment="1">
      <alignment vertical="center" wrapText="1"/>
    </xf>
    <xf numFmtId="0" fontId="70" fillId="0" borderId="0" xfId="0" applyFont="1" applyBorder="1" applyAlignment="1">
      <alignment vertical="center" wrapText="1"/>
    </xf>
    <xf numFmtId="0" fontId="0" fillId="0" borderId="0" xfId="0" applyBorder="1" applyAlignment="1">
      <alignment/>
    </xf>
    <xf numFmtId="0" fontId="68" fillId="0" borderId="0" xfId="0" applyFont="1" applyBorder="1" applyAlignment="1" quotePrefix="1">
      <alignment/>
    </xf>
    <xf numFmtId="164" fontId="70"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3" fillId="0" borderId="18" xfId="0" applyFont="1" applyBorder="1" applyAlignment="1">
      <alignment horizontal="centerContinuous"/>
    </xf>
    <xf numFmtId="0" fontId="63" fillId="0" borderId="19" xfId="0" applyFont="1" applyBorder="1" applyAlignment="1">
      <alignment horizontal="centerContinuous"/>
    </xf>
    <xf numFmtId="0" fontId="0" fillId="0" borderId="19" xfId="0" applyBorder="1" applyAlignment="1">
      <alignment/>
    </xf>
    <xf numFmtId="0" fontId="71" fillId="0" borderId="11" xfId="0" applyFont="1" applyBorder="1" applyAlignment="1">
      <alignment horizontal="center" vertical="center"/>
    </xf>
    <xf numFmtId="0" fontId="69"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6" fillId="0" borderId="0" xfId="0" applyFont="1" applyBorder="1" applyAlignment="1">
      <alignment horizontal="centerContinuous" vertical="center"/>
    </xf>
    <xf numFmtId="0" fontId="66" fillId="0" borderId="0" xfId="0" applyFont="1" applyBorder="1" applyAlignment="1">
      <alignment horizontal="centerContinuous"/>
    </xf>
    <xf numFmtId="0" fontId="0" fillId="0" borderId="0" xfId="0" applyBorder="1" applyAlignment="1">
      <alignment horizontal="centerContinuous"/>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xf>
    <xf numFmtId="0" fontId="0" fillId="0" borderId="0" xfId="0" applyBorder="1" applyAlignment="1" quotePrefix="1">
      <alignment/>
    </xf>
    <xf numFmtId="164" fontId="70" fillId="0" borderId="0" xfId="0" applyNumberFormat="1" applyFont="1" applyBorder="1" applyAlignment="1">
      <alignment horizontal="center" vertical="center" wrapText="1"/>
    </xf>
    <xf numFmtId="0" fontId="0" fillId="33" borderId="0" xfId="0" applyFill="1" applyAlignment="1">
      <alignment/>
    </xf>
    <xf numFmtId="0" fontId="0" fillId="33" borderId="0" xfId="0" applyFont="1" applyFill="1" applyAlignment="1">
      <alignment/>
    </xf>
    <xf numFmtId="0" fontId="0" fillId="33" borderId="0" xfId="0" applyFont="1" applyFill="1" applyAlignment="1" quotePrefix="1">
      <alignment/>
    </xf>
    <xf numFmtId="0" fontId="66" fillId="33" borderId="0" xfId="0" applyFont="1" applyFill="1" applyAlignment="1">
      <alignment horizontal="centerContinuous"/>
    </xf>
    <xf numFmtId="0" fontId="67" fillId="33" borderId="0" xfId="0" applyFont="1" applyFill="1" applyAlignment="1">
      <alignment horizontal="centerContinuous"/>
    </xf>
    <xf numFmtId="0" fontId="69" fillId="33" borderId="0" xfId="0" applyFont="1" applyFill="1" applyAlignment="1">
      <alignment horizontal="right"/>
    </xf>
    <xf numFmtId="0" fontId="69" fillId="33" borderId="0" xfId="0" applyFont="1" applyFill="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71"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2" fillId="33" borderId="10" xfId="0" applyFont="1" applyFill="1" applyBorder="1" applyAlignment="1">
      <alignment/>
    </xf>
    <xf numFmtId="3" fontId="69" fillId="33" borderId="10" xfId="0" applyNumberFormat="1" applyFont="1" applyFill="1" applyBorder="1" applyAlignment="1">
      <alignment/>
    </xf>
    <xf numFmtId="164" fontId="69" fillId="33" borderId="10" xfId="0" applyNumberFormat="1" applyFont="1" applyFill="1" applyBorder="1" applyAlignment="1">
      <alignment/>
    </xf>
    <xf numFmtId="0" fontId="2" fillId="33" borderId="11" xfId="0" applyFont="1" applyFill="1" applyBorder="1" applyAlignment="1">
      <alignment/>
    </xf>
    <xf numFmtId="3" fontId="69" fillId="33" borderId="11" xfId="0" applyNumberFormat="1" applyFont="1" applyFill="1" applyBorder="1" applyAlignment="1">
      <alignment wrapText="1"/>
    </xf>
    <xf numFmtId="164" fontId="69" fillId="33" borderId="11" xfId="0" applyNumberFormat="1" applyFont="1" applyFill="1" applyBorder="1" applyAlignment="1">
      <alignment wrapText="1"/>
    </xf>
    <xf numFmtId="3" fontId="69" fillId="33" borderId="11" xfId="0" applyNumberFormat="1" applyFont="1" applyFill="1" applyBorder="1" applyAlignment="1">
      <alignment/>
    </xf>
    <xf numFmtId="164" fontId="69" fillId="33" borderId="11" xfId="0" applyNumberFormat="1"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3" fontId="69" fillId="33" borderId="14" xfId="0" applyNumberFormat="1" applyFont="1" applyFill="1" applyBorder="1" applyAlignment="1">
      <alignment/>
    </xf>
    <xf numFmtId="164" fontId="69" fillId="33" borderId="14" xfId="0" applyNumberFormat="1" applyFont="1" applyFill="1" applyBorder="1" applyAlignment="1">
      <alignment/>
    </xf>
    <xf numFmtId="0" fontId="2" fillId="33" borderId="15" xfId="0" applyFont="1" applyFill="1" applyBorder="1" applyAlignment="1">
      <alignment/>
    </xf>
    <xf numFmtId="3" fontId="69" fillId="33" borderId="15" xfId="0" applyNumberFormat="1" applyFont="1" applyFill="1" applyBorder="1" applyAlignment="1">
      <alignment/>
    </xf>
    <xf numFmtId="164" fontId="69" fillId="33" borderId="15" xfId="0" applyNumberFormat="1" applyFont="1" applyFill="1" applyBorder="1" applyAlignment="1">
      <alignment/>
    </xf>
    <xf numFmtId="0" fontId="2" fillId="33" borderId="12" xfId="0" applyFont="1" applyFill="1" applyBorder="1" applyAlignment="1">
      <alignment/>
    </xf>
    <xf numFmtId="3" fontId="69" fillId="33" borderId="12" xfId="0" applyNumberFormat="1" applyFont="1" applyFill="1" applyBorder="1" applyAlignment="1">
      <alignment/>
    </xf>
    <xf numFmtId="164" fontId="69"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72" fillId="33" borderId="0" xfId="0" applyFont="1" applyFill="1" applyAlignment="1">
      <alignment/>
    </xf>
    <xf numFmtId="0" fontId="73" fillId="33" borderId="0" xfId="0" applyFont="1" applyFill="1" applyAlignment="1">
      <alignment horizontal="centerContinuous"/>
    </xf>
    <xf numFmtId="0" fontId="74" fillId="33" borderId="0" xfId="0" applyFont="1" applyFill="1" applyAlignment="1">
      <alignment horizontal="centerContinuous"/>
    </xf>
    <xf numFmtId="0" fontId="75" fillId="33" borderId="0" xfId="0" applyFont="1" applyFill="1" applyAlignment="1">
      <alignment horizontal="centerContinuous"/>
    </xf>
    <xf numFmtId="0" fontId="0" fillId="33" borderId="0" xfId="0" applyFill="1" applyAlignment="1" quotePrefix="1">
      <alignment/>
    </xf>
    <xf numFmtId="0" fontId="0" fillId="33" borderId="0" xfId="0" applyFill="1" applyBorder="1" applyAlignment="1" quotePrefix="1">
      <alignment/>
    </xf>
    <xf numFmtId="0" fontId="74" fillId="33" borderId="0" xfId="0" applyFont="1" applyFill="1" applyAlignment="1">
      <alignment horizontal="centerContinuous" vertical="center"/>
    </xf>
    <xf numFmtId="0" fontId="66" fillId="33" borderId="0" xfId="0" applyFont="1" applyFill="1" applyAlignment="1">
      <alignment horizontal="centerContinuous" vertical="center"/>
    </xf>
    <xf numFmtId="0" fontId="0" fillId="33" borderId="0" xfId="0" applyFill="1" applyAlignment="1">
      <alignment horizontal="centerContinuous" vertical="center"/>
    </xf>
    <xf numFmtId="0" fontId="63"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164" fontId="63"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2" fillId="33" borderId="0" xfId="0" applyFont="1" applyFill="1" applyAlignment="1">
      <alignment horizontal="centerContinuous" vertical="center"/>
    </xf>
    <xf numFmtId="0" fontId="76" fillId="33" borderId="0" xfId="0" applyFont="1" applyFill="1" applyBorder="1" applyAlignment="1">
      <alignment vertical="center"/>
    </xf>
    <xf numFmtId="164" fontId="76" fillId="33" borderId="0" xfId="0" applyNumberFormat="1" applyFont="1" applyFill="1" applyBorder="1" applyAlignment="1">
      <alignment vertical="center"/>
    </xf>
    <xf numFmtId="0" fontId="63" fillId="33" borderId="0" xfId="0" applyFont="1" applyFill="1" applyAlignment="1">
      <alignment/>
    </xf>
    <xf numFmtId="0" fontId="77" fillId="33" borderId="0" xfId="0" applyFont="1" applyFill="1" applyBorder="1" applyAlignment="1">
      <alignment vertical="center"/>
    </xf>
    <xf numFmtId="10" fontId="77" fillId="33" borderId="0" xfId="0" applyNumberFormat="1" applyFont="1" applyFill="1" applyBorder="1" applyAlignment="1">
      <alignment vertical="center"/>
    </xf>
    <xf numFmtId="164" fontId="77" fillId="33" borderId="0" xfId="0" applyNumberFormat="1" applyFont="1" applyFill="1" applyBorder="1" applyAlignment="1">
      <alignment horizontal="centerContinuous" vertical="center"/>
    </xf>
    <xf numFmtId="0" fontId="0" fillId="33" borderId="0" xfId="0" applyFill="1" applyAlignment="1">
      <alignment/>
    </xf>
    <xf numFmtId="0" fontId="78"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7" fillId="33" borderId="0" xfId="52" applyFill="1" applyAlignment="1">
      <alignment/>
    </xf>
    <xf numFmtId="0" fontId="79" fillId="33" borderId="0" xfId="0" applyFont="1" applyFill="1" applyAlignment="1">
      <alignment horizontal="centerContinuous"/>
    </xf>
    <xf numFmtId="0" fontId="72" fillId="33" borderId="0" xfId="0" applyFont="1" applyFill="1" applyAlignment="1">
      <alignment horizontal="centerContinuous"/>
    </xf>
    <xf numFmtId="0" fontId="63" fillId="33" borderId="0" xfId="0" applyFont="1" applyFill="1" applyAlignment="1" quotePrefix="1">
      <alignment/>
    </xf>
    <xf numFmtId="0" fontId="80" fillId="33" borderId="0" xfId="0" applyFont="1" applyFill="1" applyAlignment="1">
      <alignment horizontal="centerContinuous" wrapText="1"/>
    </xf>
    <xf numFmtId="0" fontId="81" fillId="33" borderId="0" xfId="0" applyFont="1" applyFill="1" applyAlignment="1">
      <alignment/>
    </xf>
    <xf numFmtId="0" fontId="69" fillId="33" borderId="10" xfId="0" applyFont="1" applyFill="1" applyBorder="1" applyAlignment="1">
      <alignment horizontal="center" vertical="center"/>
    </xf>
    <xf numFmtId="0" fontId="69" fillId="33" borderId="10" xfId="0" applyFont="1" applyFill="1" applyBorder="1" applyAlignment="1">
      <alignment horizontal="centerContinuous" vertical="center"/>
    </xf>
    <xf numFmtId="0" fontId="69" fillId="33" borderId="11" xfId="0" applyFont="1" applyFill="1" applyBorder="1" applyAlignment="1">
      <alignment horizontal="center" vertical="center"/>
    </xf>
    <xf numFmtId="0" fontId="82" fillId="33" borderId="11" xfId="0" applyFont="1" applyFill="1" applyBorder="1" applyAlignment="1">
      <alignment horizontal="center" vertical="center"/>
    </xf>
    <xf numFmtId="0" fontId="69" fillId="33" borderId="11" xfId="0" applyFont="1" applyFill="1" applyBorder="1" applyAlignment="1">
      <alignment horizontal="centerContinuous" vertical="center"/>
    </xf>
    <xf numFmtId="0" fontId="69" fillId="33" borderId="12" xfId="0" applyFont="1" applyFill="1" applyBorder="1" applyAlignment="1">
      <alignment horizontal="center" vertical="center" wrapText="1"/>
    </xf>
    <xf numFmtId="0" fontId="2" fillId="33" borderId="10" xfId="0" applyFont="1" applyFill="1" applyBorder="1" applyAlignment="1" quotePrefix="1">
      <alignment/>
    </xf>
    <xf numFmtId="0" fontId="2" fillId="33" borderId="11"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9" fillId="33" borderId="0" xfId="0" applyFont="1" applyFill="1" applyAlignment="1">
      <alignment horizontal="right" vertical="center"/>
    </xf>
    <xf numFmtId="0" fontId="69" fillId="33" borderId="0" xfId="0" applyFont="1" applyFill="1" applyAlignment="1">
      <alignment vertical="center"/>
    </xf>
    <xf numFmtId="0" fontId="0" fillId="33" borderId="10" xfId="0" applyFill="1" applyBorder="1" applyAlignment="1">
      <alignment/>
    </xf>
    <xf numFmtId="0" fontId="69" fillId="33" borderId="12" xfId="0" applyFont="1" applyFill="1" applyBorder="1" applyAlignment="1">
      <alignment horizontal="center" vertical="center"/>
    </xf>
    <xf numFmtId="0" fontId="68" fillId="33" borderId="12" xfId="0" applyFont="1" applyFill="1" applyBorder="1" applyAlignment="1">
      <alignment horizontal="center" vertical="center"/>
    </xf>
    <xf numFmtId="0" fontId="70" fillId="33" borderId="0" xfId="0" applyFont="1" applyFill="1" applyAlignment="1">
      <alignment/>
    </xf>
    <xf numFmtId="0" fontId="2" fillId="33" borderId="10" xfId="0" applyFont="1" applyFill="1" applyBorder="1" applyAlignment="1">
      <alignment vertical="center"/>
    </xf>
    <xf numFmtId="3" fontId="69"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9" fillId="33" borderId="12" xfId="0" applyNumberFormat="1" applyFont="1" applyFill="1" applyBorder="1" applyAlignment="1">
      <alignment vertical="center"/>
    </xf>
    <xf numFmtId="0" fontId="2" fillId="33" borderId="14" xfId="0" applyFont="1" applyFill="1" applyBorder="1" applyAlignment="1">
      <alignment vertical="center"/>
    </xf>
    <xf numFmtId="3" fontId="69" fillId="33" borderId="24" xfId="0" applyNumberFormat="1" applyFont="1" applyFill="1" applyBorder="1" applyAlignment="1">
      <alignment vertical="center"/>
    </xf>
    <xf numFmtId="0" fontId="2" fillId="33" borderId="15" xfId="0" applyFont="1" applyFill="1" applyBorder="1" applyAlignment="1">
      <alignment vertical="center"/>
    </xf>
    <xf numFmtId="3" fontId="69" fillId="33" borderId="25" xfId="0" applyNumberFormat="1" applyFont="1" applyFill="1" applyBorder="1" applyAlignment="1">
      <alignment vertical="center"/>
    </xf>
    <xf numFmtId="0" fontId="69" fillId="33" borderId="26" xfId="0" applyFont="1" applyFill="1" applyBorder="1" applyAlignment="1">
      <alignment/>
    </xf>
    <xf numFmtId="0" fontId="69"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9" fillId="33" borderId="29" xfId="0" applyNumberFormat="1" applyFont="1" applyFill="1" applyBorder="1" applyAlignment="1">
      <alignment vertical="center"/>
    </xf>
    <xf numFmtId="0" fontId="70" fillId="33" borderId="20" xfId="0" applyFont="1" applyFill="1" applyBorder="1" applyAlignment="1">
      <alignment/>
    </xf>
    <xf numFmtId="0" fontId="70" fillId="33" borderId="0" xfId="0" applyFont="1" applyFill="1" applyBorder="1" applyAlignment="1">
      <alignment/>
    </xf>
    <xf numFmtId="0" fontId="70" fillId="33" borderId="22" xfId="0" applyFont="1" applyFill="1" applyBorder="1" applyAlignment="1">
      <alignment/>
    </xf>
    <xf numFmtId="0" fontId="68" fillId="33" borderId="0" xfId="0" applyFont="1" applyFill="1" applyAlignment="1">
      <alignment horizontal="right" vertical="center"/>
    </xf>
    <xf numFmtId="0" fontId="68" fillId="33" borderId="0" xfId="0" applyFont="1" applyFill="1" applyAlignment="1">
      <alignment vertical="center"/>
    </xf>
    <xf numFmtId="0" fontId="68" fillId="33" borderId="22" xfId="0" applyFont="1" applyFill="1" applyBorder="1" applyAlignment="1">
      <alignment horizontal="centerContinuous" vertical="center"/>
    </xf>
    <xf numFmtId="0" fontId="68" fillId="33" borderId="22" xfId="0" applyFont="1" applyFill="1" applyBorder="1" applyAlignment="1">
      <alignment horizontal="centerContinuous" vertical="center" wrapText="1"/>
    </xf>
    <xf numFmtId="0" fontId="68" fillId="33" borderId="22" xfId="0" applyFont="1" applyFill="1" applyBorder="1" applyAlignment="1">
      <alignment horizontal="right" vertical="center"/>
    </xf>
    <xf numFmtId="0" fontId="68" fillId="33" borderId="0" xfId="0" applyFont="1" applyFill="1" applyAlignment="1">
      <alignment/>
    </xf>
    <xf numFmtId="0" fontId="68" fillId="33" borderId="11" xfId="0" applyFont="1" applyFill="1" applyBorder="1" applyAlignment="1">
      <alignment vertical="center"/>
    </xf>
    <xf numFmtId="0" fontId="68" fillId="33" borderId="28" xfId="0" applyFont="1" applyFill="1" applyBorder="1" applyAlignment="1">
      <alignment vertical="center"/>
    </xf>
    <xf numFmtId="0" fontId="68" fillId="33" borderId="22" xfId="0" applyFont="1" applyFill="1" applyBorder="1" applyAlignment="1">
      <alignment vertical="center"/>
    </xf>
    <xf numFmtId="0" fontId="68" fillId="33" borderId="23" xfId="0" applyFont="1" applyFill="1" applyBorder="1" applyAlignment="1">
      <alignment vertical="center"/>
    </xf>
    <xf numFmtId="0" fontId="68" fillId="33" borderId="0" xfId="0" applyFont="1" applyFill="1" applyAlignment="1">
      <alignment horizontal="center" vertical="center" wrapText="1"/>
    </xf>
    <xf numFmtId="0" fontId="3" fillId="33" borderId="10" xfId="0" applyFont="1" applyFill="1" applyBorder="1" applyAlignment="1">
      <alignment vertical="center"/>
    </xf>
    <xf numFmtId="164" fontId="68" fillId="33" borderId="10" xfId="0" applyNumberFormat="1" applyFont="1" applyFill="1" applyBorder="1" applyAlignment="1">
      <alignment horizontal="center" vertical="center"/>
    </xf>
    <xf numFmtId="0" fontId="68"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8" fillId="33" borderId="11" xfId="0" applyNumberFormat="1" applyFont="1" applyFill="1" applyBorder="1" applyAlignment="1">
      <alignment horizontal="center" vertical="center"/>
    </xf>
    <xf numFmtId="0" fontId="68"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8" fillId="33" borderId="12" xfId="0" applyNumberFormat="1" applyFont="1" applyFill="1" applyBorder="1" applyAlignment="1">
      <alignment horizontal="center" vertical="center"/>
    </xf>
    <xf numFmtId="0" fontId="68" fillId="33" borderId="12" xfId="0" applyNumberFormat="1" applyFont="1" applyFill="1" applyBorder="1" applyAlignment="1">
      <alignment horizontal="center" vertical="center"/>
    </xf>
    <xf numFmtId="0" fontId="68" fillId="33" borderId="13" xfId="0" applyFont="1" applyFill="1" applyBorder="1" applyAlignment="1">
      <alignment vertical="center"/>
    </xf>
    <xf numFmtId="0" fontId="68" fillId="33" borderId="10" xfId="0" applyFont="1" applyFill="1" applyBorder="1" applyAlignment="1">
      <alignment vertical="center"/>
    </xf>
    <xf numFmtId="0" fontId="68" fillId="33" borderId="12" xfId="0" applyFont="1" applyFill="1" applyBorder="1" applyAlignment="1">
      <alignment vertical="center"/>
    </xf>
    <xf numFmtId="0" fontId="80" fillId="33" borderId="13" xfId="0" applyFont="1" applyFill="1" applyBorder="1" applyAlignment="1">
      <alignment horizontal="center"/>
    </xf>
    <xf numFmtId="0" fontId="80" fillId="33" borderId="10" xfId="0" applyFont="1" applyFill="1" applyBorder="1" applyAlignment="1">
      <alignment horizontal="center"/>
    </xf>
    <xf numFmtId="0" fontId="80" fillId="33" borderId="12" xfId="0" applyFont="1" applyFill="1" applyBorder="1" applyAlignment="1">
      <alignment horizontal="center"/>
    </xf>
    <xf numFmtId="0" fontId="68" fillId="33" borderId="0" xfId="0" applyFont="1" applyFill="1" applyAlignment="1">
      <alignment/>
    </xf>
    <xf numFmtId="0" fontId="68" fillId="33" borderId="0" xfId="0" applyFont="1" applyFill="1" applyAlignment="1" quotePrefix="1">
      <alignment/>
    </xf>
    <xf numFmtId="0" fontId="66" fillId="33" borderId="0" xfId="0" applyFont="1" applyFill="1" applyBorder="1" applyAlignment="1">
      <alignment horizontal="centerContinuous" vertical="center"/>
    </xf>
    <xf numFmtId="0" fontId="68" fillId="33" borderId="0" xfId="0" applyFont="1" applyFill="1" applyBorder="1" applyAlignment="1">
      <alignment vertical="center"/>
    </xf>
    <xf numFmtId="0" fontId="68" fillId="33" borderId="13"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0" xfId="0" applyFont="1" applyFill="1" applyBorder="1" applyAlignment="1">
      <alignment horizontal="center" vertical="center"/>
    </xf>
    <xf numFmtId="0" fontId="70" fillId="33" borderId="13" xfId="0" applyFont="1" applyFill="1" applyBorder="1" applyAlignment="1">
      <alignment vertical="center" wrapText="1"/>
    </xf>
    <xf numFmtId="0" fontId="70" fillId="33" borderId="0" xfId="0" applyFont="1" applyFill="1" applyBorder="1" applyAlignment="1">
      <alignment vertical="center" wrapText="1"/>
    </xf>
    <xf numFmtId="0" fontId="70" fillId="33" borderId="10" xfId="0" applyFont="1" applyFill="1" applyBorder="1" applyAlignment="1">
      <alignment vertical="center" wrapText="1"/>
    </xf>
    <xf numFmtId="0" fontId="0" fillId="33" borderId="27" xfId="0" applyFill="1" applyBorder="1" applyAlignment="1">
      <alignment/>
    </xf>
    <xf numFmtId="0" fontId="68" fillId="33" borderId="0" xfId="0" applyFont="1" applyFill="1" applyBorder="1" applyAlignment="1" quotePrefix="1">
      <alignment/>
    </xf>
    <xf numFmtId="0" fontId="70" fillId="33" borderId="26" xfId="0" applyFont="1" applyFill="1" applyBorder="1" applyAlignment="1">
      <alignment horizontal="centerContinuous" vertical="center" wrapText="1"/>
    </xf>
    <xf numFmtId="0" fontId="70" fillId="33" borderId="20" xfId="0" applyFont="1" applyFill="1" applyBorder="1" applyAlignment="1">
      <alignment horizontal="centerContinuous" vertical="center" wrapText="1"/>
    </xf>
    <xf numFmtId="0" fontId="70" fillId="33" borderId="21" xfId="0" applyFont="1" applyFill="1" applyBorder="1" applyAlignment="1">
      <alignment horizontal="centerContinuous" vertical="center" wrapText="1"/>
    </xf>
    <xf numFmtId="0" fontId="70" fillId="33" borderId="27" xfId="0" applyFont="1" applyFill="1" applyBorder="1" applyAlignment="1">
      <alignment horizontal="centerContinuous" vertical="center" wrapText="1"/>
    </xf>
    <xf numFmtId="0" fontId="70" fillId="33" borderId="0" xfId="0" applyFont="1" applyFill="1" applyBorder="1" applyAlignment="1">
      <alignment horizontal="centerContinuous" vertical="center" wrapText="1"/>
    </xf>
    <xf numFmtId="0" fontId="70" fillId="33" borderId="19" xfId="0" applyFont="1" applyFill="1" applyBorder="1" applyAlignment="1">
      <alignment horizontal="centerContinuous" vertical="center" wrapText="1"/>
    </xf>
    <xf numFmtId="0" fontId="70" fillId="33" borderId="27"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9" xfId="0" applyFont="1" applyFill="1" applyBorder="1" applyAlignment="1">
      <alignment horizontal="left" vertical="center" wrapText="1"/>
    </xf>
    <xf numFmtId="0" fontId="70" fillId="33" borderId="28"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0" fontId="66" fillId="33" borderId="0" xfId="0" applyFont="1" applyFill="1" applyBorder="1" applyAlignment="1">
      <alignment horizontal="centerContinuous"/>
    </xf>
    <xf numFmtId="0" fontId="0" fillId="33" borderId="0" xfId="0" applyFill="1" applyBorder="1" applyAlignment="1">
      <alignment horizontal="centerContinuous"/>
    </xf>
    <xf numFmtId="0" fontId="68" fillId="33" borderId="0" xfId="0" applyFont="1" applyFill="1" applyBorder="1" applyAlignment="1">
      <alignment horizontal="right" vertical="center"/>
    </xf>
    <xf numFmtId="164" fontId="70" fillId="33" borderId="13" xfId="0" applyNumberFormat="1" applyFont="1" applyFill="1" applyBorder="1" applyAlignment="1">
      <alignment horizontal="center" vertical="center" wrapText="1"/>
    </xf>
    <xf numFmtId="164" fontId="70" fillId="33" borderId="0" xfId="0" applyNumberFormat="1" applyFont="1" applyFill="1" applyBorder="1" applyAlignment="1">
      <alignment horizontal="center" vertical="center" wrapText="1"/>
    </xf>
    <xf numFmtId="0" fontId="68" fillId="33" borderId="19" xfId="0" applyFont="1" applyFill="1" applyBorder="1" applyAlignment="1" quotePrefix="1">
      <alignment/>
    </xf>
    <xf numFmtId="164" fontId="70" fillId="33" borderId="10" xfId="0" applyNumberFormat="1" applyFont="1" applyFill="1" applyBorder="1" applyAlignment="1">
      <alignment horizontal="center" vertical="center" wrapText="1"/>
    </xf>
    <xf numFmtId="0" fontId="70" fillId="33" borderId="20" xfId="0" applyFont="1" applyFill="1" applyBorder="1" applyAlignment="1">
      <alignment vertical="center" wrapText="1"/>
    </xf>
    <xf numFmtId="0" fontId="83" fillId="33" borderId="0" xfId="0" applyFont="1" applyFill="1" applyAlignment="1">
      <alignment horizontal="centerContinuous"/>
    </xf>
    <xf numFmtId="0" fontId="68" fillId="33" borderId="0" xfId="0" applyFont="1" applyFill="1" applyAlignment="1">
      <alignment horizontal="centerContinuous" vertical="center"/>
    </xf>
    <xf numFmtId="0" fontId="84" fillId="33" borderId="0" xfId="0" applyFont="1" applyFill="1" applyAlignment="1">
      <alignment horizontal="centerContinuous"/>
    </xf>
    <xf numFmtId="0" fontId="85" fillId="33" borderId="10" xfId="0" applyFont="1" applyFill="1" applyBorder="1" applyAlignment="1">
      <alignment horizontal="center" vertical="center"/>
    </xf>
    <xf numFmtId="3" fontId="85" fillId="33" borderId="10" xfId="0" applyNumberFormat="1" applyFont="1" applyFill="1" applyBorder="1" applyAlignment="1">
      <alignment vertical="center"/>
    </xf>
    <xf numFmtId="0" fontId="85" fillId="33" borderId="11" xfId="0" applyFont="1" applyFill="1" applyBorder="1" applyAlignment="1">
      <alignment vertical="center" wrapText="1"/>
    </xf>
    <xf numFmtId="3" fontId="85" fillId="33" borderId="11" xfId="0" applyNumberFormat="1" applyFont="1" applyFill="1" applyBorder="1" applyAlignment="1">
      <alignment vertical="center" wrapText="1"/>
    </xf>
    <xf numFmtId="0" fontId="85" fillId="33" borderId="12" xfId="0" applyFont="1" applyFill="1" applyBorder="1" applyAlignment="1">
      <alignment vertical="center" wrapText="1"/>
    </xf>
    <xf numFmtId="3" fontId="85" fillId="33" borderId="12" xfId="0" applyNumberFormat="1" applyFont="1" applyFill="1" applyBorder="1" applyAlignment="1">
      <alignment vertical="center" wrapText="1"/>
    </xf>
    <xf numFmtId="0" fontId="85" fillId="33" borderId="10" xfId="0" applyFont="1" applyFill="1" applyBorder="1" applyAlignment="1">
      <alignment vertical="center" wrapText="1"/>
    </xf>
    <xf numFmtId="3" fontId="85" fillId="33" borderId="10" xfId="0" applyNumberFormat="1" applyFont="1" applyFill="1" applyBorder="1" applyAlignment="1">
      <alignment vertical="center" wrapText="1"/>
    </xf>
    <xf numFmtId="0" fontId="85" fillId="33" borderId="11" xfId="0" applyFont="1" applyFill="1" applyBorder="1" applyAlignment="1">
      <alignment vertical="center"/>
    </xf>
    <xf numFmtId="3" fontId="85" fillId="33" borderId="11" xfId="0" applyNumberFormat="1" applyFont="1" applyFill="1" applyBorder="1" applyAlignment="1">
      <alignment vertical="center"/>
    </xf>
    <xf numFmtId="0" fontId="85" fillId="33" borderId="12" xfId="0" applyFont="1" applyFill="1" applyBorder="1" applyAlignment="1">
      <alignment/>
    </xf>
    <xf numFmtId="3" fontId="85" fillId="33" borderId="12" xfId="0" applyNumberFormat="1" applyFont="1" applyFill="1" applyBorder="1" applyAlignment="1">
      <alignment vertical="center"/>
    </xf>
    <xf numFmtId="0" fontId="85" fillId="33" borderId="10" xfId="0" applyFont="1" applyFill="1" applyBorder="1" applyAlignment="1">
      <alignment/>
    </xf>
    <xf numFmtId="0" fontId="85" fillId="33" borderId="12" xfId="0" applyFont="1" applyFill="1" applyBorder="1" applyAlignment="1">
      <alignment vertical="center"/>
    </xf>
    <xf numFmtId="0" fontId="85" fillId="33" borderId="10" xfId="0" applyFont="1" applyFill="1" applyBorder="1" applyAlignment="1">
      <alignment vertical="center"/>
    </xf>
    <xf numFmtId="0" fontId="86" fillId="8" borderId="13" xfId="0" applyFont="1" applyFill="1" applyBorder="1" applyAlignment="1">
      <alignment horizontal="center" vertical="center"/>
    </xf>
    <xf numFmtId="0" fontId="86" fillId="8" borderId="17" xfId="0" applyFont="1" applyFill="1" applyBorder="1" applyAlignment="1">
      <alignment horizontal="center" vertical="center"/>
    </xf>
    <xf numFmtId="0" fontId="85" fillId="33" borderId="26" xfId="0" applyFont="1" applyFill="1" applyBorder="1" applyAlignment="1">
      <alignment/>
    </xf>
    <xf numFmtId="0" fontId="85" fillId="33" borderId="20" xfId="0" applyFont="1" applyFill="1" applyBorder="1" applyAlignment="1">
      <alignment/>
    </xf>
    <xf numFmtId="0" fontId="85" fillId="33" borderId="21" xfId="0" applyFont="1" applyFill="1" applyBorder="1" applyAlignment="1">
      <alignment/>
    </xf>
    <xf numFmtId="0" fontId="68" fillId="33" borderId="27" xfId="0" applyFont="1" applyFill="1" applyBorder="1" applyAlignment="1">
      <alignment horizontal="centerContinuous" vertical="center" wrapText="1"/>
    </xf>
    <xf numFmtId="0" fontId="68" fillId="33" borderId="0" xfId="0" applyFont="1" applyFill="1" applyBorder="1" applyAlignment="1">
      <alignment horizontal="centerContinuous" vertical="center"/>
    </xf>
    <xf numFmtId="0" fontId="68" fillId="33" borderId="19" xfId="0" applyFont="1" applyFill="1" applyBorder="1" applyAlignment="1">
      <alignment horizontal="centerContinuous" vertical="center"/>
    </xf>
    <xf numFmtId="0" fontId="68" fillId="33" borderId="28" xfId="0" applyFont="1" applyFill="1" applyBorder="1" applyAlignment="1">
      <alignment/>
    </xf>
    <xf numFmtId="0" fontId="68" fillId="33" borderId="22" xfId="0" applyFont="1" applyFill="1" applyBorder="1" applyAlignment="1">
      <alignment/>
    </xf>
    <xf numFmtId="0" fontId="68" fillId="33" borderId="23" xfId="0" applyFont="1" applyFill="1" applyBorder="1" applyAlignment="1">
      <alignment/>
    </xf>
    <xf numFmtId="0" fontId="0" fillId="33" borderId="26" xfId="0" applyFill="1" applyBorder="1" applyAlignment="1">
      <alignment/>
    </xf>
    <xf numFmtId="0" fontId="0" fillId="33" borderId="27" xfId="0" applyFill="1" applyBorder="1" applyAlignment="1" quotePrefix="1">
      <alignment/>
    </xf>
    <xf numFmtId="164" fontId="0" fillId="33" borderId="0" xfId="0" applyNumberFormat="1" applyFill="1" applyBorder="1" applyAlignment="1">
      <alignment/>
    </xf>
    <xf numFmtId="0" fontId="0" fillId="33" borderId="19" xfId="0" applyFill="1" applyBorder="1" applyAlignment="1" quotePrefix="1">
      <alignment/>
    </xf>
    <xf numFmtId="0" fontId="87" fillId="33" borderId="27" xfId="0" applyFont="1" applyFill="1" applyBorder="1" applyAlignment="1">
      <alignment horizontal="centerContinuous"/>
    </xf>
    <xf numFmtId="0" fontId="87" fillId="33" borderId="0" xfId="0" applyFont="1" applyFill="1" applyBorder="1" applyAlignment="1">
      <alignment horizontal="centerContinuous"/>
    </xf>
    <xf numFmtId="0" fontId="88" fillId="33" borderId="0" xfId="0" applyFont="1" applyFill="1" applyBorder="1" applyAlignment="1">
      <alignment horizontal="centerContinuous"/>
    </xf>
    <xf numFmtId="0" fontId="88" fillId="33" borderId="19" xfId="0" applyFont="1" applyFill="1" applyBorder="1" applyAlignment="1">
      <alignment horizontal="centerContinuous"/>
    </xf>
    <xf numFmtId="0" fontId="87" fillId="33" borderId="27" xfId="0" applyFont="1" applyFill="1" applyBorder="1" applyAlignment="1">
      <alignment horizontal="centerContinuous" vertical="center"/>
    </xf>
    <xf numFmtId="0" fontId="89" fillId="33" borderId="0" xfId="0" applyFont="1" applyFill="1" applyBorder="1" applyAlignment="1">
      <alignment horizontal="centerContinuous" vertical="center"/>
    </xf>
    <xf numFmtId="0" fontId="87" fillId="33" borderId="0" xfId="0" applyFont="1" applyFill="1" applyBorder="1" applyAlignment="1">
      <alignment horizontal="centerContinuous" vertical="center"/>
    </xf>
    <xf numFmtId="0" fontId="88" fillId="33" borderId="0" xfId="0" applyFont="1" applyFill="1" applyBorder="1" applyAlignment="1">
      <alignment horizontal="centerContinuous" vertical="center"/>
    </xf>
    <xf numFmtId="0" fontId="88" fillId="33" borderId="19" xfId="0" applyFont="1" applyFill="1" applyBorder="1" applyAlignment="1">
      <alignment horizontal="centerContinuous" vertical="center"/>
    </xf>
    <xf numFmtId="0" fontId="90" fillId="33" borderId="27" xfId="0" applyFont="1" applyFill="1" applyBorder="1" applyAlignment="1">
      <alignment horizontal="centerContinuous" vertical="center"/>
    </xf>
    <xf numFmtId="0" fontId="74" fillId="33" borderId="0" xfId="0" applyFont="1" applyFill="1" applyBorder="1" applyAlignment="1">
      <alignment horizontal="centerContinuous" vertical="center"/>
    </xf>
    <xf numFmtId="0" fontId="0" fillId="33" borderId="19" xfId="0" applyFont="1" applyFill="1" applyBorder="1" applyAlignment="1">
      <alignment horizontal="centerContinuous" vertical="center"/>
    </xf>
    <xf numFmtId="0" fontId="48" fillId="33" borderId="27" xfId="0" applyFont="1" applyFill="1" applyBorder="1" applyAlignment="1">
      <alignment/>
    </xf>
    <xf numFmtId="0" fontId="0" fillId="33" borderId="19" xfId="0" applyFill="1" applyBorder="1" applyAlignment="1">
      <alignment horizontal="left" indent="5"/>
    </xf>
    <xf numFmtId="0" fontId="76" fillId="33" borderId="27" xfId="0" applyFont="1" applyFill="1" applyBorder="1" applyAlignment="1">
      <alignment horizontal="centerContinuous" vertical="center"/>
    </xf>
    <xf numFmtId="0" fontId="76" fillId="33" borderId="0" xfId="0" applyFont="1" applyFill="1" applyBorder="1" applyAlignment="1">
      <alignment horizontal="centerContinuous" vertical="center"/>
    </xf>
    <xf numFmtId="0" fontId="63" fillId="33" borderId="0" xfId="0" applyFont="1" applyFill="1" applyBorder="1" applyAlignment="1">
      <alignment horizontal="centerContinuous" vertical="center"/>
    </xf>
    <xf numFmtId="0" fontId="63" fillId="33" borderId="19" xfId="0" applyFont="1" applyFill="1" applyBorder="1" applyAlignment="1">
      <alignment horizontal="centerContinuous" vertical="center"/>
    </xf>
    <xf numFmtId="0" fontId="51" fillId="33" borderId="0" xfId="0" applyFont="1" applyFill="1" applyBorder="1" applyAlignment="1">
      <alignment horizontal="centerContinuous" vertical="center"/>
    </xf>
    <xf numFmtId="0" fontId="51" fillId="33" borderId="19" xfId="0" applyFont="1" applyFill="1" applyBorder="1" applyAlignment="1">
      <alignment horizontal="centerContinuous" vertical="center"/>
    </xf>
    <xf numFmtId="0" fontId="72" fillId="33" borderId="0" xfId="0" applyFont="1" applyFill="1" applyBorder="1" applyAlignment="1">
      <alignment horizontal="centerContinuous" vertical="center"/>
    </xf>
    <xf numFmtId="0" fontId="0" fillId="33" borderId="0" xfId="0" applyFont="1" applyFill="1" applyBorder="1" applyAlignment="1">
      <alignment horizontal="centerContinuous" vertical="center"/>
    </xf>
    <xf numFmtId="164" fontId="76" fillId="33" borderId="27" xfId="0" applyNumberFormat="1" applyFont="1" applyFill="1" applyBorder="1" applyAlignment="1">
      <alignment horizontal="centerContinuous" vertical="center"/>
    </xf>
    <xf numFmtId="164" fontId="72" fillId="33" borderId="0" xfId="0" applyNumberFormat="1" applyFont="1" applyFill="1" applyBorder="1" applyAlignment="1">
      <alignment horizontal="centerContinuous" vertical="center"/>
    </xf>
    <xf numFmtId="0" fontId="0" fillId="33" borderId="0" xfId="0" applyFill="1" applyBorder="1" applyAlignment="1">
      <alignment horizontal="centerContinuous" vertical="center"/>
    </xf>
    <xf numFmtId="0" fontId="0" fillId="33" borderId="19" xfId="0" applyFill="1" applyBorder="1" applyAlignment="1">
      <alignment horizontal="centerContinuous" vertical="center"/>
    </xf>
    <xf numFmtId="0" fontId="72" fillId="33" borderId="27" xfId="0" applyFont="1" applyFill="1" applyBorder="1" applyAlignment="1">
      <alignment/>
    </xf>
    <xf numFmtId="0" fontId="72" fillId="33" borderId="0" xfId="0" applyFont="1" applyFill="1" applyBorder="1" applyAlignment="1">
      <alignment/>
    </xf>
    <xf numFmtId="0" fontId="63" fillId="33" borderId="27" xfId="0" applyFont="1" applyFill="1" applyBorder="1" applyAlignment="1">
      <alignment vertical="center"/>
    </xf>
    <xf numFmtId="164" fontId="0" fillId="33" borderId="0" xfId="0" applyNumberFormat="1" applyFill="1" applyBorder="1" applyAlignment="1">
      <alignment vertical="center"/>
    </xf>
    <xf numFmtId="0" fontId="76" fillId="33" borderId="27" xfId="0" applyFont="1" applyFill="1" applyBorder="1" applyAlignment="1">
      <alignment vertical="center"/>
    </xf>
    <xf numFmtId="164" fontId="63" fillId="33" borderId="0" xfId="0" applyNumberFormat="1" applyFont="1" applyFill="1" applyBorder="1" applyAlignment="1">
      <alignment horizontal="centerContinuous" vertical="center"/>
    </xf>
    <xf numFmtId="0" fontId="63" fillId="33" borderId="0" xfId="0" applyFont="1" applyFill="1" applyBorder="1" applyAlignment="1">
      <alignment/>
    </xf>
    <xf numFmtId="0" fontId="0" fillId="33" borderId="27" xfId="0" applyFill="1" applyBorder="1" applyAlignment="1">
      <alignment vertical="center"/>
    </xf>
    <xf numFmtId="0" fontId="77" fillId="33" borderId="0" xfId="0" applyFont="1" applyFill="1" applyBorder="1" applyAlignment="1">
      <alignment horizontal="centerContinuous" vertical="center"/>
    </xf>
    <xf numFmtId="0" fontId="0" fillId="0" borderId="27" xfId="0" applyBorder="1" applyAlignment="1">
      <alignment vertical="center"/>
    </xf>
    <xf numFmtId="0" fontId="0" fillId="0" borderId="28" xfId="0" applyBorder="1" applyAlignment="1">
      <alignment/>
    </xf>
    <xf numFmtId="0" fontId="85" fillId="33" borderId="0" xfId="0" applyFont="1" applyFill="1" applyBorder="1" applyAlignment="1">
      <alignment horizontal="left" indent="5"/>
    </xf>
    <xf numFmtId="0" fontId="85" fillId="33" borderId="27"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PageLayoutView="0" workbookViewId="0" topLeftCell="A1">
      <selection activeCell="A30" sqref="A30"/>
    </sheetView>
  </sheetViews>
  <sheetFormatPr defaultColWidth="9.140625" defaultRowHeight="12.75"/>
  <cols>
    <col min="1" max="1" width="9.140625" style="0" customWidth="1"/>
  </cols>
  <sheetData>
    <row r="1" spans="1:11" ht="12.75">
      <c r="A1" s="271"/>
      <c r="B1" s="110"/>
      <c r="C1" s="110"/>
      <c r="D1" s="110"/>
      <c r="E1" s="110"/>
      <c r="F1" s="110"/>
      <c r="G1" s="110"/>
      <c r="H1" s="110"/>
      <c r="I1" s="110"/>
      <c r="J1" s="111"/>
      <c r="K1" s="73"/>
    </row>
    <row r="2" spans="1:12" ht="12.75" hidden="1">
      <c r="A2" s="220" t="s">
        <v>0</v>
      </c>
      <c r="B2" s="113" t="s">
        <v>1</v>
      </c>
      <c r="C2" s="113" t="s">
        <v>2</v>
      </c>
      <c r="D2" s="113" t="s">
        <v>3</v>
      </c>
      <c r="E2" s="113" t="s">
        <v>4</v>
      </c>
      <c r="F2" s="113" t="s">
        <v>5</v>
      </c>
      <c r="G2" s="113" t="s">
        <v>6</v>
      </c>
      <c r="H2" s="113" t="s">
        <v>7</v>
      </c>
      <c r="I2" s="113" t="s">
        <v>8</v>
      </c>
      <c r="J2" s="114" t="s">
        <v>9</v>
      </c>
      <c r="K2" s="73" t="s">
        <v>10</v>
      </c>
      <c r="L2" t="s">
        <v>11</v>
      </c>
    </row>
    <row r="3" spans="1:12" ht="12.75" hidden="1">
      <c r="A3" s="272" t="s">
        <v>12</v>
      </c>
      <c r="B3" s="273">
        <v>2.9</v>
      </c>
      <c r="C3" s="123" t="s">
        <v>13</v>
      </c>
      <c r="D3" s="123" t="s">
        <v>14</v>
      </c>
      <c r="E3" s="123" t="s">
        <v>15</v>
      </c>
      <c r="F3" s="123" t="s">
        <v>16</v>
      </c>
      <c r="G3" s="123" t="s">
        <v>17</v>
      </c>
      <c r="H3" s="123" t="s">
        <v>18</v>
      </c>
      <c r="I3" s="123" t="s">
        <v>19</v>
      </c>
      <c r="J3" s="274" t="s">
        <v>20</v>
      </c>
      <c r="K3" s="123" t="s">
        <v>21</v>
      </c>
      <c r="L3" s="71" t="s">
        <v>22</v>
      </c>
    </row>
    <row r="4" spans="1:11" ht="32.25">
      <c r="A4" s="275" t="s">
        <v>23</v>
      </c>
      <c r="B4" s="276"/>
      <c r="C4" s="276"/>
      <c r="D4" s="276"/>
      <c r="E4" s="276"/>
      <c r="F4" s="276"/>
      <c r="G4" s="277"/>
      <c r="H4" s="277"/>
      <c r="I4" s="277"/>
      <c r="J4" s="278"/>
      <c r="K4" s="73"/>
    </row>
    <row r="5" spans="1:11" ht="33" customHeight="1">
      <c r="A5" s="279" t="s">
        <v>24</v>
      </c>
      <c r="B5" s="280"/>
      <c r="C5" s="281"/>
      <c r="D5" s="281"/>
      <c r="E5" s="281"/>
      <c r="F5" s="281"/>
      <c r="G5" s="282"/>
      <c r="H5" s="282"/>
      <c r="I5" s="282"/>
      <c r="J5" s="283"/>
      <c r="K5" s="73"/>
    </row>
    <row r="6" spans="1:11" ht="30">
      <c r="A6" s="284" t="str">
        <f>CONCATENATE(H3," ",I3)</f>
        <v>April 2015</v>
      </c>
      <c r="B6" s="285"/>
      <c r="C6" s="285"/>
      <c r="D6" s="285"/>
      <c r="E6" s="285"/>
      <c r="F6" s="285"/>
      <c r="G6" s="212"/>
      <c r="H6" s="212"/>
      <c r="I6" s="212"/>
      <c r="J6" s="286"/>
      <c r="K6" s="73"/>
    </row>
    <row r="7" spans="1:11" ht="12.75">
      <c r="A7" s="287"/>
      <c r="B7" s="113"/>
      <c r="C7" s="113"/>
      <c r="D7" s="113"/>
      <c r="E7" s="113"/>
      <c r="F7" s="113"/>
      <c r="G7" s="113"/>
      <c r="H7" s="113"/>
      <c r="I7" s="113"/>
      <c r="J7" s="114"/>
      <c r="K7" s="73"/>
    </row>
    <row r="8" spans="1:11" ht="12.75">
      <c r="A8" s="220"/>
      <c r="B8" s="113"/>
      <c r="C8" s="113"/>
      <c r="D8" s="113"/>
      <c r="E8" s="113"/>
      <c r="F8" s="113"/>
      <c r="G8" s="113"/>
      <c r="H8" s="113"/>
      <c r="I8" s="113"/>
      <c r="J8" s="114"/>
      <c r="K8" s="73"/>
    </row>
    <row r="9" spans="1:11" ht="12.75">
      <c r="A9" s="220"/>
      <c r="B9" s="113"/>
      <c r="C9" s="113"/>
      <c r="D9" s="113"/>
      <c r="E9" s="113"/>
      <c r="F9" s="113"/>
      <c r="G9" s="113"/>
      <c r="H9" s="113"/>
      <c r="I9" s="113"/>
      <c r="J9" s="114"/>
      <c r="K9" s="73"/>
    </row>
    <row r="10" spans="1:11" ht="12.75">
      <c r="A10" s="220"/>
      <c r="B10" s="113"/>
      <c r="C10" s="113"/>
      <c r="D10" s="113"/>
      <c r="E10" s="113"/>
      <c r="F10" s="113"/>
      <c r="G10" s="113"/>
      <c r="H10" s="113"/>
      <c r="I10" s="113"/>
      <c r="J10" s="114"/>
      <c r="K10" s="73"/>
    </row>
    <row r="11" spans="1:11" ht="12.75">
      <c r="A11" s="220"/>
      <c r="B11" s="113"/>
      <c r="C11" s="113"/>
      <c r="D11" s="113"/>
      <c r="E11" s="113"/>
      <c r="F11" s="113"/>
      <c r="G11" s="113"/>
      <c r="H11" s="113"/>
      <c r="I11" s="113"/>
      <c r="J11" s="114"/>
      <c r="K11" s="73"/>
    </row>
    <row r="12" spans="1:11" ht="12.75">
      <c r="A12" s="220"/>
      <c r="B12" s="113"/>
      <c r="C12" s="113"/>
      <c r="D12" s="113"/>
      <c r="E12" s="113"/>
      <c r="F12" s="113"/>
      <c r="G12" s="113"/>
      <c r="H12" s="113"/>
      <c r="I12" s="113"/>
      <c r="J12" s="114"/>
      <c r="K12" s="73"/>
    </row>
    <row r="13" spans="1:11" ht="12.75">
      <c r="A13" s="220"/>
      <c r="B13" s="113"/>
      <c r="C13" s="113"/>
      <c r="D13" s="113"/>
      <c r="E13" s="113"/>
      <c r="F13" s="113"/>
      <c r="G13" s="113"/>
      <c r="H13" s="113"/>
      <c r="I13" s="113"/>
      <c r="J13" s="114"/>
      <c r="K13" s="73"/>
    </row>
    <row r="14" spans="1:11" ht="12.75">
      <c r="A14" s="220"/>
      <c r="B14" s="113"/>
      <c r="C14" s="113"/>
      <c r="D14" s="113"/>
      <c r="E14" s="113"/>
      <c r="F14" s="113"/>
      <c r="G14" s="113"/>
      <c r="H14" s="113"/>
      <c r="I14" s="113"/>
      <c r="J14" s="114"/>
      <c r="K14" s="73"/>
    </row>
    <row r="15" spans="1:11" ht="12.75">
      <c r="A15" s="220"/>
      <c r="B15" s="113"/>
      <c r="C15" s="113"/>
      <c r="D15" s="113"/>
      <c r="E15" s="113"/>
      <c r="F15" s="113"/>
      <c r="G15" s="113"/>
      <c r="H15" s="113"/>
      <c r="I15" s="113"/>
      <c r="J15" s="114"/>
      <c r="K15" s="73"/>
    </row>
    <row r="16" spans="1:11" ht="12.75">
      <c r="A16" s="220"/>
      <c r="B16" s="113"/>
      <c r="C16" s="113"/>
      <c r="D16" s="113"/>
      <c r="E16" s="113"/>
      <c r="F16" s="113"/>
      <c r="G16" s="113"/>
      <c r="H16" s="113"/>
      <c r="I16" s="113"/>
      <c r="J16" s="114"/>
      <c r="K16" s="73"/>
    </row>
    <row r="17" spans="1:11" ht="12.75">
      <c r="A17" s="220"/>
      <c r="B17" s="113"/>
      <c r="C17" s="113"/>
      <c r="D17" s="113"/>
      <c r="E17" s="113"/>
      <c r="F17" s="113"/>
      <c r="G17" s="113"/>
      <c r="H17" s="113"/>
      <c r="I17" s="113"/>
      <c r="J17" s="114"/>
      <c r="K17" s="73"/>
    </row>
    <row r="18" spans="1:11" ht="12.75">
      <c r="A18" s="220"/>
      <c r="B18" s="113"/>
      <c r="C18" s="113"/>
      <c r="D18" s="113"/>
      <c r="E18" s="113"/>
      <c r="F18" s="113"/>
      <c r="G18" s="113"/>
      <c r="H18" s="113"/>
      <c r="I18" s="113"/>
      <c r="J18" s="114"/>
      <c r="K18" s="73"/>
    </row>
    <row r="19" spans="1:11" ht="12.75">
      <c r="A19" s="220"/>
      <c r="B19" s="113"/>
      <c r="C19" s="113"/>
      <c r="D19" s="113"/>
      <c r="E19" s="113"/>
      <c r="F19" s="113"/>
      <c r="G19" s="113"/>
      <c r="H19" s="113"/>
      <c r="I19" s="113"/>
      <c r="J19" s="114"/>
      <c r="K19" s="73"/>
    </row>
    <row r="20" spans="1:11" ht="12.75">
      <c r="A20" s="220"/>
      <c r="B20" s="113"/>
      <c r="C20" s="113"/>
      <c r="D20" s="113"/>
      <c r="E20" s="113"/>
      <c r="F20" s="113"/>
      <c r="G20" s="113"/>
      <c r="H20" s="113"/>
      <c r="I20" s="113"/>
      <c r="J20" s="114"/>
      <c r="K20" s="73"/>
    </row>
    <row r="21" spans="1:11" ht="12.75">
      <c r="A21" s="220"/>
      <c r="B21" s="113"/>
      <c r="C21" s="113"/>
      <c r="D21" s="113"/>
      <c r="E21" s="113"/>
      <c r="F21" s="113"/>
      <c r="G21" s="113"/>
      <c r="H21" s="113"/>
      <c r="I21" s="113"/>
      <c r="J21" s="114"/>
      <c r="K21" s="73"/>
    </row>
    <row r="22" spans="1:11" ht="12.75">
      <c r="A22" s="220"/>
      <c r="B22" s="113"/>
      <c r="C22" s="113"/>
      <c r="D22" s="113"/>
      <c r="E22" s="113"/>
      <c r="F22" s="113"/>
      <c r="G22" s="113"/>
      <c r="H22" s="113"/>
      <c r="I22" s="113"/>
      <c r="J22" s="114"/>
      <c r="K22" s="73"/>
    </row>
    <row r="23" spans="1:11" ht="12.75">
      <c r="A23" s="220"/>
      <c r="B23" s="113"/>
      <c r="C23" s="113"/>
      <c r="D23" s="113"/>
      <c r="E23" s="113"/>
      <c r="F23" s="113"/>
      <c r="G23" s="113"/>
      <c r="H23" s="113"/>
      <c r="I23" s="113"/>
      <c r="J23" s="114"/>
      <c r="K23" s="73"/>
    </row>
    <row r="24" spans="1:11" ht="12.75">
      <c r="A24" s="220"/>
      <c r="B24" s="113"/>
      <c r="C24" s="113"/>
      <c r="D24" s="113"/>
      <c r="E24" s="113"/>
      <c r="F24" s="113"/>
      <c r="G24" s="113"/>
      <c r="H24" s="113"/>
      <c r="I24" s="113"/>
      <c r="J24" s="114"/>
      <c r="K24" s="73"/>
    </row>
    <row r="25" spans="1:11" ht="12.75">
      <c r="A25" s="220"/>
      <c r="B25" s="113"/>
      <c r="C25" s="113"/>
      <c r="D25" s="113"/>
      <c r="E25" s="113"/>
      <c r="F25" s="113"/>
      <c r="G25" s="113"/>
      <c r="H25" s="113"/>
      <c r="I25" s="113"/>
      <c r="J25" s="114"/>
      <c r="K25" s="73"/>
    </row>
    <row r="26" spans="1:11" ht="12.75">
      <c r="A26" s="220"/>
      <c r="B26" s="113"/>
      <c r="C26" s="113"/>
      <c r="D26" s="113"/>
      <c r="E26" s="113"/>
      <c r="F26" s="113"/>
      <c r="G26" s="113"/>
      <c r="H26" s="113"/>
      <c r="I26" s="113"/>
      <c r="J26" s="114"/>
      <c r="K26" s="73"/>
    </row>
    <row r="27" spans="1:11" ht="12.75">
      <c r="A27" s="220"/>
      <c r="B27" s="113"/>
      <c r="C27" s="113"/>
      <c r="D27" s="113"/>
      <c r="E27" s="113"/>
      <c r="F27" s="113"/>
      <c r="G27" s="113"/>
      <c r="H27" s="113"/>
      <c r="I27" s="113"/>
      <c r="J27" s="114"/>
      <c r="K27" s="73"/>
    </row>
    <row r="28" spans="1:11" ht="12.75">
      <c r="A28" s="220"/>
      <c r="B28" s="113"/>
      <c r="C28" s="113"/>
      <c r="D28" s="113"/>
      <c r="E28" s="113"/>
      <c r="F28" s="113"/>
      <c r="G28" s="113"/>
      <c r="H28" s="113"/>
      <c r="I28" s="113"/>
      <c r="J28" s="114"/>
      <c r="K28" s="73"/>
    </row>
    <row r="29" spans="1:11" ht="12.75">
      <c r="A29" s="220"/>
      <c r="B29" s="113"/>
      <c r="C29" s="113"/>
      <c r="D29" s="113"/>
      <c r="E29" s="113"/>
      <c r="F29" s="113"/>
      <c r="G29" s="113"/>
      <c r="H29" s="113"/>
      <c r="I29" s="113"/>
      <c r="J29" s="114"/>
      <c r="K29" s="73"/>
    </row>
    <row r="30" spans="1:11" ht="12.75">
      <c r="A30" s="313" t="s">
        <v>25</v>
      </c>
      <c r="B30" s="113"/>
      <c r="C30" s="113"/>
      <c r="D30" s="113"/>
      <c r="E30" s="113"/>
      <c r="F30" s="113"/>
      <c r="G30" s="312" t="str">
        <f>CONCATENATE("Publication No. FHWA-PL",L3)</f>
        <v>Publication No. FHWA-PL-15-015</v>
      </c>
      <c r="H30" s="312"/>
      <c r="I30" s="312"/>
      <c r="J30" s="288"/>
      <c r="K30" s="73"/>
    </row>
    <row r="31" spans="1:11" ht="12.75">
      <c r="A31" s="220"/>
      <c r="B31" s="113"/>
      <c r="C31" s="113"/>
      <c r="D31" s="113"/>
      <c r="E31" s="113"/>
      <c r="F31" s="113"/>
      <c r="G31" s="113"/>
      <c r="H31" s="113"/>
      <c r="I31" s="113"/>
      <c r="J31" s="114"/>
      <c r="K31" s="73"/>
    </row>
    <row r="32" spans="1:11" ht="12.75">
      <c r="A32" s="289" t="s">
        <v>26</v>
      </c>
      <c r="B32" s="290"/>
      <c r="C32" s="290"/>
      <c r="D32" s="290"/>
      <c r="E32" s="290"/>
      <c r="F32" s="291"/>
      <c r="G32" s="291"/>
      <c r="H32" s="291"/>
      <c r="I32" s="291"/>
      <c r="J32" s="292"/>
      <c r="K32" s="73"/>
    </row>
    <row r="33" spans="1:11" ht="0.75" customHeight="1">
      <c r="A33" s="289" t="s">
        <v>27</v>
      </c>
      <c r="B33" s="290" t="s">
        <v>28</v>
      </c>
      <c r="C33" s="290"/>
      <c r="D33" s="290"/>
      <c r="E33" s="290"/>
      <c r="F33" s="293"/>
      <c r="G33" s="293"/>
      <c r="H33" s="293"/>
      <c r="I33" s="293"/>
      <c r="J33" s="294"/>
      <c r="K33" s="73"/>
    </row>
    <row r="34" spans="1:11" ht="12.75" customHeight="1">
      <c r="A34" s="289" t="str">
        <f>K3</f>
        <v>January - April</v>
      </c>
      <c r="B34" s="295"/>
      <c r="C34" s="295"/>
      <c r="D34" s="295"/>
      <c r="E34" s="295"/>
      <c r="F34" s="296"/>
      <c r="G34" s="296"/>
      <c r="H34" s="296"/>
      <c r="I34" s="296"/>
      <c r="J34" s="286"/>
      <c r="K34" s="73"/>
    </row>
    <row r="35" spans="1:11" ht="12.75" customHeight="1">
      <c r="A35" s="289" t="str">
        <f>CONCATENATE(J3," vs. ",I3)</f>
        <v>2014 vs. 2015</v>
      </c>
      <c r="B35" s="295"/>
      <c r="C35" s="295"/>
      <c r="D35" s="295"/>
      <c r="E35" s="295"/>
      <c r="F35" s="296"/>
      <c r="G35" s="296"/>
      <c r="H35" s="296"/>
      <c r="I35" s="296"/>
      <c r="J35" s="286"/>
      <c r="K35" s="73"/>
    </row>
    <row r="36" spans="1:11" ht="12.75">
      <c r="A36" s="297" t="str">
        <f>CONCATENATE("Change for US: ",B3)</f>
        <v>Change for US: 2.9</v>
      </c>
      <c r="B36" s="295"/>
      <c r="C36" s="298"/>
      <c r="D36" s="295"/>
      <c r="E36" s="295"/>
      <c r="F36" s="299"/>
      <c r="G36" s="299"/>
      <c r="H36" s="299"/>
      <c r="I36" s="299"/>
      <c r="J36" s="300"/>
      <c r="K36" s="73"/>
    </row>
    <row r="37" spans="1:11" ht="25.5" customHeight="1">
      <c r="A37" s="301"/>
      <c r="B37" s="302"/>
      <c r="C37" s="302"/>
      <c r="D37" s="302"/>
      <c r="E37" s="302"/>
      <c r="F37" s="113"/>
      <c r="G37" s="113"/>
      <c r="H37" s="113"/>
      <c r="I37" s="113"/>
      <c r="J37" s="114"/>
      <c r="K37" s="73"/>
    </row>
    <row r="38" spans="1:11" ht="12.75">
      <c r="A38" s="220"/>
      <c r="B38" s="113"/>
      <c r="C38" s="113"/>
      <c r="D38" s="113"/>
      <c r="E38" s="113"/>
      <c r="F38" s="113"/>
      <c r="G38" s="113"/>
      <c r="H38" s="113"/>
      <c r="I38" s="113"/>
      <c r="J38" s="114"/>
      <c r="K38" s="73"/>
    </row>
    <row r="39" spans="1:11" ht="12.75">
      <c r="A39" s="303"/>
      <c r="B39" s="128"/>
      <c r="C39" s="304"/>
      <c r="D39" s="128"/>
      <c r="E39" s="113"/>
      <c r="F39" s="113"/>
      <c r="G39" s="113"/>
      <c r="H39" s="113"/>
      <c r="I39" s="113"/>
      <c r="J39" s="114"/>
      <c r="K39" s="73"/>
    </row>
    <row r="40" spans="1:11" ht="12.75">
      <c r="A40" s="303"/>
      <c r="B40" s="128"/>
      <c r="C40" s="304"/>
      <c r="D40" s="128"/>
      <c r="E40" s="113"/>
      <c r="F40" s="113"/>
      <c r="G40" s="113"/>
      <c r="H40" s="113"/>
      <c r="I40" s="113"/>
      <c r="J40" s="114"/>
      <c r="K40" s="73"/>
    </row>
    <row r="41" spans="1:11" ht="12.75">
      <c r="A41" s="305"/>
      <c r="B41" s="134"/>
      <c r="C41" s="135"/>
      <c r="D41" s="134" t="s">
        <v>29</v>
      </c>
      <c r="E41" s="134"/>
      <c r="F41" s="135" t="s">
        <v>30</v>
      </c>
      <c r="G41" s="128"/>
      <c r="H41" s="113"/>
      <c r="I41" s="113"/>
      <c r="J41" s="114"/>
      <c r="K41" s="73"/>
    </row>
    <row r="42" spans="1:11" ht="0.75" customHeight="1">
      <c r="A42" s="303"/>
      <c r="B42" s="127"/>
      <c r="C42" s="130"/>
      <c r="D42" s="127" t="s">
        <v>31</v>
      </c>
      <c r="E42" s="127"/>
      <c r="F42" s="130" t="s">
        <v>32</v>
      </c>
      <c r="G42" s="128"/>
      <c r="H42" s="113"/>
      <c r="I42" s="113"/>
      <c r="J42" s="114"/>
      <c r="K42" s="73"/>
    </row>
    <row r="43" spans="1:11" ht="12.75">
      <c r="A43" s="220"/>
      <c r="B43" s="128"/>
      <c r="C43" s="306"/>
      <c r="D43" s="307" t="s">
        <v>33</v>
      </c>
      <c r="E43" s="127"/>
      <c r="F43" s="306">
        <f>B3</f>
        <v>2.9</v>
      </c>
      <c r="G43" s="291"/>
      <c r="H43" s="113"/>
      <c r="I43" s="113"/>
      <c r="J43" s="114"/>
      <c r="K43" s="73"/>
    </row>
    <row r="44" spans="1:11" ht="12.75">
      <c r="A44" s="308"/>
      <c r="B44" s="131"/>
      <c r="C44" s="132"/>
      <c r="D44" s="137" t="s">
        <v>34</v>
      </c>
      <c r="E44" s="138"/>
      <c r="F44" s="139" t="str">
        <f>C3</f>
        <v>1.1</v>
      </c>
      <c r="G44" s="309"/>
      <c r="H44" s="113"/>
      <c r="I44" s="113"/>
      <c r="J44" s="114"/>
      <c r="K44" s="73"/>
    </row>
    <row r="45" spans="1:11" ht="12.75">
      <c r="A45" s="308"/>
      <c r="B45" s="131"/>
      <c r="C45" s="132"/>
      <c r="D45" s="137" t="s">
        <v>35</v>
      </c>
      <c r="E45" s="138"/>
      <c r="F45" s="139" t="str">
        <f>D3</f>
        <v>3.7</v>
      </c>
      <c r="G45" s="309"/>
      <c r="H45" s="113"/>
      <c r="I45" s="113"/>
      <c r="J45" s="114"/>
      <c r="K45" s="73"/>
    </row>
    <row r="46" spans="1:11" ht="12.75">
      <c r="A46" s="308"/>
      <c r="B46" s="131"/>
      <c r="C46" s="132"/>
      <c r="D46" s="137" t="s">
        <v>36</v>
      </c>
      <c r="E46" s="138"/>
      <c r="F46" s="139" t="str">
        <f>E3</f>
        <v>2.4</v>
      </c>
      <c r="G46" s="309"/>
      <c r="H46" s="113"/>
      <c r="I46" s="113"/>
      <c r="J46" s="114"/>
      <c r="K46" s="73"/>
    </row>
    <row r="47" spans="1:11" ht="12.75">
      <c r="A47" s="308"/>
      <c r="B47" s="131"/>
      <c r="C47" s="132"/>
      <c r="D47" s="137" t="s">
        <v>37</v>
      </c>
      <c r="E47" s="138"/>
      <c r="F47" s="139" t="str">
        <f>F3</f>
        <v>3.1</v>
      </c>
      <c r="G47" s="309"/>
      <c r="H47" s="113"/>
      <c r="I47" s="113"/>
      <c r="J47" s="114"/>
      <c r="K47" s="73"/>
    </row>
    <row r="48" spans="1:11" ht="12.75">
      <c r="A48" s="308"/>
      <c r="B48" s="131"/>
      <c r="C48" s="132"/>
      <c r="D48" s="137" t="s">
        <v>38</v>
      </c>
      <c r="E48" s="138"/>
      <c r="F48" s="139" t="str">
        <f>G3</f>
        <v>3.5</v>
      </c>
      <c r="G48" s="309"/>
      <c r="H48" s="113"/>
      <c r="I48" s="113"/>
      <c r="J48" s="114"/>
      <c r="K48" s="73"/>
    </row>
    <row r="49" spans="1:11" ht="12.75">
      <c r="A49" s="308"/>
      <c r="B49" s="113"/>
      <c r="C49" s="113"/>
      <c r="D49" s="113"/>
      <c r="E49" s="113"/>
      <c r="F49" s="113"/>
      <c r="G49" s="113"/>
      <c r="H49" s="113"/>
      <c r="I49" s="113"/>
      <c r="J49" s="114"/>
      <c r="K49" s="73"/>
    </row>
    <row r="50" spans="1:10" ht="12.75">
      <c r="A50" s="310" t="str">
        <f>CONCATENATE("Based on All Reported ",I3," Data")</f>
        <v>Based on All Reported 2015 Data</v>
      </c>
      <c r="B50" s="46"/>
      <c r="C50" s="46"/>
      <c r="D50" s="46"/>
      <c r="E50" s="46"/>
      <c r="F50" s="46"/>
      <c r="G50" s="46"/>
      <c r="H50" s="46"/>
      <c r="I50" s="46"/>
      <c r="J50" s="54"/>
    </row>
    <row r="51" spans="1:10" ht="12.75">
      <c r="A51" s="311"/>
      <c r="B51" s="62"/>
      <c r="C51" s="62"/>
      <c r="D51" s="62"/>
      <c r="E51" s="62"/>
      <c r="F51" s="62"/>
      <c r="G51" s="62"/>
      <c r="H51" s="62"/>
      <c r="I51" s="62"/>
      <c r="J51" s="6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8"/>
  <sheetViews>
    <sheetView zoomScale="130" zoomScaleNormal="130" workbookViewId="0" topLeftCell="A1">
      <selection activeCell="G23" sqref="G2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74" t="s">
        <v>0</v>
      </c>
      <c r="C2" s="74" t="s">
        <v>79</v>
      </c>
      <c r="D2" s="74" t="s">
        <v>80</v>
      </c>
      <c r="E2" s="74" t="s">
        <v>81</v>
      </c>
      <c r="F2" s="74" t="s">
        <v>228</v>
      </c>
      <c r="G2" s="74" t="s">
        <v>229</v>
      </c>
      <c r="H2" s="74" t="s">
        <v>230</v>
      </c>
      <c r="I2" s="74" t="s">
        <v>231</v>
      </c>
      <c r="J2" s="74" t="s">
        <v>232</v>
      </c>
      <c r="K2" s="74" t="s">
        <v>233</v>
      </c>
      <c r="L2" s="74" t="s">
        <v>234</v>
      </c>
      <c r="M2" s="74" t="s">
        <v>235</v>
      </c>
      <c r="N2" s="74" t="s">
        <v>236</v>
      </c>
      <c r="O2" s="74" t="s">
        <v>82</v>
      </c>
      <c r="P2" s="74" t="s">
        <v>8</v>
      </c>
      <c r="Q2" s="73"/>
    </row>
    <row r="3" spans="1:17" ht="12" customHeight="1" hidden="1">
      <c r="A3" s="73"/>
      <c r="B3" s="75" t="s">
        <v>237</v>
      </c>
      <c r="C3" s="74" t="s">
        <v>85</v>
      </c>
      <c r="D3" s="74" t="s">
        <v>85</v>
      </c>
      <c r="E3" s="74" t="s">
        <v>238</v>
      </c>
      <c r="F3" s="74" t="s">
        <v>239</v>
      </c>
      <c r="G3" s="74" t="s">
        <v>12</v>
      </c>
      <c r="H3" s="123" t="s">
        <v>12</v>
      </c>
      <c r="I3" s="123" t="s">
        <v>12</v>
      </c>
      <c r="J3" s="123" t="s">
        <v>12</v>
      </c>
      <c r="K3" s="123" t="s">
        <v>12</v>
      </c>
      <c r="L3" s="123" t="s">
        <v>12</v>
      </c>
      <c r="M3" s="123" t="s">
        <v>12</v>
      </c>
      <c r="N3" s="123" t="s">
        <v>12</v>
      </c>
      <c r="O3" s="123" t="s">
        <v>72</v>
      </c>
      <c r="P3" s="123" t="s">
        <v>19</v>
      </c>
      <c r="Q3" s="73"/>
    </row>
    <row r="4" spans="1:17" ht="12" customHeight="1">
      <c r="A4" s="73"/>
      <c r="B4" s="73"/>
      <c r="C4" s="73"/>
      <c r="D4" s="73"/>
      <c r="E4" s="73"/>
      <c r="F4" s="73"/>
      <c r="G4" s="73"/>
      <c r="H4" s="73"/>
      <c r="I4" s="73"/>
      <c r="J4" s="73"/>
      <c r="K4" s="73"/>
      <c r="L4" s="73"/>
      <c r="M4" s="73"/>
      <c r="N4" s="73"/>
      <c r="O4" s="73"/>
      <c r="P4" s="73"/>
      <c r="Q4" s="73"/>
    </row>
    <row r="5" spans="1:17" ht="16.5" customHeight="1">
      <c r="A5" s="118"/>
      <c r="B5" s="124" t="str">
        <f>CONCATENATE("Monthly Special Fuel Reported by States ",P3," (1)")</f>
        <v>Monthly Special Fuel Reported by States 2015 (1)</v>
      </c>
      <c r="C5" s="124"/>
      <c r="D5" s="124"/>
      <c r="E5" s="124"/>
      <c r="F5" s="125"/>
      <c r="G5" s="125"/>
      <c r="H5" s="125"/>
      <c r="I5" s="125"/>
      <c r="J5" s="125"/>
      <c r="K5" s="125"/>
      <c r="L5" s="125"/>
      <c r="M5" s="125"/>
      <c r="N5" s="125"/>
      <c r="O5" s="125"/>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1" t="s">
        <v>240</v>
      </c>
      <c r="P9" s="73"/>
      <c r="Q9" s="73"/>
    </row>
    <row r="10" spans="1:17" ht="9" customHeight="1">
      <c r="A10" s="73"/>
      <c r="B10" s="162" t="str">
        <f>CONCATENATE("Created On: ",O3)</f>
        <v>Created On: 08/25/2015</v>
      </c>
      <c r="C10" s="73"/>
      <c r="D10" s="73"/>
      <c r="E10" s="73"/>
      <c r="F10" s="73"/>
      <c r="G10" s="73"/>
      <c r="H10" s="73"/>
      <c r="I10" s="73"/>
      <c r="J10" s="73"/>
      <c r="K10" s="73"/>
      <c r="L10" s="73"/>
      <c r="M10" s="73"/>
      <c r="N10" s="161"/>
      <c r="O10" s="161" t="str">
        <f>CONCATENATE(P3," Reporting Period")</f>
        <v>2015 Reporting Period</v>
      </c>
      <c r="P10" s="73"/>
      <c r="Q10" s="73"/>
    </row>
    <row r="11" spans="1:17" ht="7.5" customHeight="1">
      <c r="A11" s="73"/>
      <c r="B11" s="163"/>
      <c r="C11" s="80" t="s">
        <v>209</v>
      </c>
      <c r="D11" s="80" t="s">
        <v>210</v>
      </c>
      <c r="E11" s="80" t="s">
        <v>211</v>
      </c>
      <c r="F11" s="80" t="s">
        <v>212</v>
      </c>
      <c r="G11" s="80" t="s">
        <v>213</v>
      </c>
      <c r="H11" s="80" t="s">
        <v>214</v>
      </c>
      <c r="I11" s="80" t="s">
        <v>215</v>
      </c>
      <c r="J11" s="80" t="s">
        <v>216</v>
      </c>
      <c r="K11" s="80" t="s">
        <v>217</v>
      </c>
      <c r="L11" s="80" t="s">
        <v>218</v>
      </c>
      <c r="M11" s="80" t="s">
        <v>219</v>
      </c>
      <c r="N11" s="80" t="s">
        <v>220</v>
      </c>
      <c r="O11" s="163"/>
      <c r="P11" s="73"/>
      <c r="Q11" s="73"/>
    </row>
    <row r="12" spans="1:17" ht="7.5" customHeight="1">
      <c r="A12" s="73"/>
      <c r="B12" s="165" t="s">
        <v>100</v>
      </c>
      <c r="C12" s="165" t="str">
        <f aca="true" t="shared" si="0" ref="C12:N12">CONCATENATE("(",C3," Entries)")</f>
        <v>(50 Entries)</v>
      </c>
      <c r="D12" s="165" t="str">
        <f t="shared" si="0"/>
        <v>(50 Entries)</v>
      </c>
      <c r="E12" s="165" t="str">
        <f t="shared" si="0"/>
        <v>(49 Entries)</v>
      </c>
      <c r="F12" s="165" t="str">
        <f t="shared" si="0"/>
        <v>(45 Entries)</v>
      </c>
      <c r="G12" s="165" t="str">
        <f t="shared" si="0"/>
        <v>(0 Entries)</v>
      </c>
      <c r="H12" s="165" t="str">
        <f t="shared" si="0"/>
        <v>(0 Entries)</v>
      </c>
      <c r="I12" s="165" t="str">
        <f t="shared" si="0"/>
        <v>(0 Entries)</v>
      </c>
      <c r="J12" s="165" t="str">
        <f t="shared" si="0"/>
        <v>(0 Entries)</v>
      </c>
      <c r="K12" s="165" t="str">
        <f t="shared" si="0"/>
        <v>(0 Entries)</v>
      </c>
      <c r="L12" s="165" t="str">
        <f t="shared" si="0"/>
        <v>(0 Entries)</v>
      </c>
      <c r="M12" s="165" t="str">
        <f t="shared" si="0"/>
        <v>(0 Entries)</v>
      </c>
      <c r="N12" s="165" t="str">
        <f t="shared" si="0"/>
        <v>(0 Entries)</v>
      </c>
      <c r="O12" s="165" t="s">
        <v>33</v>
      </c>
      <c r="P12" s="73"/>
      <c r="Q12" s="73"/>
    </row>
    <row r="13" spans="1:17" s="41" customFormat="1" ht="6" hidden="1">
      <c r="A13" s="166"/>
      <c r="B13" s="166" t="s">
        <v>100</v>
      </c>
      <c r="C13" s="166" t="s">
        <v>101</v>
      </c>
      <c r="D13" s="166" t="s">
        <v>104</v>
      </c>
      <c r="E13" s="166" t="s">
        <v>107</v>
      </c>
      <c r="F13" s="166" t="s">
        <v>170</v>
      </c>
      <c r="G13" s="166" t="s">
        <v>221</v>
      </c>
      <c r="H13" s="166" t="s">
        <v>176</v>
      </c>
      <c r="I13" s="166" t="s">
        <v>183</v>
      </c>
      <c r="J13" s="166" t="s">
        <v>186</v>
      </c>
      <c r="K13" s="166" t="s">
        <v>189</v>
      </c>
      <c r="L13" s="166" t="s">
        <v>198</v>
      </c>
      <c r="M13" s="166" t="s">
        <v>201</v>
      </c>
      <c r="N13" s="166" t="s">
        <v>204</v>
      </c>
      <c r="O13" s="166" t="s">
        <v>33</v>
      </c>
      <c r="P13" s="166"/>
      <c r="Q13" s="166"/>
    </row>
    <row r="14" spans="1:17" ht="7.5" customHeight="1" hidden="1">
      <c r="A14" s="73"/>
      <c r="B14" s="166"/>
      <c r="C14" s="166">
        <v>0</v>
      </c>
      <c r="D14" s="166">
        <v>0</v>
      </c>
      <c r="E14" s="166">
        <v>0</v>
      </c>
      <c r="F14" s="166">
        <v>0</v>
      </c>
      <c r="G14" s="166">
        <v>0</v>
      </c>
      <c r="H14" s="166">
        <v>0</v>
      </c>
      <c r="I14" s="166">
        <v>0</v>
      </c>
      <c r="J14" s="166">
        <v>0</v>
      </c>
      <c r="K14" s="166">
        <v>0</v>
      </c>
      <c r="L14" s="166">
        <v>0</v>
      </c>
      <c r="M14" s="166">
        <v>0</v>
      </c>
      <c r="N14" s="166">
        <v>0</v>
      </c>
      <c r="O14" s="166">
        <v>0</v>
      </c>
      <c r="P14" s="73"/>
      <c r="Q14" s="73"/>
    </row>
    <row r="15" spans="1:17" ht="7.5" customHeight="1">
      <c r="A15" s="73"/>
      <c r="B15" s="167" t="s">
        <v>110</v>
      </c>
      <c r="C15" s="168">
        <v>65847006</v>
      </c>
      <c r="D15" s="168">
        <v>60939171</v>
      </c>
      <c r="E15" s="168">
        <v>64729749</v>
      </c>
      <c r="F15" s="168">
        <v>71085345</v>
      </c>
      <c r="G15" s="168">
        <v>0</v>
      </c>
      <c r="H15" s="168">
        <v>0</v>
      </c>
      <c r="I15" s="168">
        <v>0</v>
      </c>
      <c r="J15" s="168">
        <v>0</v>
      </c>
      <c r="K15" s="168">
        <v>0</v>
      </c>
      <c r="L15" s="168">
        <v>0</v>
      </c>
      <c r="M15" s="168">
        <v>0</v>
      </c>
      <c r="N15" s="168">
        <v>0</v>
      </c>
      <c r="O15" s="168">
        <v>262601271</v>
      </c>
      <c r="P15" s="73"/>
      <c r="Q15" s="73"/>
    </row>
    <row r="16" spans="1:17" ht="7.5" customHeight="1">
      <c r="A16" s="73"/>
      <c r="B16" s="169" t="s">
        <v>111</v>
      </c>
      <c r="C16" s="168">
        <v>-1644570</v>
      </c>
      <c r="D16" s="168">
        <v>4751702</v>
      </c>
      <c r="E16" s="168">
        <v>8420014</v>
      </c>
      <c r="F16" s="168">
        <v>7309800</v>
      </c>
      <c r="G16" s="168">
        <v>0</v>
      </c>
      <c r="H16" s="168">
        <v>0</v>
      </c>
      <c r="I16" s="168">
        <v>0</v>
      </c>
      <c r="J16" s="168">
        <v>0</v>
      </c>
      <c r="K16" s="168">
        <v>0</v>
      </c>
      <c r="L16" s="168">
        <v>0</v>
      </c>
      <c r="M16" s="168">
        <v>0</v>
      </c>
      <c r="N16" s="168">
        <v>0</v>
      </c>
      <c r="O16" s="168">
        <v>18836946</v>
      </c>
      <c r="P16" s="73"/>
      <c r="Q16" s="73"/>
    </row>
    <row r="17" spans="1:17" ht="7.5" customHeight="1">
      <c r="A17" s="73"/>
      <c r="B17" s="169" t="s">
        <v>112</v>
      </c>
      <c r="C17" s="168">
        <v>62819402</v>
      </c>
      <c r="D17" s="168">
        <v>60068848</v>
      </c>
      <c r="E17" s="168">
        <v>75638499</v>
      </c>
      <c r="F17" s="168">
        <v>67819481</v>
      </c>
      <c r="G17" s="168">
        <v>0</v>
      </c>
      <c r="H17" s="168">
        <v>0</v>
      </c>
      <c r="I17" s="168">
        <v>0</v>
      </c>
      <c r="J17" s="168">
        <v>0</v>
      </c>
      <c r="K17" s="168">
        <v>0</v>
      </c>
      <c r="L17" s="168">
        <v>0</v>
      </c>
      <c r="M17" s="168">
        <v>0</v>
      </c>
      <c r="N17" s="168">
        <v>0</v>
      </c>
      <c r="O17" s="168">
        <v>266346230</v>
      </c>
      <c r="P17" s="73"/>
      <c r="Q17" s="73"/>
    </row>
    <row r="18" spans="1:17" ht="7.5" customHeight="1">
      <c r="A18" s="73"/>
      <c r="B18" s="179" t="s">
        <v>113</v>
      </c>
      <c r="C18" s="180">
        <v>44866723</v>
      </c>
      <c r="D18" s="180">
        <v>49660814</v>
      </c>
      <c r="E18" s="180">
        <v>52196961</v>
      </c>
      <c r="F18" s="180">
        <v>47476876</v>
      </c>
      <c r="G18" s="180">
        <v>0</v>
      </c>
      <c r="H18" s="180">
        <v>0</v>
      </c>
      <c r="I18" s="180">
        <v>0</v>
      </c>
      <c r="J18" s="180">
        <v>0</v>
      </c>
      <c r="K18" s="180">
        <v>0</v>
      </c>
      <c r="L18" s="180">
        <v>0</v>
      </c>
      <c r="M18" s="180">
        <v>0</v>
      </c>
      <c r="N18" s="180">
        <v>0</v>
      </c>
      <c r="O18" s="180">
        <v>194201374</v>
      </c>
      <c r="P18" s="73"/>
      <c r="Q18" s="73"/>
    </row>
    <row r="19" spans="1:17" ht="7.5" customHeight="1">
      <c r="A19" s="73"/>
      <c r="B19" s="168" t="s">
        <v>114</v>
      </c>
      <c r="C19" s="168">
        <v>198322355</v>
      </c>
      <c r="D19" s="168">
        <v>194543357</v>
      </c>
      <c r="E19" s="168">
        <v>289910225</v>
      </c>
      <c r="F19" s="168">
        <v>221271478</v>
      </c>
      <c r="G19" s="168">
        <v>0</v>
      </c>
      <c r="H19" s="168">
        <v>0</v>
      </c>
      <c r="I19" s="168">
        <v>0</v>
      </c>
      <c r="J19" s="168">
        <v>0</v>
      </c>
      <c r="K19" s="168">
        <v>0</v>
      </c>
      <c r="L19" s="168">
        <v>0</v>
      </c>
      <c r="M19" s="168">
        <v>0</v>
      </c>
      <c r="N19" s="168">
        <v>0</v>
      </c>
      <c r="O19" s="168">
        <v>904047415</v>
      </c>
      <c r="P19" s="73"/>
      <c r="Q19" s="73"/>
    </row>
    <row r="20" spans="1:17" ht="7.5" customHeight="1">
      <c r="A20" s="73"/>
      <c r="B20" s="169" t="s">
        <v>115</v>
      </c>
      <c r="C20" s="168">
        <v>50400575</v>
      </c>
      <c r="D20" s="168">
        <v>47408327</v>
      </c>
      <c r="E20" s="168">
        <v>48714037</v>
      </c>
      <c r="F20" s="168">
        <v>52493575</v>
      </c>
      <c r="G20" s="168">
        <v>0</v>
      </c>
      <c r="H20" s="168">
        <v>0</v>
      </c>
      <c r="I20" s="168">
        <v>0</v>
      </c>
      <c r="J20" s="168">
        <v>0</v>
      </c>
      <c r="K20" s="168">
        <v>0</v>
      </c>
      <c r="L20" s="168">
        <v>0</v>
      </c>
      <c r="M20" s="168">
        <v>0</v>
      </c>
      <c r="N20" s="168">
        <v>0</v>
      </c>
      <c r="O20" s="168">
        <v>199016514</v>
      </c>
      <c r="P20" s="73"/>
      <c r="Q20" s="73"/>
    </row>
    <row r="21" spans="1:17" ht="7.5" customHeight="1">
      <c r="A21" s="73"/>
      <c r="B21" s="169" t="s">
        <v>116</v>
      </c>
      <c r="C21" s="168">
        <v>19219861</v>
      </c>
      <c r="D21" s="168">
        <v>19107419</v>
      </c>
      <c r="E21" s="168">
        <v>25568721</v>
      </c>
      <c r="F21" s="168">
        <v>20355472</v>
      </c>
      <c r="G21" s="168">
        <v>0</v>
      </c>
      <c r="H21" s="168">
        <v>0</v>
      </c>
      <c r="I21" s="168">
        <v>0</v>
      </c>
      <c r="J21" s="168">
        <v>0</v>
      </c>
      <c r="K21" s="168">
        <v>0</v>
      </c>
      <c r="L21" s="168">
        <v>0</v>
      </c>
      <c r="M21" s="168">
        <v>0</v>
      </c>
      <c r="N21" s="168">
        <v>0</v>
      </c>
      <c r="O21" s="168">
        <v>84251473</v>
      </c>
      <c r="P21" s="73"/>
      <c r="Q21" s="73"/>
    </row>
    <row r="22" spans="1:17" ht="7.5" customHeight="1">
      <c r="A22" s="73"/>
      <c r="B22" s="179" t="s">
        <v>117</v>
      </c>
      <c r="C22" s="180">
        <v>4623223</v>
      </c>
      <c r="D22" s="180">
        <v>4738802</v>
      </c>
      <c r="E22" s="180">
        <v>5597574</v>
      </c>
      <c r="F22" s="180">
        <v>5093930</v>
      </c>
      <c r="G22" s="180">
        <v>0</v>
      </c>
      <c r="H22" s="180">
        <v>0</v>
      </c>
      <c r="I22" s="180">
        <v>0</v>
      </c>
      <c r="J22" s="180">
        <v>0</v>
      </c>
      <c r="K22" s="180">
        <v>0</v>
      </c>
      <c r="L22" s="180">
        <v>0</v>
      </c>
      <c r="M22" s="180">
        <v>0</v>
      </c>
      <c r="N22" s="180">
        <v>0</v>
      </c>
      <c r="O22" s="180">
        <v>20053529</v>
      </c>
      <c r="P22" s="73"/>
      <c r="Q22" s="73"/>
    </row>
    <row r="23" spans="1:17" ht="7.5" customHeight="1">
      <c r="A23" s="73"/>
      <c r="B23" s="168" t="s">
        <v>118</v>
      </c>
      <c r="C23" s="168">
        <v>1180808</v>
      </c>
      <c r="D23" s="168">
        <v>1216837</v>
      </c>
      <c r="E23" s="168">
        <v>1310907</v>
      </c>
      <c r="F23" s="168">
        <v>1254313</v>
      </c>
      <c r="G23" s="168">
        <v>0</v>
      </c>
      <c r="H23" s="168">
        <v>0</v>
      </c>
      <c r="I23" s="168">
        <v>0</v>
      </c>
      <c r="J23" s="168">
        <v>0</v>
      </c>
      <c r="K23" s="168">
        <v>0</v>
      </c>
      <c r="L23" s="168">
        <v>0</v>
      </c>
      <c r="M23" s="168">
        <v>0</v>
      </c>
      <c r="N23" s="168">
        <v>0</v>
      </c>
      <c r="O23" s="168">
        <v>4962865</v>
      </c>
      <c r="P23" s="73"/>
      <c r="Q23" s="73"/>
    </row>
    <row r="24" spans="1:17" ht="7.5" customHeight="1">
      <c r="A24" s="73"/>
      <c r="B24" s="169" t="s">
        <v>119</v>
      </c>
      <c r="C24" s="168">
        <v>122030520</v>
      </c>
      <c r="D24" s="168">
        <v>130123723</v>
      </c>
      <c r="E24" s="168">
        <v>124072605</v>
      </c>
      <c r="F24" s="168">
        <v>130570539</v>
      </c>
      <c r="G24" s="168">
        <v>0</v>
      </c>
      <c r="H24" s="168">
        <v>0</v>
      </c>
      <c r="I24" s="168">
        <v>0</v>
      </c>
      <c r="J24" s="168">
        <v>0</v>
      </c>
      <c r="K24" s="168">
        <v>0</v>
      </c>
      <c r="L24" s="168">
        <v>0</v>
      </c>
      <c r="M24" s="168">
        <v>0</v>
      </c>
      <c r="N24" s="168">
        <v>0</v>
      </c>
      <c r="O24" s="168">
        <v>506797387</v>
      </c>
      <c r="P24" s="73"/>
      <c r="Q24" s="73"/>
    </row>
    <row r="25" spans="1:17" ht="7.5" customHeight="1">
      <c r="A25" s="73"/>
      <c r="B25" s="169" t="s">
        <v>120</v>
      </c>
      <c r="C25" s="168">
        <v>103827680</v>
      </c>
      <c r="D25" s="168">
        <v>101147929</v>
      </c>
      <c r="E25" s="168">
        <v>178422140</v>
      </c>
      <c r="F25" s="168">
        <v>111336715</v>
      </c>
      <c r="G25" s="168">
        <v>0</v>
      </c>
      <c r="H25" s="168">
        <v>0</v>
      </c>
      <c r="I25" s="168">
        <v>0</v>
      </c>
      <c r="J25" s="168">
        <v>0</v>
      </c>
      <c r="K25" s="168">
        <v>0</v>
      </c>
      <c r="L25" s="168">
        <v>0</v>
      </c>
      <c r="M25" s="168">
        <v>0</v>
      </c>
      <c r="N25" s="168">
        <v>0</v>
      </c>
      <c r="O25" s="168">
        <v>494734464</v>
      </c>
      <c r="P25" s="73"/>
      <c r="Q25" s="73"/>
    </row>
    <row r="26" spans="1:17" ht="7.5" customHeight="1">
      <c r="A26" s="73"/>
      <c r="B26" s="179" t="s">
        <v>121</v>
      </c>
      <c r="C26" s="180">
        <v>4131661</v>
      </c>
      <c r="D26" s="180">
        <v>3900725</v>
      </c>
      <c r="E26" s="180">
        <v>4200796</v>
      </c>
      <c r="F26" s="180">
        <v>6133034</v>
      </c>
      <c r="G26" s="180">
        <v>0</v>
      </c>
      <c r="H26" s="180">
        <v>0</v>
      </c>
      <c r="I26" s="180">
        <v>0</v>
      </c>
      <c r="J26" s="180">
        <v>0</v>
      </c>
      <c r="K26" s="180">
        <v>0</v>
      </c>
      <c r="L26" s="180">
        <v>0</v>
      </c>
      <c r="M26" s="180">
        <v>0</v>
      </c>
      <c r="N26" s="180">
        <v>0</v>
      </c>
      <c r="O26" s="180">
        <v>18366216</v>
      </c>
      <c r="P26" s="73"/>
      <c r="Q26" s="73"/>
    </row>
    <row r="27" spans="1:17" ht="7.5" customHeight="1">
      <c r="A27" s="73"/>
      <c r="B27" s="168" t="s">
        <v>122</v>
      </c>
      <c r="C27" s="168">
        <v>23043460</v>
      </c>
      <c r="D27" s="168">
        <v>20328107</v>
      </c>
      <c r="E27" s="168">
        <v>22080447</v>
      </c>
      <c r="F27" s="168">
        <v>19864560</v>
      </c>
      <c r="G27" s="168">
        <v>0</v>
      </c>
      <c r="H27" s="168">
        <v>0</v>
      </c>
      <c r="I27" s="168">
        <v>0</v>
      </c>
      <c r="J27" s="168">
        <v>0</v>
      </c>
      <c r="K27" s="168">
        <v>0</v>
      </c>
      <c r="L27" s="168">
        <v>0</v>
      </c>
      <c r="M27" s="168">
        <v>0</v>
      </c>
      <c r="N27" s="168">
        <v>0</v>
      </c>
      <c r="O27" s="168">
        <v>85316574</v>
      </c>
      <c r="P27" s="73"/>
      <c r="Q27" s="73"/>
    </row>
    <row r="28" spans="1:17" ht="7.5" customHeight="1">
      <c r="A28" s="73"/>
      <c r="B28" s="169" t="s">
        <v>123</v>
      </c>
      <c r="C28" s="168">
        <v>111176244</v>
      </c>
      <c r="D28" s="168">
        <v>110807601</v>
      </c>
      <c r="E28" s="168">
        <v>127203754</v>
      </c>
      <c r="F28" s="168">
        <v>113996949</v>
      </c>
      <c r="G28" s="168">
        <v>0</v>
      </c>
      <c r="H28" s="168">
        <v>0</v>
      </c>
      <c r="I28" s="168">
        <v>0</v>
      </c>
      <c r="J28" s="168">
        <v>0</v>
      </c>
      <c r="K28" s="168">
        <v>0</v>
      </c>
      <c r="L28" s="168">
        <v>0</v>
      </c>
      <c r="M28" s="168">
        <v>0</v>
      </c>
      <c r="N28" s="168">
        <v>0</v>
      </c>
      <c r="O28" s="168">
        <v>463184548</v>
      </c>
      <c r="P28" s="73"/>
      <c r="Q28" s="73"/>
    </row>
    <row r="29" spans="1:17" ht="7.5" customHeight="1">
      <c r="A29" s="73"/>
      <c r="B29" s="169" t="s">
        <v>124</v>
      </c>
      <c r="C29" s="168">
        <v>104288933</v>
      </c>
      <c r="D29" s="168">
        <v>101088055</v>
      </c>
      <c r="E29" s="168">
        <v>105740660</v>
      </c>
      <c r="F29" s="168">
        <v>113548736</v>
      </c>
      <c r="G29" s="168">
        <v>0</v>
      </c>
      <c r="H29" s="168">
        <v>0</v>
      </c>
      <c r="I29" s="168">
        <v>0</v>
      </c>
      <c r="J29" s="168">
        <v>0</v>
      </c>
      <c r="K29" s="168">
        <v>0</v>
      </c>
      <c r="L29" s="168">
        <v>0</v>
      </c>
      <c r="M29" s="168">
        <v>0</v>
      </c>
      <c r="N29" s="168">
        <v>0</v>
      </c>
      <c r="O29" s="168">
        <v>424666384</v>
      </c>
      <c r="P29" s="73"/>
      <c r="Q29" s="73"/>
    </row>
    <row r="30" spans="1:17" ht="7.5" customHeight="1">
      <c r="A30" s="73"/>
      <c r="B30" s="179" t="s">
        <v>125</v>
      </c>
      <c r="C30" s="180">
        <v>54616149</v>
      </c>
      <c r="D30" s="180">
        <v>49104326</v>
      </c>
      <c r="E30" s="180">
        <v>49104326</v>
      </c>
      <c r="F30" s="180">
        <v>60223064</v>
      </c>
      <c r="G30" s="180">
        <v>0</v>
      </c>
      <c r="H30" s="180">
        <v>0</v>
      </c>
      <c r="I30" s="180">
        <v>0</v>
      </c>
      <c r="J30" s="180">
        <v>0</v>
      </c>
      <c r="K30" s="180">
        <v>0</v>
      </c>
      <c r="L30" s="180">
        <v>0</v>
      </c>
      <c r="M30" s="180">
        <v>0</v>
      </c>
      <c r="N30" s="180">
        <v>0</v>
      </c>
      <c r="O30" s="180">
        <v>213047865</v>
      </c>
      <c r="P30" s="73"/>
      <c r="Q30" s="73"/>
    </row>
    <row r="31" spans="1:17" ht="7.5" customHeight="1">
      <c r="A31" s="73"/>
      <c r="B31" s="168" t="s">
        <v>126</v>
      </c>
      <c r="C31" s="168">
        <v>33394289</v>
      </c>
      <c r="D31" s="168">
        <v>38824703</v>
      </c>
      <c r="E31" s="168">
        <v>51761555</v>
      </c>
      <c r="F31" s="168">
        <v>39609827</v>
      </c>
      <c r="G31" s="168">
        <v>0</v>
      </c>
      <c r="H31" s="168">
        <v>0</v>
      </c>
      <c r="I31" s="168">
        <v>0</v>
      </c>
      <c r="J31" s="168">
        <v>0</v>
      </c>
      <c r="K31" s="168">
        <v>0</v>
      </c>
      <c r="L31" s="168">
        <v>0</v>
      </c>
      <c r="M31" s="168">
        <v>0</v>
      </c>
      <c r="N31" s="168">
        <v>0</v>
      </c>
      <c r="O31" s="168">
        <v>163590374</v>
      </c>
      <c r="P31" s="73"/>
      <c r="Q31" s="73"/>
    </row>
    <row r="32" spans="1:17" ht="7.5" customHeight="1">
      <c r="A32" s="73"/>
      <c r="B32" s="169" t="s">
        <v>127</v>
      </c>
      <c r="C32" s="168">
        <v>65027658</v>
      </c>
      <c r="D32" s="168">
        <v>58295450</v>
      </c>
      <c r="E32" s="168">
        <v>62124564</v>
      </c>
      <c r="F32" s="168">
        <v>67137199</v>
      </c>
      <c r="G32" s="168">
        <v>0</v>
      </c>
      <c r="H32" s="168">
        <v>0</v>
      </c>
      <c r="I32" s="168">
        <v>0</v>
      </c>
      <c r="J32" s="168">
        <v>0</v>
      </c>
      <c r="K32" s="168">
        <v>0</v>
      </c>
      <c r="L32" s="168">
        <v>0</v>
      </c>
      <c r="M32" s="168">
        <v>0</v>
      </c>
      <c r="N32" s="168">
        <v>0</v>
      </c>
      <c r="O32" s="168">
        <v>252584871</v>
      </c>
      <c r="P32" s="73"/>
      <c r="Q32" s="73"/>
    </row>
    <row r="33" spans="1:17" ht="7.5" customHeight="1">
      <c r="A33" s="73"/>
      <c r="B33" s="169" t="s">
        <v>128</v>
      </c>
      <c r="C33" s="168">
        <v>61356610</v>
      </c>
      <c r="D33" s="168">
        <v>72733358</v>
      </c>
      <c r="E33" s="168">
        <v>60505777</v>
      </c>
      <c r="F33" s="168">
        <v>59726946</v>
      </c>
      <c r="G33" s="168">
        <v>0</v>
      </c>
      <c r="H33" s="168">
        <v>0</v>
      </c>
      <c r="I33" s="168">
        <v>0</v>
      </c>
      <c r="J33" s="168">
        <v>0</v>
      </c>
      <c r="K33" s="168">
        <v>0</v>
      </c>
      <c r="L33" s="168">
        <v>0</v>
      </c>
      <c r="M33" s="168">
        <v>0</v>
      </c>
      <c r="N33" s="168">
        <v>0</v>
      </c>
      <c r="O33" s="168">
        <v>254322691</v>
      </c>
      <c r="P33" s="73"/>
      <c r="Q33" s="73"/>
    </row>
    <row r="34" spans="1:17" ht="7.5" customHeight="1">
      <c r="A34" s="73"/>
      <c r="B34" s="179" t="s">
        <v>129</v>
      </c>
      <c r="C34" s="180">
        <v>12634958</v>
      </c>
      <c r="D34" s="180">
        <v>12255197</v>
      </c>
      <c r="E34" s="180">
        <v>17116701</v>
      </c>
      <c r="F34" s="180">
        <v>18856275</v>
      </c>
      <c r="G34" s="180">
        <v>0</v>
      </c>
      <c r="H34" s="180">
        <v>0</v>
      </c>
      <c r="I34" s="180">
        <v>0</v>
      </c>
      <c r="J34" s="180">
        <v>0</v>
      </c>
      <c r="K34" s="180">
        <v>0</v>
      </c>
      <c r="L34" s="180">
        <v>0</v>
      </c>
      <c r="M34" s="180">
        <v>0</v>
      </c>
      <c r="N34" s="180">
        <v>0</v>
      </c>
      <c r="O34" s="180">
        <v>60863131</v>
      </c>
      <c r="P34" s="73"/>
      <c r="Q34" s="73"/>
    </row>
    <row r="35" spans="1:17" ht="7.5" customHeight="1">
      <c r="A35" s="73"/>
      <c r="B35" s="168" t="s">
        <v>130</v>
      </c>
      <c r="C35" s="168">
        <v>44331709</v>
      </c>
      <c r="D35" s="168">
        <v>40549358</v>
      </c>
      <c r="E35" s="168">
        <v>44163156</v>
      </c>
      <c r="F35" s="168">
        <v>45920375</v>
      </c>
      <c r="G35" s="168">
        <v>0</v>
      </c>
      <c r="H35" s="168">
        <v>0</v>
      </c>
      <c r="I35" s="168">
        <v>0</v>
      </c>
      <c r="J35" s="168">
        <v>0</v>
      </c>
      <c r="K35" s="168">
        <v>0</v>
      </c>
      <c r="L35" s="168">
        <v>0</v>
      </c>
      <c r="M35" s="168">
        <v>0</v>
      </c>
      <c r="N35" s="168">
        <v>0</v>
      </c>
      <c r="O35" s="168">
        <v>174964598</v>
      </c>
      <c r="P35" s="73"/>
      <c r="Q35" s="73"/>
    </row>
    <row r="36" spans="1:17" ht="7.5" customHeight="1">
      <c r="A36" s="73"/>
      <c r="B36" s="169" t="s">
        <v>131</v>
      </c>
      <c r="C36" s="168">
        <v>35773021</v>
      </c>
      <c r="D36" s="168">
        <v>37936227</v>
      </c>
      <c r="E36" s="168">
        <v>40286900</v>
      </c>
      <c r="F36" s="168">
        <v>31739964</v>
      </c>
      <c r="G36" s="168">
        <v>0</v>
      </c>
      <c r="H36" s="168">
        <v>0</v>
      </c>
      <c r="I36" s="168">
        <v>0</v>
      </c>
      <c r="J36" s="168">
        <v>0</v>
      </c>
      <c r="K36" s="168">
        <v>0</v>
      </c>
      <c r="L36" s="168">
        <v>0</v>
      </c>
      <c r="M36" s="168">
        <v>0</v>
      </c>
      <c r="N36" s="168">
        <v>0</v>
      </c>
      <c r="O36" s="168">
        <v>145736112</v>
      </c>
      <c r="P36" s="73"/>
      <c r="Q36" s="73"/>
    </row>
    <row r="37" spans="1:17" ht="7.5" customHeight="1">
      <c r="A37" s="73"/>
      <c r="B37" s="169" t="s">
        <v>132</v>
      </c>
      <c r="C37" s="168">
        <v>124884516</v>
      </c>
      <c r="D37" s="168">
        <v>60028763</v>
      </c>
      <c r="E37" s="168">
        <v>62458496</v>
      </c>
      <c r="F37" s="168">
        <v>73688612</v>
      </c>
      <c r="G37" s="168">
        <v>0</v>
      </c>
      <c r="H37" s="168">
        <v>0</v>
      </c>
      <c r="I37" s="168">
        <v>0</v>
      </c>
      <c r="J37" s="168">
        <v>0</v>
      </c>
      <c r="K37" s="168">
        <v>0</v>
      </c>
      <c r="L37" s="168">
        <v>0</v>
      </c>
      <c r="M37" s="168">
        <v>0</v>
      </c>
      <c r="N37" s="168">
        <v>0</v>
      </c>
      <c r="O37" s="168">
        <v>321060387</v>
      </c>
      <c r="P37" s="73"/>
      <c r="Q37" s="73"/>
    </row>
    <row r="38" spans="1:17" ht="7.5" customHeight="1">
      <c r="A38" s="73"/>
      <c r="B38" s="179" t="s">
        <v>133</v>
      </c>
      <c r="C38" s="180">
        <v>46256389</v>
      </c>
      <c r="D38" s="180">
        <v>44098685</v>
      </c>
      <c r="E38" s="180">
        <v>53993675</v>
      </c>
      <c r="F38" s="180">
        <v>50205452</v>
      </c>
      <c r="G38" s="180">
        <v>0</v>
      </c>
      <c r="H38" s="180">
        <v>0</v>
      </c>
      <c r="I38" s="180">
        <v>0</v>
      </c>
      <c r="J38" s="180">
        <v>0</v>
      </c>
      <c r="K38" s="180">
        <v>0</v>
      </c>
      <c r="L38" s="180">
        <v>0</v>
      </c>
      <c r="M38" s="180">
        <v>0</v>
      </c>
      <c r="N38" s="180">
        <v>0</v>
      </c>
      <c r="O38" s="180">
        <v>194554201</v>
      </c>
      <c r="P38" s="73"/>
      <c r="Q38" s="73"/>
    </row>
    <row r="39" spans="1:17" ht="7.5" customHeight="1">
      <c r="A39" s="73"/>
      <c r="B39" s="168" t="s">
        <v>134</v>
      </c>
      <c r="C39" s="168">
        <v>49983942</v>
      </c>
      <c r="D39" s="168">
        <v>39375137</v>
      </c>
      <c r="E39" s="168">
        <v>43857434</v>
      </c>
      <c r="F39" s="168">
        <v>52140779</v>
      </c>
      <c r="G39" s="168">
        <v>0</v>
      </c>
      <c r="H39" s="168">
        <v>0</v>
      </c>
      <c r="I39" s="168">
        <v>0</v>
      </c>
      <c r="J39" s="168">
        <v>0</v>
      </c>
      <c r="K39" s="168">
        <v>0</v>
      </c>
      <c r="L39" s="168">
        <v>0</v>
      </c>
      <c r="M39" s="168">
        <v>0</v>
      </c>
      <c r="N39" s="168">
        <v>0</v>
      </c>
      <c r="O39" s="168">
        <v>185357292</v>
      </c>
      <c r="P39" s="73"/>
      <c r="Q39" s="73"/>
    </row>
    <row r="40" spans="1:17" ht="7.5" customHeight="1">
      <c r="A40" s="73"/>
      <c r="B40" s="169" t="s">
        <v>135</v>
      </c>
      <c r="C40" s="168">
        <v>64373886</v>
      </c>
      <c r="D40" s="168">
        <v>84758951</v>
      </c>
      <c r="E40" s="168">
        <v>97374903</v>
      </c>
      <c r="F40" s="168">
        <v>67944145</v>
      </c>
      <c r="G40" s="168">
        <v>0</v>
      </c>
      <c r="H40" s="168">
        <v>0</v>
      </c>
      <c r="I40" s="168">
        <v>0</v>
      </c>
      <c r="J40" s="168">
        <v>0</v>
      </c>
      <c r="K40" s="168">
        <v>0</v>
      </c>
      <c r="L40" s="168">
        <v>0</v>
      </c>
      <c r="M40" s="168">
        <v>0</v>
      </c>
      <c r="N40" s="168">
        <v>0</v>
      </c>
      <c r="O40" s="168">
        <v>314451885</v>
      </c>
      <c r="P40" s="73"/>
      <c r="Q40" s="73"/>
    </row>
    <row r="41" spans="1:17" ht="7.5" customHeight="1">
      <c r="A41" s="73"/>
      <c r="B41" s="169" t="s">
        <v>136</v>
      </c>
      <c r="C41" s="168">
        <v>21266208</v>
      </c>
      <c r="D41" s="168">
        <v>18853156</v>
      </c>
      <c r="E41" s="168">
        <v>20828909</v>
      </c>
      <c r="F41" s="168">
        <v>21830867</v>
      </c>
      <c r="G41" s="168">
        <v>0</v>
      </c>
      <c r="H41" s="168">
        <v>0</v>
      </c>
      <c r="I41" s="168">
        <v>0</v>
      </c>
      <c r="J41" s="168">
        <v>0</v>
      </c>
      <c r="K41" s="168">
        <v>0</v>
      </c>
      <c r="L41" s="168">
        <v>0</v>
      </c>
      <c r="M41" s="168">
        <v>0</v>
      </c>
      <c r="N41" s="168">
        <v>0</v>
      </c>
      <c r="O41" s="168">
        <v>82779140</v>
      </c>
      <c r="P41" s="73"/>
      <c r="Q41" s="73"/>
    </row>
    <row r="42" spans="1:17" ht="7.5" customHeight="1">
      <c r="A42" s="73"/>
      <c r="B42" s="179" t="s">
        <v>137</v>
      </c>
      <c r="C42" s="180">
        <v>33185334</v>
      </c>
      <c r="D42" s="180">
        <v>29536241</v>
      </c>
      <c r="E42" s="180">
        <v>40080450</v>
      </c>
      <c r="F42" s="180">
        <v>34620976</v>
      </c>
      <c r="G42" s="180">
        <v>0</v>
      </c>
      <c r="H42" s="180">
        <v>0</v>
      </c>
      <c r="I42" s="180">
        <v>0</v>
      </c>
      <c r="J42" s="180">
        <v>0</v>
      </c>
      <c r="K42" s="180">
        <v>0</v>
      </c>
      <c r="L42" s="180">
        <v>0</v>
      </c>
      <c r="M42" s="180">
        <v>0</v>
      </c>
      <c r="N42" s="180">
        <v>0</v>
      </c>
      <c r="O42" s="180">
        <v>137423001</v>
      </c>
      <c r="P42" s="73"/>
      <c r="Q42" s="73"/>
    </row>
    <row r="43" spans="1:17" ht="7.5" customHeight="1">
      <c r="A43" s="73"/>
      <c r="B43" s="168" t="s">
        <v>138</v>
      </c>
      <c r="C43" s="168">
        <v>26678877</v>
      </c>
      <c r="D43" s="168">
        <v>24391746</v>
      </c>
      <c r="E43" s="168">
        <v>19653023</v>
      </c>
      <c r="F43" s="168">
        <v>30338195</v>
      </c>
      <c r="G43" s="168">
        <v>0</v>
      </c>
      <c r="H43" s="168">
        <v>0</v>
      </c>
      <c r="I43" s="168">
        <v>0</v>
      </c>
      <c r="J43" s="168">
        <v>0</v>
      </c>
      <c r="K43" s="168">
        <v>0</v>
      </c>
      <c r="L43" s="168">
        <v>0</v>
      </c>
      <c r="M43" s="168">
        <v>0</v>
      </c>
      <c r="N43" s="168">
        <v>0</v>
      </c>
      <c r="O43" s="168">
        <v>101061841</v>
      </c>
      <c r="P43" s="73"/>
      <c r="Q43" s="73"/>
    </row>
    <row r="44" spans="1:17" ht="7.5" customHeight="1">
      <c r="A44" s="73"/>
      <c r="B44" s="169" t="s">
        <v>139</v>
      </c>
      <c r="C44" s="168">
        <v>8188265</v>
      </c>
      <c r="D44" s="168">
        <v>8428187</v>
      </c>
      <c r="E44" s="168">
        <v>6611501</v>
      </c>
      <c r="F44" s="168">
        <v>8263284</v>
      </c>
      <c r="G44" s="168">
        <v>0</v>
      </c>
      <c r="H44" s="168">
        <v>0</v>
      </c>
      <c r="I44" s="168">
        <v>0</v>
      </c>
      <c r="J44" s="168">
        <v>0</v>
      </c>
      <c r="K44" s="168">
        <v>0</v>
      </c>
      <c r="L44" s="168">
        <v>0</v>
      </c>
      <c r="M44" s="168">
        <v>0</v>
      </c>
      <c r="N44" s="168">
        <v>0</v>
      </c>
      <c r="O44" s="168">
        <v>31491237</v>
      </c>
      <c r="P44" s="73"/>
      <c r="Q44" s="73"/>
    </row>
    <row r="45" spans="1:17" ht="7.5" customHeight="1">
      <c r="A45" s="73"/>
      <c r="B45" s="169" t="s">
        <v>140</v>
      </c>
      <c r="C45" s="168">
        <v>64833174</v>
      </c>
      <c r="D45" s="168">
        <v>61084502</v>
      </c>
      <c r="E45" s="168">
        <v>70475181</v>
      </c>
      <c r="F45" s="168">
        <v>68502825</v>
      </c>
      <c r="G45" s="168">
        <v>0</v>
      </c>
      <c r="H45" s="168">
        <v>0</v>
      </c>
      <c r="I45" s="168">
        <v>0</v>
      </c>
      <c r="J45" s="168">
        <v>0</v>
      </c>
      <c r="K45" s="168">
        <v>0</v>
      </c>
      <c r="L45" s="168">
        <v>0</v>
      </c>
      <c r="M45" s="168">
        <v>0</v>
      </c>
      <c r="N45" s="168">
        <v>0</v>
      </c>
      <c r="O45" s="168">
        <v>264895682</v>
      </c>
      <c r="P45" s="73"/>
      <c r="Q45" s="73"/>
    </row>
    <row r="46" spans="1:17" ht="7.5" customHeight="1">
      <c r="A46" s="73"/>
      <c r="B46" s="179" t="s">
        <v>141</v>
      </c>
      <c r="C46" s="180">
        <v>45056206</v>
      </c>
      <c r="D46" s="180">
        <v>38452361</v>
      </c>
      <c r="E46" s="180">
        <v>47736730</v>
      </c>
      <c r="F46" s="180">
        <v>34232579</v>
      </c>
      <c r="G46" s="180">
        <v>0</v>
      </c>
      <c r="H46" s="180">
        <v>0</v>
      </c>
      <c r="I46" s="180">
        <v>0</v>
      </c>
      <c r="J46" s="180">
        <v>0</v>
      </c>
      <c r="K46" s="180">
        <v>0</v>
      </c>
      <c r="L46" s="180">
        <v>0</v>
      </c>
      <c r="M46" s="180">
        <v>0</v>
      </c>
      <c r="N46" s="180">
        <v>0</v>
      </c>
      <c r="O46" s="180">
        <v>165477876</v>
      </c>
      <c r="P46" s="73"/>
      <c r="Q46" s="73"/>
    </row>
    <row r="47" spans="1:17" ht="7.5" customHeight="1">
      <c r="A47" s="73"/>
      <c r="B47" s="168" t="s">
        <v>142</v>
      </c>
      <c r="C47" s="168">
        <v>104884896</v>
      </c>
      <c r="D47" s="168">
        <v>110247114</v>
      </c>
      <c r="E47" s="168">
        <v>149840759</v>
      </c>
      <c r="F47" s="168">
        <v>93362161</v>
      </c>
      <c r="G47" s="168">
        <v>0</v>
      </c>
      <c r="H47" s="168">
        <v>0</v>
      </c>
      <c r="I47" s="168">
        <v>0</v>
      </c>
      <c r="J47" s="168">
        <v>0</v>
      </c>
      <c r="K47" s="168">
        <v>0</v>
      </c>
      <c r="L47" s="168">
        <v>0</v>
      </c>
      <c r="M47" s="168">
        <v>0</v>
      </c>
      <c r="N47" s="168">
        <v>0</v>
      </c>
      <c r="O47" s="168">
        <v>458334930</v>
      </c>
      <c r="P47" s="73"/>
      <c r="Q47" s="73"/>
    </row>
    <row r="48" spans="1:17" ht="7.5" customHeight="1">
      <c r="A48" s="73"/>
      <c r="B48" s="169" t="s">
        <v>143</v>
      </c>
      <c r="C48" s="168">
        <v>80183651</v>
      </c>
      <c r="D48" s="168">
        <v>83891589</v>
      </c>
      <c r="E48" s="168">
        <v>86812091</v>
      </c>
      <c r="F48" s="168">
        <v>85749202</v>
      </c>
      <c r="G48" s="168">
        <v>0</v>
      </c>
      <c r="H48" s="168">
        <v>0</v>
      </c>
      <c r="I48" s="168">
        <v>0</v>
      </c>
      <c r="J48" s="168">
        <v>0</v>
      </c>
      <c r="K48" s="168">
        <v>0</v>
      </c>
      <c r="L48" s="168">
        <v>0</v>
      </c>
      <c r="M48" s="168">
        <v>0</v>
      </c>
      <c r="N48" s="168">
        <v>0</v>
      </c>
      <c r="O48" s="168">
        <v>336636533</v>
      </c>
      <c r="P48" s="73"/>
      <c r="Q48" s="73"/>
    </row>
    <row r="49" spans="1:17" ht="7.5" customHeight="1">
      <c r="A49" s="73"/>
      <c r="B49" s="169" t="s">
        <v>144</v>
      </c>
      <c r="C49" s="168">
        <v>35363494</v>
      </c>
      <c r="D49" s="168">
        <v>26871397</v>
      </c>
      <c r="E49" s="168">
        <v>31246061</v>
      </c>
      <c r="F49" s="168">
        <v>30032172</v>
      </c>
      <c r="G49" s="168">
        <v>0</v>
      </c>
      <c r="H49" s="168">
        <v>0</v>
      </c>
      <c r="I49" s="168">
        <v>0</v>
      </c>
      <c r="J49" s="168">
        <v>0</v>
      </c>
      <c r="K49" s="168">
        <v>0</v>
      </c>
      <c r="L49" s="168">
        <v>0</v>
      </c>
      <c r="M49" s="168">
        <v>0</v>
      </c>
      <c r="N49" s="168">
        <v>0</v>
      </c>
      <c r="O49" s="168">
        <v>123513124</v>
      </c>
      <c r="P49" s="73"/>
      <c r="Q49" s="73"/>
    </row>
    <row r="50" spans="1:17" ht="7.5" customHeight="1">
      <c r="A50" s="73"/>
      <c r="B50" s="179" t="s">
        <v>145</v>
      </c>
      <c r="C50" s="180">
        <v>139052523</v>
      </c>
      <c r="D50" s="180">
        <v>114957294</v>
      </c>
      <c r="E50" s="180">
        <v>139383312</v>
      </c>
      <c r="F50" s="180">
        <v>135162215</v>
      </c>
      <c r="G50" s="180">
        <v>0</v>
      </c>
      <c r="H50" s="180">
        <v>0</v>
      </c>
      <c r="I50" s="180">
        <v>0</v>
      </c>
      <c r="J50" s="180">
        <v>0</v>
      </c>
      <c r="K50" s="180">
        <v>0</v>
      </c>
      <c r="L50" s="180">
        <v>0</v>
      </c>
      <c r="M50" s="180">
        <v>0</v>
      </c>
      <c r="N50" s="180">
        <v>0</v>
      </c>
      <c r="O50" s="180">
        <v>528555344</v>
      </c>
      <c r="P50" s="73"/>
      <c r="Q50" s="73"/>
    </row>
    <row r="51" spans="1:17" ht="7.5" customHeight="1">
      <c r="A51" s="73"/>
      <c r="B51" s="168" t="s">
        <v>146</v>
      </c>
      <c r="C51" s="168">
        <v>67777470</v>
      </c>
      <c r="D51" s="168">
        <v>92125002</v>
      </c>
      <c r="E51" s="168">
        <v>76978060</v>
      </c>
      <c r="F51" s="168">
        <v>61375010</v>
      </c>
      <c r="G51" s="168">
        <v>0</v>
      </c>
      <c r="H51" s="168">
        <v>0</v>
      </c>
      <c r="I51" s="168">
        <v>0</v>
      </c>
      <c r="J51" s="168">
        <v>0</v>
      </c>
      <c r="K51" s="168">
        <v>0</v>
      </c>
      <c r="L51" s="168">
        <v>0</v>
      </c>
      <c r="M51" s="168">
        <v>0</v>
      </c>
      <c r="N51" s="168">
        <v>0</v>
      </c>
      <c r="O51" s="168">
        <v>298255542</v>
      </c>
      <c r="P51" s="73"/>
      <c r="Q51" s="73"/>
    </row>
    <row r="52" spans="1:17" ht="7.5" customHeight="1">
      <c r="A52" s="73"/>
      <c r="B52" s="169" t="s">
        <v>147</v>
      </c>
      <c r="C52" s="168">
        <v>38135447</v>
      </c>
      <c r="D52" s="168">
        <v>38262840</v>
      </c>
      <c r="E52" s="168">
        <v>41815788</v>
      </c>
      <c r="F52" s="168">
        <v>42149600</v>
      </c>
      <c r="G52" s="168">
        <v>0</v>
      </c>
      <c r="H52" s="168">
        <v>0</v>
      </c>
      <c r="I52" s="168">
        <v>0</v>
      </c>
      <c r="J52" s="168">
        <v>0</v>
      </c>
      <c r="K52" s="168">
        <v>0</v>
      </c>
      <c r="L52" s="168">
        <v>0</v>
      </c>
      <c r="M52" s="168">
        <v>0</v>
      </c>
      <c r="N52" s="168">
        <v>0</v>
      </c>
      <c r="O52" s="168">
        <v>160363675</v>
      </c>
      <c r="P52" s="73"/>
      <c r="Q52" s="73"/>
    </row>
    <row r="53" spans="1:17" ht="7.5" customHeight="1">
      <c r="A53" s="73"/>
      <c r="B53" s="169" t="s">
        <v>148</v>
      </c>
      <c r="C53" s="168">
        <v>121367499</v>
      </c>
      <c r="D53" s="168">
        <v>110492564</v>
      </c>
      <c r="E53" s="168">
        <v>147770246</v>
      </c>
      <c r="F53" s="168">
        <v>118601827</v>
      </c>
      <c r="G53" s="168">
        <v>0</v>
      </c>
      <c r="H53" s="168">
        <v>0</v>
      </c>
      <c r="I53" s="168">
        <v>0</v>
      </c>
      <c r="J53" s="168">
        <v>0</v>
      </c>
      <c r="K53" s="168">
        <v>0</v>
      </c>
      <c r="L53" s="168">
        <v>0</v>
      </c>
      <c r="M53" s="168">
        <v>0</v>
      </c>
      <c r="N53" s="168">
        <v>0</v>
      </c>
      <c r="O53" s="168">
        <v>498232136</v>
      </c>
      <c r="P53" s="73"/>
      <c r="Q53" s="73"/>
    </row>
    <row r="54" spans="1:17" ht="7.5" customHeight="1">
      <c r="A54" s="73"/>
      <c r="B54" s="179" t="s">
        <v>149</v>
      </c>
      <c r="C54" s="180">
        <v>6109630</v>
      </c>
      <c r="D54" s="180">
        <v>5262356</v>
      </c>
      <c r="E54" s="180">
        <v>5097202</v>
      </c>
      <c r="F54" s="180">
        <v>5560842</v>
      </c>
      <c r="G54" s="180">
        <v>0</v>
      </c>
      <c r="H54" s="180">
        <v>0</v>
      </c>
      <c r="I54" s="180">
        <v>0</v>
      </c>
      <c r="J54" s="180">
        <v>0</v>
      </c>
      <c r="K54" s="180">
        <v>0</v>
      </c>
      <c r="L54" s="180">
        <v>0</v>
      </c>
      <c r="M54" s="180">
        <v>0</v>
      </c>
      <c r="N54" s="180">
        <v>0</v>
      </c>
      <c r="O54" s="180">
        <v>22030030</v>
      </c>
      <c r="P54" s="73"/>
      <c r="Q54" s="73"/>
    </row>
    <row r="55" spans="1:17" ht="7.5" customHeight="1">
      <c r="A55" s="73"/>
      <c r="B55" s="168" t="s">
        <v>150</v>
      </c>
      <c r="C55" s="168">
        <v>62470802</v>
      </c>
      <c r="D55" s="168">
        <v>59455319</v>
      </c>
      <c r="E55" s="168">
        <v>67579016</v>
      </c>
      <c r="F55" s="168">
        <v>71711750</v>
      </c>
      <c r="G55" s="168">
        <v>0</v>
      </c>
      <c r="H55" s="168">
        <v>0</v>
      </c>
      <c r="I55" s="168">
        <v>0</v>
      </c>
      <c r="J55" s="168">
        <v>0</v>
      </c>
      <c r="K55" s="168">
        <v>0</v>
      </c>
      <c r="L55" s="168">
        <v>0</v>
      </c>
      <c r="M55" s="168">
        <v>0</v>
      </c>
      <c r="N55" s="168">
        <v>0</v>
      </c>
      <c r="O55" s="168">
        <v>261216887</v>
      </c>
      <c r="P55" s="73"/>
      <c r="Q55" s="73"/>
    </row>
    <row r="56" spans="1:17" ht="7.5" customHeight="1">
      <c r="A56" s="73"/>
      <c r="B56" s="169" t="s">
        <v>151</v>
      </c>
      <c r="C56" s="168">
        <v>17387714</v>
      </c>
      <c r="D56" s="168">
        <v>17012541</v>
      </c>
      <c r="E56" s="168">
        <v>16704634</v>
      </c>
      <c r="F56" s="168">
        <v>18852536</v>
      </c>
      <c r="G56" s="168">
        <v>0</v>
      </c>
      <c r="H56" s="168">
        <v>0</v>
      </c>
      <c r="I56" s="168">
        <v>0</v>
      </c>
      <c r="J56" s="168">
        <v>0</v>
      </c>
      <c r="K56" s="168">
        <v>0</v>
      </c>
      <c r="L56" s="168">
        <v>0</v>
      </c>
      <c r="M56" s="168">
        <v>0</v>
      </c>
      <c r="N56" s="168">
        <v>0</v>
      </c>
      <c r="O56" s="168">
        <v>69957425</v>
      </c>
      <c r="P56" s="73"/>
      <c r="Q56" s="73"/>
    </row>
    <row r="57" spans="1:17" ht="7.5" customHeight="1">
      <c r="A57" s="73"/>
      <c r="B57" s="169" t="s">
        <v>152</v>
      </c>
      <c r="C57" s="168">
        <v>71200923</v>
      </c>
      <c r="D57" s="168">
        <v>69248367</v>
      </c>
      <c r="E57" s="168">
        <v>83743690</v>
      </c>
      <c r="F57" s="168">
        <v>84695933</v>
      </c>
      <c r="G57" s="168">
        <v>0</v>
      </c>
      <c r="H57" s="168">
        <v>0</v>
      </c>
      <c r="I57" s="168">
        <v>0</v>
      </c>
      <c r="J57" s="168">
        <v>0</v>
      </c>
      <c r="K57" s="168">
        <v>0</v>
      </c>
      <c r="L57" s="168">
        <v>0</v>
      </c>
      <c r="M57" s="168">
        <v>0</v>
      </c>
      <c r="N57" s="168">
        <v>0</v>
      </c>
      <c r="O57" s="168">
        <v>308888913</v>
      </c>
      <c r="P57" s="73"/>
      <c r="Q57" s="73"/>
    </row>
    <row r="58" spans="1:17" ht="7.5" customHeight="1">
      <c r="A58" s="73"/>
      <c r="B58" s="179" t="s">
        <v>153</v>
      </c>
      <c r="C58" s="180">
        <v>433035650</v>
      </c>
      <c r="D58" s="180">
        <v>398159403</v>
      </c>
      <c r="E58" s="180">
        <v>469727554</v>
      </c>
      <c r="F58" s="180">
        <v>434641169</v>
      </c>
      <c r="G58" s="180">
        <v>0</v>
      </c>
      <c r="H58" s="180">
        <v>0</v>
      </c>
      <c r="I58" s="180">
        <v>0</v>
      </c>
      <c r="J58" s="180">
        <v>0</v>
      </c>
      <c r="K58" s="180">
        <v>0</v>
      </c>
      <c r="L58" s="180">
        <v>0</v>
      </c>
      <c r="M58" s="180">
        <v>0</v>
      </c>
      <c r="N58" s="180">
        <v>0</v>
      </c>
      <c r="O58" s="180">
        <v>1735563776</v>
      </c>
      <c r="P58" s="73"/>
      <c r="Q58" s="73"/>
    </row>
    <row r="59" spans="1:17" ht="7.5" customHeight="1">
      <c r="A59" s="73"/>
      <c r="B59" s="168" t="s">
        <v>154</v>
      </c>
      <c r="C59" s="168">
        <v>36517351</v>
      </c>
      <c r="D59" s="168">
        <v>32678632</v>
      </c>
      <c r="E59" s="168">
        <v>35978086</v>
      </c>
      <c r="F59" s="168">
        <v>38511974</v>
      </c>
      <c r="G59" s="168">
        <v>0</v>
      </c>
      <c r="H59" s="168">
        <v>0</v>
      </c>
      <c r="I59" s="168">
        <v>0</v>
      </c>
      <c r="J59" s="168">
        <v>0</v>
      </c>
      <c r="K59" s="168">
        <v>0</v>
      </c>
      <c r="L59" s="168">
        <v>0</v>
      </c>
      <c r="M59" s="168">
        <v>0</v>
      </c>
      <c r="N59" s="168">
        <v>0</v>
      </c>
      <c r="O59" s="168">
        <v>143686043</v>
      </c>
      <c r="P59" s="73"/>
      <c r="Q59" s="73"/>
    </row>
    <row r="60" spans="1:17" ht="7.5" customHeight="1">
      <c r="A60" s="73"/>
      <c r="B60" s="169" t="s">
        <v>155</v>
      </c>
      <c r="C60" s="168">
        <v>8022219</v>
      </c>
      <c r="D60" s="168">
        <v>2615026</v>
      </c>
      <c r="E60" s="168">
        <v>7366921</v>
      </c>
      <c r="F60" s="168">
        <v>5959504</v>
      </c>
      <c r="G60" s="168">
        <v>0</v>
      </c>
      <c r="H60" s="168">
        <v>0</v>
      </c>
      <c r="I60" s="168">
        <v>0</v>
      </c>
      <c r="J60" s="168">
        <v>0</v>
      </c>
      <c r="K60" s="168">
        <v>0</v>
      </c>
      <c r="L60" s="168">
        <v>0</v>
      </c>
      <c r="M60" s="168">
        <v>0</v>
      </c>
      <c r="N60" s="168">
        <v>0</v>
      </c>
      <c r="O60" s="168">
        <v>23963670</v>
      </c>
      <c r="P60" s="73"/>
      <c r="Q60" s="73"/>
    </row>
    <row r="61" spans="1:17" ht="7.5" customHeight="1">
      <c r="A61" s="73"/>
      <c r="B61" s="169" t="s">
        <v>156</v>
      </c>
      <c r="C61" s="168">
        <v>87461878</v>
      </c>
      <c r="D61" s="168">
        <v>76973091</v>
      </c>
      <c r="E61" s="168">
        <v>74298916</v>
      </c>
      <c r="F61" s="168">
        <v>83999275</v>
      </c>
      <c r="G61" s="168">
        <v>0</v>
      </c>
      <c r="H61" s="168">
        <v>0</v>
      </c>
      <c r="I61" s="168">
        <v>0</v>
      </c>
      <c r="J61" s="168">
        <v>0</v>
      </c>
      <c r="K61" s="168">
        <v>0</v>
      </c>
      <c r="L61" s="168">
        <v>0</v>
      </c>
      <c r="M61" s="168">
        <v>0</v>
      </c>
      <c r="N61" s="168">
        <v>0</v>
      </c>
      <c r="O61" s="168">
        <v>322733160</v>
      </c>
      <c r="P61" s="73"/>
      <c r="Q61" s="73"/>
    </row>
    <row r="62" spans="1:17" ht="7.5" customHeight="1">
      <c r="A62" s="73"/>
      <c r="B62" s="179" t="s">
        <v>157</v>
      </c>
      <c r="C62" s="180">
        <v>54705394</v>
      </c>
      <c r="D62" s="180">
        <v>47941570</v>
      </c>
      <c r="E62" s="180">
        <v>53221725</v>
      </c>
      <c r="F62" s="180">
        <v>61410484</v>
      </c>
      <c r="G62" s="180">
        <v>0</v>
      </c>
      <c r="H62" s="180">
        <v>0</v>
      </c>
      <c r="I62" s="180">
        <v>0</v>
      </c>
      <c r="J62" s="180">
        <v>0</v>
      </c>
      <c r="K62" s="180">
        <v>0</v>
      </c>
      <c r="L62" s="180">
        <v>0</v>
      </c>
      <c r="M62" s="180">
        <v>0</v>
      </c>
      <c r="N62" s="180">
        <v>0</v>
      </c>
      <c r="O62" s="180">
        <v>217279173</v>
      </c>
      <c r="P62" s="73"/>
      <c r="Q62" s="73"/>
    </row>
    <row r="63" spans="1:17" ht="7.5" customHeight="1">
      <c r="A63" s="73"/>
      <c r="B63" s="169" t="s">
        <v>158</v>
      </c>
      <c r="C63" s="168">
        <v>25147910</v>
      </c>
      <c r="D63" s="168">
        <v>27665404</v>
      </c>
      <c r="E63" s="168">
        <v>20477281</v>
      </c>
      <c r="F63" s="168">
        <v>10879842</v>
      </c>
      <c r="G63" s="168">
        <v>0</v>
      </c>
      <c r="H63" s="168">
        <v>0</v>
      </c>
      <c r="I63" s="168">
        <v>0</v>
      </c>
      <c r="J63" s="168">
        <v>0</v>
      </c>
      <c r="K63" s="168">
        <v>0</v>
      </c>
      <c r="L63" s="168">
        <v>0</v>
      </c>
      <c r="M63" s="168">
        <v>0</v>
      </c>
      <c r="N63" s="168">
        <v>0</v>
      </c>
      <c r="O63" s="168">
        <v>84170437</v>
      </c>
      <c r="P63" s="73"/>
      <c r="Q63" s="73"/>
    </row>
    <row r="64" spans="1:17" ht="7.5" customHeight="1">
      <c r="A64" s="73"/>
      <c r="B64" s="169" t="s">
        <v>159</v>
      </c>
      <c r="C64" s="168">
        <v>61823534</v>
      </c>
      <c r="D64" s="168">
        <v>62657386</v>
      </c>
      <c r="E64" s="168">
        <v>62787095</v>
      </c>
      <c r="F64" s="168">
        <v>57389367</v>
      </c>
      <c r="G64" s="168">
        <v>0</v>
      </c>
      <c r="H64" s="168">
        <v>0</v>
      </c>
      <c r="I64" s="168">
        <v>0</v>
      </c>
      <c r="J64" s="168">
        <v>0</v>
      </c>
      <c r="K64" s="168">
        <v>0</v>
      </c>
      <c r="L64" s="168">
        <v>0</v>
      </c>
      <c r="M64" s="168">
        <v>0</v>
      </c>
      <c r="N64" s="168">
        <v>0</v>
      </c>
      <c r="O64" s="168">
        <v>244657382</v>
      </c>
      <c r="P64" s="73"/>
      <c r="Q64" s="73"/>
    </row>
    <row r="65" spans="1:17" ht="7.5" customHeight="1" thickBot="1">
      <c r="A65" s="73"/>
      <c r="B65" s="170" t="s">
        <v>160</v>
      </c>
      <c r="C65" s="168">
        <v>19961759</v>
      </c>
      <c r="D65" s="168">
        <v>27060975</v>
      </c>
      <c r="E65" s="168">
        <v>32483278</v>
      </c>
      <c r="F65" s="168">
        <v>28310797</v>
      </c>
      <c r="G65" s="168">
        <v>0</v>
      </c>
      <c r="H65" s="168">
        <v>0</v>
      </c>
      <c r="I65" s="168">
        <v>0</v>
      </c>
      <c r="J65" s="168">
        <v>0</v>
      </c>
      <c r="K65" s="168">
        <v>0</v>
      </c>
      <c r="L65" s="168">
        <v>0</v>
      </c>
      <c r="M65" s="168">
        <v>0</v>
      </c>
      <c r="N65" s="168">
        <v>0</v>
      </c>
      <c r="O65" s="168">
        <v>107816809</v>
      </c>
      <c r="P65" s="73"/>
      <c r="Q65" s="73"/>
    </row>
    <row r="66" spans="1:17" ht="7.5" customHeight="1" thickTop="1">
      <c r="A66" s="73"/>
      <c r="B66" s="172" t="s">
        <v>222</v>
      </c>
      <c r="C66" s="173">
        <v>3176584815</v>
      </c>
      <c r="D66" s="173">
        <v>3032115635</v>
      </c>
      <c r="E66" s="173">
        <v>3525252085</v>
      </c>
      <c r="F66" s="173">
        <v>3222947826</v>
      </c>
      <c r="G66" s="173">
        <v>0</v>
      </c>
      <c r="H66" s="173">
        <v>0</v>
      </c>
      <c r="I66" s="173">
        <v>0</v>
      </c>
      <c r="J66" s="173">
        <v>0</v>
      </c>
      <c r="K66" s="173">
        <v>0</v>
      </c>
      <c r="L66" s="173">
        <v>0</v>
      </c>
      <c r="M66" s="173">
        <v>0</v>
      </c>
      <c r="N66" s="173">
        <v>0</v>
      </c>
      <c r="O66" s="173">
        <v>12956900362</v>
      </c>
      <c r="P66" s="73"/>
      <c r="Q66" s="73"/>
    </row>
    <row r="67" spans="1:17" ht="7.5" customHeight="1" thickBot="1">
      <c r="A67" s="73"/>
      <c r="B67" s="174" t="s">
        <v>162</v>
      </c>
      <c r="C67" s="175">
        <v>811499</v>
      </c>
      <c r="D67" s="175">
        <v>643762</v>
      </c>
      <c r="E67" s="175">
        <v>565245</v>
      </c>
      <c r="F67" s="175">
        <v>732663</v>
      </c>
      <c r="G67" s="175">
        <v>0</v>
      </c>
      <c r="H67" s="175">
        <v>0</v>
      </c>
      <c r="I67" s="175">
        <v>0</v>
      </c>
      <c r="J67" s="175">
        <v>0</v>
      </c>
      <c r="K67" s="175">
        <v>0</v>
      </c>
      <c r="L67" s="175">
        <v>0</v>
      </c>
      <c r="M67" s="175">
        <v>0</v>
      </c>
      <c r="N67" s="175">
        <v>0</v>
      </c>
      <c r="O67" s="175">
        <v>2753169</v>
      </c>
      <c r="P67" s="73"/>
      <c r="Q67" s="73"/>
    </row>
    <row r="68" spans="1:17" ht="9" customHeight="1" thickTop="1">
      <c r="A68" s="73"/>
      <c r="B68" s="170" t="s">
        <v>223</v>
      </c>
      <c r="C68" s="171">
        <v>3177396314</v>
      </c>
      <c r="D68" s="171">
        <v>3032759397</v>
      </c>
      <c r="E68" s="171">
        <v>3525817330</v>
      </c>
      <c r="F68" s="171">
        <v>3223680489</v>
      </c>
      <c r="G68" s="171">
        <v>0</v>
      </c>
      <c r="H68" s="171">
        <v>0</v>
      </c>
      <c r="I68" s="171">
        <v>0</v>
      </c>
      <c r="J68" s="171">
        <v>0</v>
      </c>
      <c r="K68" s="171">
        <v>0</v>
      </c>
      <c r="L68" s="171">
        <v>0</v>
      </c>
      <c r="M68" s="171">
        <v>0</v>
      </c>
      <c r="N68" s="171">
        <v>0</v>
      </c>
      <c r="O68" s="171">
        <v>12959653531</v>
      </c>
      <c r="P68" s="73"/>
      <c r="Q68" s="73"/>
    </row>
    <row r="69" spans="1:17" ht="12.75">
      <c r="A69" s="73"/>
      <c r="B69" s="167" t="s">
        <v>241</v>
      </c>
      <c r="C69" s="110"/>
      <c r="D69" s="110"/>
      <c r="E69" s="110"/>
      <c r="F69" s="110"/>
      <c r="G69" s="110"/>
      <c r="H69" s="110"/>
      <c r="I69" s="110"/>
      <c r="J69" s="181" t="s">
        <v>242</v>
      </c>
      <c r="K69" s="110"/>
      <c r="L69" s="110"/>
      <c r="M69" s="110"/>
      <c r="N69" s="110"/>
      <c r="O69" s="111"/>
      <c r="P69" s="73"/>
      <c r="Q69" s="73"/>
    </row>
    <row r="70" spans="1:17" ht="12.75">
      <c r="A70" s="73"/>
      <c r="B70" s="169" t="s">
        <v>243</v>
      </c>
      <c r="C70" s="113"/>
      <c r="D70" s="113"/>
      <c r="E70" s="113"/>
      <c r="F70" s="113"/>
      <c r="G70" s="113"/>
      <c r="H70" s="113"/>
      <c r="I70" s="113"/>
      <c r="J70" s="182" t="s">
        <v>244</v>
      </c>
      <c r="K70" s="113"/>
      <c r="L70" s="113"/>
      <c r="M70" s="113"/>
      <c r="N70" s="113"/>
      <c r="O70" s="114"/>
      <c r="P70" s="73"/>
      <c r="Q70" s="73"/>
    </row>
    <row r="71" spans="1:17" ht="12.75">
      <c r="A71" s="73"/>
      <c r="B71" s="169" t="s">
        <v>245</v>
      </c>
      <c r="C71" s="113"/>
      <c r="D71" s="113"/>
      <c r="E71" s="113"/>
      <c r="F71" s="113"/>
      <c r="G71" s="113"/>
      <c r="H71" s="113"/>
      <c r="I71" s="113"/>
      <c r="J71" s="113"/>
      <c r="K71" s="113"/>
      <c r="L71" s="113"/>
      <c r="M71" s="113"/>
      <c r="N71" s="113"/>
      <c r="O71" s="114"/>
      <c r="P71" s="73"/>
      <c r="Q71" s="73"/>
    </row>
    <row r="72" spans="1:17" ht="12.75">
      <c r="A72" s="73"/>
      <c r="B72" s="170" t="s">
        <v>246</v>
      </c>
      <c r="C72" s="116"/>
      <c r="D72" s="116"/>
      <c r="E72" s="116"/>
      <c r="F72" s="116"/>
      <c r="G72" s="116"/>
      <c r="H72" s="116"/>
      <c r="I72" s="116"/>
      <c r="J72" s="183"/>
      <c r="K72" s="116"/>
      <c r="L72" s="116"/>
      <c r="M72" s="116"/>
      <c r="N72" s="116"/>
      <c r="O72" s="117"/>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14"/>
  <sheetViews>
    <sheetView zoomScale="130" zoomScaleNormal="130" workbookViewId="0" topLeftCell="A1">
      <selection activeCell="G11" sqref="G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74" t="s">
        <v>0</v>
      </c>
      <c r="C2" s="74" t="s">
        <v>79</v>
      </c>
      <c r="D2" s="74" t="s">
        <v>80</v>
      </c>
      <c r="E2" s="74" t="s">
        <v>81</v>
      </c>
      <c r="F2" s="74" t="s">
        <v>228</v>
      </c>
      <c r="G2" s="74" t="s">
        <v>229</v>
      </c>
      <c r="H2" s="74" t="s">
        <v>230</v>
      </c>
      <c r="I2" s="74" t="s">
        <v>231</v>
      </c>
      <c r="J2" s="74" t="s">
        <v>232</v>
      </c>
      <c r="K2" s="74" t="s">
        <v>233</v>
      </c>
      <c r="L2" s="74" t="s">
        <v>234</v>
      </c>
      <c r="M2" s="74" t="s">
        <v>235</v>
      </c>
      <c r="N2" s="74" t="s">
        <v>236</v>
      </c>
      <c r="O2" s="74" t="s">
        <v>82</v>
      </c>
      <c r="P2" s="74" t="s">
        <v>8</v>
      </c>
      <c r="Q2" s="73"/>
      <c r="R2" s="73"/>
    </row>
    <row r="3" spans="1:18" ht="12" customHeight="1" hidden="1">
      <c r="A3" s="73"/>
      <c r="B3" s="75" t="s">
        <v>237</v>
      </c>
      <c r="C3" s="74" t="s">
        <v>247</v>
      </c>
      <c r="D3" s="74" t="s">
        <v>247</v>
      </c>
      <c r="E3" s="74" t="s">
        <v>247</v>
      </c>
      <c r="F3" s="74" t="s">
        <v>247</v>
      </c>
      <c r="G3" s="74" t="s">
        <v>247</v>
      </c>
      <c r="H3" s="123" t="s">
        <v>247</v>
      </c>
      <c r="I3" s="123" t="s">
        <v>247</v>
      </c>
      <c r="J3" s="123" t="s">
        <v>247</v>
      </c>
      <c r="K3" s="123" t="s">
        <v>84</v>
      </c>
      <c r="L3" s="123" t="s">
        <v>84</v>
      </c>
      <c r="M3" s="123" t="s">
        <v>84</v>
      </c>
      <c r="N3" s="123" t="s">
        <v>84</v>
      </c>
      <c r="O3" s="123" t="s">
        <v>72</v>
      </c>
      <c r="P3" s="123" t="s">
        <v>20</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18"/>
      <c r="B5" s="124" t="str">
        <f>CONCATENATE("Monthly Special Fuel Reported by States ",P3," 1/")</f>
        <v>Monthly Special Fuel Reported by States 2014 1/</v>
      </c>
      <c r="C5" s="124"/>
      <c r="D5" s="124"/>
      <c r="E5" s="124"/>
      <c r="F5" s="125"/>
      <c r="G5" s="125"/>
      <c r="H5" s="125"/>
      <c r="I5" s="125"/>
      <c r="J5" s="125"/>
      <c r="K5" s="125"/>
      <c r="L5" s="125"/>
      <c r="M5" s="125"/>
      <c r="N5" s="125"/>
      <c r="O5" s="125"/>
      <c r="P5" s="73"/>
      <c r="Q5" s="73"/>
      <c r="R5" s="73"/>
    </row>
    <row r="6" spans="1:18" ht="7.5" customHeight="1">
      <c r="A6" s="118"/>
      <c r="B6" s="118"/>
      <c r="C6" s="118"/>
      <c r="D6" s="118"/>
      <c r="E6" s="118"/>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61" t="s">
        <v>240</v>
      </c>
      <c r="P9" s="73"/>
      <c r="Q9" s="73"/>
      <c r="R9" s="73"/>
    </row>
    <row r="10" spans="1:18" ht="9" customHeight="1">
      <c r="A10" s="73"/>
      <c r="B10" s="162" t="str">
        <f>CONCATENATE("Created On: ",O3)</f>
        <v>Created On: 08/25/2015</v>
      </c>
      <c r="C10" s="73"/>
      <c r="D10" s="73"/>
      <c r="E10" s="73"/>
      <c r="F10" s="73"/>
      <c r="G10" s="73"/>
      <c r="H10" s="73"/>
      <c r="I10" s="73"/>
      <c r="J10" s="73"/>
      <c r="K10" s="73"/>
      <c r="L10" s="73"/>
      <c r="M10" s="73"/>
      <c r="N10" s="161"/>
      <c r="O10" s="161" t="str">
        <f>CONCATENATE(P3," Reporting Period")</f>
        <v>2014 Reporting Period</v>
      </c>
      <c r="P10" s="73"/>
      <c r="Q10" s="73"/>
      <c r="R10" s="73"/>
    </row>
    <row r="11" spans="1:18" ht="7.5" customHeight="1">
      <c r="A11" s="73"/>
      <c r="B11" s="163"/>
      <c r="C11" s="80" t="s">
        <v>248</v>
      </c>
      <c r="D11" s="80" t="s">
        <v>249</v>
      </c>
      <c r="E11" s="80" t="s">
        <v>250</v>
      </c>
      <c r="F11" s="80" t="s">
        <v>251</v>
      </c>
      <c r="G11" s="80" t="s">
        <v>252</v>
      </c>
      <c r="H11" s="80" t="s">
        <v>253</v>
      </c>
      <c r="I11" s="80" t="s">
        <v>254</v>
      </c>
      <c r="J11" s="80" t="s">
        <v>255</v>
      </c>
      <c r="K11" s="80" t="s">
        <v>256</v>
      </c>
      <c r="L11" s="80" t="s">
        <v>257</v>
      </c>
      <c r="M11" s="80" t="s">
        <v>258</v>
      </c>
      <c r="N11" s="80" t="s">
        <v>259</v>
      </c>
      <c r="O11" s="163"/>
      <c r="P11" s="73"/>
      <c r="Q11" s="73"/>
      <c r="R11" s="73"/>
    </row>
    <row r="12" spans="1:18" ht="7.5" customHeight="1">
      <c r="A12" s="73"/>
      <c r="B12" s="165" t="s">
        <v>100</v>
      </c>
      <c r="C12" s="165" t="str">
        <f aca="true" t="shared" si="0" ref="C12:N12">CONCATENATE("(",C3," Entries)")</f>
        <v>(52 Entries)</v>
      </c>
      <c r="D12" s="165" t="str">
        <f t="shared" si="0"/>
        <v>(52 Entries)</v>
      </c>
      <c r="E12" s="165" t="str">
        <f t="shared" si="0"/>
        <v>(52 Entries)</v>
      </c>
      <c r="F12" s="165" t="str">
        <f t="shared" si="0"/>
        <v>(52 Entries)</v>
      </c>
      <c r="G12" s="165" t="str">
        <f t="shared" si="0"/>
        <v>(52 Entries)</v>
      </c>
      <c r="H12" s="165" t="str">
        <f t="shared" si="0"/>
        <v>(52 Entries)</v>
      </c>
      <c r="I12" s="165" t="str">
        <f t="shared" si="0"/>
        <v>(52 Entries)</v>
      </c>
      <c r="J12" s="165" t="str">
        <f t="shared" si="0"/>
        <v>(52 Entries)</v>
      </c>
      <c r="K12" s="165" t="str">
        <f t="shared" si="0"/>
        <v>(51 Entries)</v>
      </c>
      <c r="L12" s="165" t="str">
        <f t="shared" si="0"/>
        <v>(51 Entries)</v>
      </c>
      <c r="M12" s="165" t="str">
        <f t="shared" si="0"/>
        <v>(51 Entries)</v>
      </c>
      <c r="N12" s="165" t="str">
        <f t="shared" si="0"/>
        <v>(51 Entries)</v>
      </c>
      <c r="O12" s="165" t="s">
        <v>33</v>
      </c>
      <c r="P12" s="73"/>
      <c r="Q12" s="73"/>
      <c r="R12" s="73"/>
    </row>
    <row r="13" spans="1:18" s="41" customFormat="1" ht="6" hidden="1">
      <c r="A13" s="166"/>
      <c r="B13" s="166" t="s">
        <v>100</v>
      </c>
      <c r="C13" s="166" t="s">
        <v>101</v>
      </c>
      <c r="D13" s="166" t="s">
        <v>104</v>
      </c>
      <c r="E13" s="166" t="s">
        <v>107</v>
      </c>
      <c r="F13" s="166" t="s">
        <v>170</v>
      </c>
      <c r="G13" s="166" t="s">
        <v>221</v>
      </c>
      <c r="H13" s="166" t="s">
        <v>176</v>
      </c>
      <c r="I13" s="166" t="s">
        <v>183</v>
      </c>
      <c r="J13" s="166" t="s">
        <v>186</v>
      </c>
      <c r="K13" s="166" t="s">
        <v>189</v>
      </c>
      <c r="L13" s="166" t="s">
        <v>198</v>
      </c>
      <c r="M13" s="166" t="s">
        <v>201</v>
      </c>
      <c r="N13" s="166" t="s">
        <v>204</v>
      </c>
      <c r="O13" s="166" t="s">
        <v>33</v>
      </c>
      <c r="P13" s="166"/>
      <c r="Q13" s="166"/>
      <c r="R13" s="166"/>
    </row>
    <row r="14" spans="1:18" ht="7.5" customHeight="1" hidden="1">
      <c r="A14" s="73"/>
      <c r="B14" s="166"/>
      <c r="C14" s="166">
        <v>0</v>
      </c>
      <c r="D14" s="166">
        <v>0</v>
      </c>
      <c r="E14" s="166">
        <v>0</v>
      </c>
      <c r="F14" s="166">
        <v>0</v>
      </c>
      <c r="G14" s="166">
        <v>0</v>
      </c>
      <c r="H14" s="166">
        <v>0</v>
      </c>
      <c r="I14" s="166">
        <v>0</v>
      </c>
      <c r="J14" s="166">
        <v>0</v>
      </c>
      <c r="K14" s="166">
        <v>0</v>
      </c>
      <c r="L14" s="166">
        <v>0</v>
      </c>
      <c r="M14" s="166">
        <v>0</v>
      </c>
      <c r="N14" s="166">
        <v>0</v>
      </c>
      <c r="O14" s="166">
        <v>0</v>
      </c>
      <c r="P14" s="73"/>
      <c r="Q14" s="73"/>
      <c r="R14" s="73"/>
    </row>
    <row r="15" spans="1:18" ht="7.5" customHeight="1">
      <c r="A15" s="73"/>
      <c r="B15" s="167" t="s">
        <v>110</v>
      </c>
      <c r="C15" s="168">
        <v>60799421</v>
      </c>
      <c r="D15" s="168">
        <v>63114219</v>
      </c>
      <c r="E15" s="168">
        <v>59027214</v>
      </c>
      <c r="F15" s="168">
        <v>67538878</v>
      </c>
      <c r="G15" s="168">
        <v>67670960</v>
      </c>
      <c r="H15" s="168">
        <v>66308961</v>
      </c>
      <c r="I15" s="168">
        <v>65199320</v>
      </c>
      <c r="J15" s="168">
        <v>66706719</v>
      </c>
      <c r="K15" s="168">
        <v>65992833</v>
      </c>
      <c r="L15" s="168">
        <v>66343397</v>
      </c>
      <c r="M15" s="168">
        <v>67009453</v>
      </c>
      <c r="N15" s="168">
        <v>63568920</v>
      </c>
      <c r="O15" s="168">
        <v>779280295</v>
      </c>
      <c r="P15" s="73"/>
      <c r="Q15" s="73"/>
      <c r="R15" s="73"/>
    </row>
    <row r="16" spans="1:18" ht="7.5" customHeight="1">
      <c r="A16" s="73"/>
      <c r="B16" s="169" t="s">
        <v>111</v>
      </c>
      <c r="C16" s="168">
        <v>9423516</v>
      </c>
      <c r="D16" s="168">
        <v>14085396</v>
      </c>
      <c r="E16" s="168">
        <v>18030162</v>
      </c>
      <c r="F16" s="168">
        <v>13246119</v>
      </c>
      <c r="G16" s="168">
        <v>13910802</v>
      </c>
      <c r="H16" s="168">
        <v>3769811</v>
      </c>
      <c r="I16" s="168">
        <v>31439404</v>
      </c>
      <c r="J16" s="168">
        <v>9556282</v>
      </c>
      <c r="K16" s="168">
        <v>13846094</v>
      </c>
      <c r="L16" s="168">
        <v>12361991</v>
      </c>
      <c r="M16" s="168">
        <v>-1802994</v>
      </c>
      <c r="N16" s="168">
        <v>-688985</v>
      </c>
      <c r="O16" s="168">
        <v>137177598</v>
      </c>
      <c r="P16" s="73"/>
      <c r="Q16" s="73"/>
      <c r="R16" s="73"/>
    </row>
    <row r="17" spans="1:18" ht="7.5" customHeight="1">
      <c r="A17" s="73"/>
      <c r="B17" s="169" t="s">
        <v>112</v>
      </c>
      <c r="C17" s="168">
        <v>59072989</v>
      </c>
      <c r="D17" s="168">
        <v>58393908</v>
      </c>
      <c r="E17" s="168">
        <v>68884634</v>
      </c>
      <c r="F17" s="168">
        <v>59676433</v>
      </c>
      <c r="G17" s="168">
        <v>67054557</v>
      </c>
      <c r="H17" s="168">
        <v>69881078</v>
      </c>
      <c r="I17" s="168">
        <v>57855652</v>
      </c>
      <c r="J17" s="168">
        <v>67606207</v>
      </c>
      <c r="K17" s="168">
        <v>66496635</v>
      </c>
      <c r="L17" s="168">
        <v>63373667</v>
      </c>
      <c r="M17" s="168">
        <v>63485621</v>
      </c>
      <c r="N17" s="168">
        <v>68294649</v>
      </c>
      <c r="O17" s="168">
        <v>770076030</v>
      </c>
      <c r="P17" s="73"/>
      <c r="Q17" s="73"/>
      <c r="R17" s="73"/>
    </row>
    <row r="18" spans="1:18" ht="7.5" customHeight="1">
      <c r="A18" s="73"/>
      <c r="B18" s="179" t="s">
        <v>113</v>
      </c>
      <c r="C18" s="180">
        <v>48106251</v>
      </c>
      <c r="D18" s="180">
        <v>53442865</v>
      </c>
      <c r="E18" s="180">
        <v>51802171</v>
      </c>
      <c r="F18" s="180">
        <v>41638348</v>
      </c>
      <c r="G18" s="180">
        <v>58719809</v>
      </c>
      <c r="H18" s="180">
        <v>45292345</v>
      </c>
      <c r="I18" s="180">
        <v>46937982</v>
      </c>
      <c r="J18" s="180">
        <v>60525533</v>
      </c>
      <c r="K18" s="180">
        <v>52374604</v>
      </c>
      <c r="L18" s="180">
        <v>48380827</v>
      </c>
      <c r="M18" s="180">
        <v>51643664</v>
      </c>
      <c r="N18" s="180">
        <v>48613768</v>
      </c>
      <c r="O18" s="180">
        <v>607478167</v>
      </c>
      <c r="P18" s="73"/>
      <c r="Q18" s="73"/>
      <c r="R18" s="73"/>
    </row>
    <row r="19" spans="1:18" ht="7.5" customHeight="1">
      <c r="A19" s="73"/>
      <c r="B19" s="167" t="s">
        <v>114</v>
      </c>
      <c r="C19" s="168">
        <v>202785253</v>
      </c>
      <c r="D19" s="168">
        <v>188518732</v>
      </c>
      <c r="E19" s="168">
        <v>240900194</v>
      </c>
      <c r="F19" s="168">
        <v>215075521</v>
      </c>
      <c r="G19" s="168">
        <v>232075871</v>
      </c>
      <c r="H19" s="168">
        <v>270777410</v>
      </c>
      <c r="I19" s="168">
        <v>243763550</v>
      </c>
      <c r="J19" s="168">
        <v>240716365</v>
      </c>
      <c r="K19" s="168">
        <v>283598825</v>
      </c>
      <c r="L19" s="168">
        <v>247411007</v>
      </c>
      <c r="M19" s="168">
        <v>210313470</v>
      </c>
      <c r="N19" s="168">
        <v>342796643</v>
      </c>
      <c r="O19" s="168">
        <v>2918732841</v>
      </c>
      <c r="P19" s="73"/>
      <c r="Q19" s="73"/>
      <c r="R19" s="73"/>
    </row>
    <row r="20" spans="1:18" ht="7.5" customHeight="1">
      <c r="A20" s="73"/>
      <c r="B20" s="169" t="s">
        <v>115</v>
      </c>
      <c r="C20" s="168">
        <v>49827858</v>
      </c>
      <c r="D20" s="168">
        <v>46406368</v>
      </c>
      <c r="E20" s="168">
        <v>44255778</v>
      </c>
      <c r="F20" s="168">
        <v>51495121</v>
      </c>
      <c r="G20" s="168">
        <v>56503238</v>
      </c>
      <c r="H20" s="168">
        <v>49084132</v>
      </c>
      <c r="I20" s="168">
        <v>57847768</v>
      </c>
      <c r="J20" s="168">
        <v>58977233</v>
      </c>
      <c r="K20" s="168">
        <v>53903018</v>
      </c>
      <c r="L20" s="168">
        <v>58151283</v>
      </c>
      <c r="M20" s="168">
        <v>53834223</v>
      </c>
      <c r="N20" s="168">
        <v>48870980</v>
      </c>
      <c r="O20" s="168">
        <v>629157000</v>
      </c>
      <c r="P20" s="73"/>
      <c r="Q20" s="73"/>
      <c r="R20" s="73"/>
    </row>
    <row r="21" spans="1:18" ht="7.5" customHeight="1">
      <c r="A21" s="73"/>
      <c r="B21" s="169" t="s">
        <v>116</v>
      </c>
      <c r="C21" s="168">
        <v>19821222</v>
      </c>
      <c r="D21" s="168">
        <v>17106814</v>
      </c>
      <c r="E21" s="168">
        <v>28057516</v>
      </c>
      <c r="F21" s="168">
        <v>20054652</v>
      </c>
      <c r="G21" s="168">
        <v>21208811</v>
      </c>
      <c r="H21" s="168">
        <v>26281210</v>
      </c>
      <c r="I21" s="168">
        <v>21473982</v>
      </c>
      <c r="J21" s="168">
        <v>20505113</v>
      </c>
      <c r="K21" s="168">
        <v>28657708</v>
      </c>
      <c r="L21" s="168">
        <v>20912897</v>
      </c>
      <c r="M21" s="168">
        <v>19546506</v>
      </c>
      <c r="N21" s="168">
        <v>27361750</v>
      </c>
      <c r="O21" s="168">
        <v>270988181</v>
      </c>
      <c r="P21" s="73"/>
      <c r="Q21" s="73"/>
      <c r="R21" s="73"/>
    </row>
    <row r="22" spans="1:18" ht="7.5" customHeight="1">
      <c r="A22" s="73"/>
      <c r="B22" s="179" t="s">
        <v>117</v>
      </c>
      <c r="C22" s="180">
        <v>5246009</v>
      </c>
      <c r="D22" s="180">
        <v>4375286</v>
      </c>
      <c r="E22" s="180">
        <v>5576083</v>
      </c>
      <c r="F22" s="180">
        <v>5070326</v>
      </c>
      <c r="G22" s="180">
        <v>5803289</v>
      </c>
      <c r="H22" s="180">
        <v>5578056</v>
      </c>
      <c r="I22" s="180">
        <v>5088437</v>
      </c>
      <c r="J22" s="180">
        <v>4848330</v>
      </c>
      <c r="K22" s="180">
        <v>6445764</v>
      </c>
      <c r="L22" s="180">
        <v>4835675</v>
      </c>
      <c r="M22" s="180">
        <v>5492082</v>
      </c>
      <c r="N22" s="180">
        <v>5532667</v>
      </c>
      <c r="O22" s="180">
        <v>63892004</v>
      </c>
      <c r="P22" s="73"/>
      <c r="Q22" s="73"/>
      <c r="R22" s="73"/>
    </row>
    <row r="23" spans="1:18" ht="7.5" customHeight="1">
      <c r="A23" s="73"/>
      <c r="B23" s="167" t="s">
        <v>118</v>
      </c>
      <c r="C23" s="168">
        <v>1386902</v>
      </c>
      <c r="D23" s="168">
        <v>1166142</v>
      </c>
      <c r="E23" s="168">
        <v>1234268</v>
      </c>
      <c r="F23" s="168">
        <v>1257974</v>
      </c>
      <c r="G23" s="168">
        <v>1246420</v>
      </c>
      <c r="H23" s="168">
        <v>1902283</v>
      </c>
      <c r="I23" s="168">
        <v>1819618</v>
      </c>
      <c r="J23" s="168">
        <v>1779453</v>
      </c>
      <c r="K23" s="168">
        <v>1239170</v>
      </c>
      <c r="L23" s="168">
        <v>1774653</v>
      </c>
      <c r="M23" s="168">
        <v>1706827</v>
      </c>
      <c r="N23" s="168">
        <v>1166616</v>
      </c>
      <c r="O23" s="168">
        <v>17680326</v>
      </c>
      <c r="P23" s="73"/>
      <c r="Q23" s="73"/>
      <c r="R23" s="73"/>
    </row>
    <row r="24" spans="1:18" ht="7.5" customHeight="1">
      <c r="A24" s="73"/>
      <c r="B24" s="169" t="s">
        <v>119</v>
      </c>
      <c r="C24" s="168">
        <v>113559038</v>
      </c>
      <c r="D24" s="168">
        <v>118058910</v>
      </c>
      <c r="E24" s="168">
        <v>112388946</v>
      </c>
      <c r="F24" s="168">
        <v>126519704</v>
      </c>
      <c r="G24" s="168">
        <v>129916705</v>
      </c>
      <c r="H24" s="168">
        <v>127815854</v>
      </c>
      <c r="I24" s="168">
        <v>116518048</v>
      </c>
      <c r="J24" s="168">
        <v>116561967</v>
      </c>
      <c r="K24" s="168">
        <v>121845588</v>
      </c>
      <c r="L24" s="168">
        <v>114112481</v>
      </c>
      <c r="M24" s="168">
        <v>128808218</v>
      </c>
      <c r="N24" s="168">
        <v>115792216</v>
      </c>
      <c r="O24" s="168">
        <v>1441897675</v>
      </c>
      <c r="P24" s="73"/>
      <c r="Q24" s="73"/>
      <c r="R24" s="73"/>
    </row>
    <row r="25" spans="1:18" ht="7.5" customHeight="1">
      <c r="A25" s="73"/>
      <c r="B25" s="169" t="s">
        <v>120</v>
      </c>
      <c r="C25" s="168">
        <v>95677997</v>
      </c>
      <c r="D25" s="168">
        <v>93571023</v>
      </c>
      <c r="E25" s="168">
        <v>110092165</v>
      </c>
      <c r="F25" s="168">
        <v>102150958</v>
      </c>
      <c r="G25" s="168">
        <v>111420522</v>
      </c>
      <c r="H25" s="168">
        <v>112077842</v>
      </c>
      <c r="I25" s="168">
        <v>104793893</v>
      </c>
      <c r="J25" s="168">
        <v>107504591</v>
      </c>
      <c r="K25" s="168">
        <v>101670745</v>
      </c>
      <c r="L25" s="168">
        <v>113982586</v>
      </c>
      <c r="M25" s="168">
        <v>97153989</v>
      </c>
      <c r="N25" s="168">
        <v>103231703</v>
      </c>
      <c r="O25" s="168">
        <v>1253328014</v>
      </c>
      <c r="P25" s="73"/>
      <c r="Q25" s="73"/>
      <c r="R25" s="73"/>
    </row>
    <row r="26" spans="1:18" ht="7.5" customHeight="1">
      <c r="A26" s="73"/>
      <c r="B26" s="179" t="s">
        <v>121</v>
      </c>
      <c r="C26" s="180">
        <v>4695004</v>
      </c>
      <c r="D26" s="180">
        <v>730112</v>
      </c>
      <c r="E26" s="180">
        <v>4759886</v>
      </c>
      <c r="F26" s="180">
        <v>4280619</v>
      </c>
      <c r="G26" s="180">
        <v>4243529</v>
      </c>
      <c r="H26" s="180">
        <v>4041721</v>
      </c>
      <c r="I26" s="180">
        <v>4207329</v>
      </c>
      <c r="J26" s="180">
        <v>4290442</v>
      </c>
      <c r="K26" s="180">
        <v>4287155</v>
      </c>
      <c r="L26" s="180">
        <v>4484461</v>
      </c>
      <c r="M26" s="180">
        <v>5874438</v>
      </c>
      <c r="N26" s="180">
        <v>2101249</v>
      </c>
      <c r="O26" s="180">
        <v>47995945</v>
      </c>
      <c r="P26" s="73"/>
      <c r="Q26" s="73"/>
      <c r="R26" s="73"/>
    </row>
    <row r="27" spans="1:18" ht="7.5" customHeight="1">
      <c r="A27" s="73"/>
      <c r="B27" s="167" t="s">
        <v>122</v>
      </c>
      <c r="C27" s="168">
        <v>17357726</v>
      </c>
      <c r="D27" s="168">
        <v>21284011</v>
      </c>
      <c r="E27" s="168">
        <v>20565516</v>
      </c>
      <c r="F27" s="168">
        <v>18212811</v>
      </c>
      <c r="G27" s="168">
        <v>17889342</v>
      </c>
      <c r="H27" s="168">
        <v>22670000</v>
      </c>
      <c r="I27" s="168">
        <v>22744736</v>
      </c>
      <c r="J27" s="168">
        <v>24005471</v>
      </c>
      <c r="K27" s="168">
        <v>25249539</v>
      </c>
      <c r="L27" s="168">
        <v>25013108</v>
      </c>
      <c r="M27" s="168">
        <v>24833394</v>
      </c>
      <c r="N27" s="168">
        <v>26013744</v>
      </c>
      <c r="O27" s="168">
        <v>265839398</v>
      </c>
      <c r="P27" s="73"/>
      <c r="Q27" s="73"/>
      <c r="R27" s="73"/>
    </row>
    <row r="28" spans="1:18" ht="7.5" customHeight="1">
      <c r="A28" s="73"/>
      <c r="B28" s="169" t="s">
        <v>123</v>
      </c>
      <c r="C28" s="168">
        <v>124280255</v>
      </c>
      <c r="D28" s="168">
        <v>93975058</v>
      </c>
      <c r="E28" s="168">
        <v>140902710</v>
      </c>
      <c r="F28" s="168">
        <v>130345621</v>
      </c>
      <c r="G28" s="168">
        <v>120283534</v>
      </c>
      <c r="H28" s="168">
        <v>140575717</v>
      </c>
      <c r="I28" s="168">
        <v>117260517</v>
      </c>
      <c r="J28" s="168">
        <v>98652823</v>
      </c>
      <c r="K28" s="168">
        <v>157983225</v>
      </c>
      <c r="L28" s="168">
        <v>128996768</v>
      </c>
      <c r="M28" s="168">
        <v>113888730</v>
      </c>
      <c r="N28" s="168">
        <v>144229436</v>
      </c>
      <c r="O28" s="168">
        <v>1511374394</v>
      </c>
      <c r="P28" s="73"/>
      <c r="Q28" s="73"/>
      <c r="R28" s="73"/>
    </row>
    <row r="29" spans="1:18" ht="7.5" customHeight="1">
      <c r="A29" s="73"/>
      <c r="B29" s="169" t="s">
        <v>124</v>
      </c>
      <c r="C29" s="168">
        <v>96850180</v>
      </c>
      <c r="D29" s="168">
        <v>105718905</v>
      </c>
      <c r="E29" s="168">
        <v>116021412</v>
      </c>
      <c r="F29" s="168">
        <v>110918788</v>
      </c>
      <c r="G29" s="168">
        <v>114310821</v>
      </c>
      <c r="H29" s="168">
        <v>100206672</v>
      </c>
      <c r="I29" s="168">
        <v>106655344</v>
      </c>
      <c r="J29" s="168">
        <v>111879866</v>
      </c>
      <c r="K29" s="168">
        <v>101188249</v>
      </c>
      <c r="L29" s="168">
        <v>120891608</v>
      </c>
      <c r="M29" s="168">
        <v>108733751</v>
      </c>
      <c r="N29" s="168">
        <v>96268451</v>
      </c>
      <c r="O29" s="168">
        <v>1289644047</v>
      </c>
      <c r="P29" s="73"/>
      <c r="Q29" s="73"/>
      <c r="R29" s="73"/>
    </row>
    <row r="30" spans="1:18" ht="7.5" customHeight="1">
      <c r="A30" s="73"/>
      <c r="B30" s="179" t="s">
        <v>125</v>
      </c>
      <c r="C30" s="180">
        <v>54064197</v>
      </c>
      <c r="D30" s="180">
        <v>46032261</v>
      </c>
      <c r="E30" s="180">
        <v>51457460</v>
      </c>
      <c r="F30" s="180">
        <v>60971543</v>
      </c>
      <c r="G30" s="180">
        <v>59784335</v>
      </c>
      <c r="H30" s="180">
        <v>51771932</v>
      </c>
      <c r="I30" s="180">
        <v>61326334</v>
      </c>
      <c r="J30" s="180">
        <v>57219545</v>
      </c>
      <c r="K30" s="180">
        <v>56593439</v>
      </c>
      <c r="L30" s="180">
        <v>67632249</v>
      </c>
      <c r="M30" s="180">
        <v>62518522</v>
      </c>
      <c r="N30" s="180">
        <v>55667717</v>
      </c>
      <c r="O30" s="180">
        <v>685039534</v>
      </c>
      <c r="P30" s="73"/>
      <c r="Q30" s="73"/>
      <c r="R30" s="73"/>
    </row>
    <row r="31" spans="1:18" ht="7.5" customHeight="1">
      <c r="A31" s="73"/>
      <c r="B31" s="167" t="s">
        <v>126</v>
      </c>
      <c r="C31" s="168">
        <v>32167918</v>
      </c>
      <c r="D31" s="168">
        <v>42649193</v>
      </c>
      <c r="E31" s="168">
        <v>51816951</v>
      </c>
      <c r="F31" s="168">
        <v>33211169</v>
      </c>
      <c r="G31" s="168">
        <v>44866772</v>
      </c>
      <c r="H31" s="168">
        <v>47938709</v>
      </c>
      <c r="I31" s="168">
        <v>37933865</v>
      </c>
      <c r="J31" s="168">
        <v>34277786</v>
      </c>
      <c r="K31" s="168">
        <v>36374740</v>
      </c>
      <c r="L31" s="168">
        <v>45668647</v>
      </c>
      <c r="M31" s="168">
        <v>27136338</v>
      </c>
      <c r="N31" s="168">
        <v>65346240</v>
      </c>
      <c r="O31" s="168">
        <v>499388328</v>
      </c>
      <c r="P31" s="73"/>
      <c r="Q31" s="73"/>
      <c r="R31" s="73"/>
    </row>
    <row r="32" spans="1:18" ht="7.5" customHeight="1">
      <c r="A32" s="73"/>
      <c r="B32" s="169" t="s">
        <v>127</v>
      </c>
      <c r="C32" s="168">
        <v>66750398</v>
      </c>
      <c r="D32" s="168">
        <v>60147886</v>
      </c>
      <c r="E32" s="168">
        <v>61832699</v>
      </c>
      <c r="F32" s="168">
        <v>71532266</v>
      </c>
      <c r="G32" s="168">
        <v>70142683</v>
      </c>
      <c r="H32" s="168">
        <v>58971293</v>
      </c>
      <c r="I32" s="168">
        <v>74678024</v>
      </c>
      <c r="J32" s="168">
        <v>68807070</v>
      </c>
      <c r="K32" s="168">
        <v>66406964</v>
      </c>
      <c r="L32" s="168">
        <v>78134712</v>
      </c>
      <c r="M32" s="168">
        <v>62976305</v>
      </c>
      <c r="N32" s="168">
        <v>61480591</v>
      </c>
      <c r="O32" s="168">
        <v>801860891</v>
      </c>
      <c r="P32" s="73"/>
      <c r="Q32" s="73"/>
      <c r="R32" s="73"/>
    </row>
    <row r="33" spans="1:18" ht="7.5" customHeight="1">
      <c r="A33" s="73"/>
      <c r="B33" s="169" t="s">
        <v>128</v>
      </c>
      <c r="C33" s="168">
        <v>57948102</v>
      </c>
      <c r="D33" s="168">
        <v>55027310</v>
      </c>
      <c r="E33" s="168">
        <v>53062708</v>
      </c>
      <c r="F33" s="168">
        <v>59282692</v>
      </c>
      <c r="G33" s="168">
        <v>61648444</v>
      </c>
      <c r="H33" s="168">
        <v>48621306</v>
      </c>
      <c r="I33" s="168">
        <v>56554588</v>
      </c>
      <c r="J33" s="168">
        <v>60198599</v>
      </c>
      <c r="K33" s="168">
        <v>54777828</v>
      </c>
      <c r="L33" s="168">
        <v>51094538</v>
      </c>
      <c r="M33" s="168">
        <v>58885586</v>
      </c>
      <c r="N33" s="168">
        <v>57714325</v>
      </c>
      <c r="O33" s="168">
        <v>674816026</v>
      </c>
      <c r="P33" s="73"/>
      <c r="Q33" s="73"/>
      <c r="R33" s="73"/>
    </row>
    <row r="34" spans="1:18" ht="7.5" customHeight="1">
      <c r="A34" s="73"/>
      <c r="B34" s="179" t="s">
        <v>129</v>
      </c>
      <c r="C34" s="180">
        <v>10288821</v>
      </c>
      <c r="D34" s="180">
        <v>16150129</v>
      </c>
      <c r="E34" s="180">
        <v>22386300</v>
      </c>
      <c r="F34" s="180">
        <v>11712799</v>
      </c>
      <c r="G34" s="180">
        <v>13251690</v>
      </c>
      <c r="H34" s="180">
        <v>15297456</v>
      </c>
      <c r="I34" s="180">
        <v>14330001</v>
      </c>
      <c r="J34" s="180">
        <v>12785673</v>
      </c>
      <c r="K34" s="180">
        <v>17454691</v>
      </c>
      <c r="L34" s="180">
        <v>13702041</v>
      </c>
      <c r="M34" s="180">
        <v>15932120</v>
      </c>
      <c r="N34" s="180">
        <v>17651768</v>
      </c>
      <c r="O34" s="180">
        <v>180943489</v>
      </c>
      <c r="P34" s="73"/>
      <c r="Q34" s="73"/>
      <c r="R34" s="73"/>
    </row>
    <row r="35" spans="1:18" ht="7.5" customHeight="1">
      <c r="A35" s="73"/>
      <c r="B35" s="167" t="s">
        <v>130</v>
      </c>
      <c r="C35" s="168">
        <v>41551975</v>
      </c>
      <c r="D35" s="168">
        <v>37014339</v>
      </c>
      <c r="E35" s="168">
        <v>43626865</v>
      </c>
      <c r="F35" s="168">
        <v>46790206</v>
      </c>
      <c r="G35" s="168">
        <v>44921347</v>
      </c>
      <c r="H35" s="168">
        <v>43128092</v>
      </c>
      <c r="I35" s="168">
        <v>47476892</v>
      </c>
      <c r="J35" s="168">
        <v>41377540</v>
      </c>
      <c r="K35" s="168">
        <v>43075590</v>
      </c>
      <c r="L35" s="168">
        <v>46289615</v>
      </c>
      <c r="M35" s="168">
        <v>41712587</v>
      </c>
      <c r="N35" s="168">
        <v>43151320</v>
      </c>
      <c r="O35" s="168">
        <v>520116368</v>
      </c>
      <c r="P35" s="73"/>
      <c r="Q35" s="73"/>
      <c r="R35" s="73"/>
    </row>
    <row r="36" spans="1:18" ht="7.5" customHeight="1">
      <c r="A36" s="73"/>
      <c r="B36" s="169" t="s">
        <v>131</v>
      </c>
      <c r="C36" s="168">
        <v>34329658</v>
      </c>
      <c r="D36" s="168">
        <v>31779879</v>
      </c>
      <c r="E36" s="168">
        <v>33559787</v>
      </c>
      <c r="F36" s="168">
        <v>31270900</v>
      </c>
      <c r="G36" s="168">
        <v>37368430</v>
      </c>
      <c r="H36" s="168">
        <v>34984011</v>
      </c>
      <c r="I36" s="168">
        <v>34423003</v>
      </c>
      <c r="J36" s="168">
        <v>35816651</v>
      </c>
      <c r="K36" s="168">
        <v>35740173</v>
      </c>
      <c r="L36" s="168">
        <v>35386237</v>
      </c>
      <c r="M36" s="168">
        <v>36643845</v>
      </c>
      <c r="N36" s="168">
        <v>35697512</v>
      </c>
      <c r="O36" s="168">
        <v>417000086</v>
      </c>
      <c r="P36" s="73"/>
      <c r="Q36" s="73"/>
      <c r="R36" s="73"/>
    </row>
    <row r="37" spans="1:18" ht="7.5" customHeight="1">
      <c r="A37" s="73"/>
      <c r="B37" s="169" t="s">
        <v>132</v>
      </c>
      <c r="C37" s="168">
        <v>86918110</v>
      </c>
      <c r="D37" s="168">
        <v>72776371</v>
      </c>
      <c r="E37" s="168">
        <v>62305275</v>
      </c>
      <c r="F37" s="168">
        <v>80094910</v>
      </c>
      <c r="G37" s="168">
        <v>78720639</v>
      </c>
      <c r="H37" s="168">
        <v>70811091</v>
      </c>
      <c r="I37" s="168">
        <v>86736403</v>
      </c>
      <c r="J37" s="168">
        <v>81679306</v>
      </c>
      <c r="K37" s="168">
        <v>70272972</v>
      </c>
      <c r="L37" s="168">
        <v>96289879</v>
      </c>
      <c r="M37" s="168">
        <v>72025736</v>
      </c>
      <c r="N37" s="168">
        <v>67681763</v>
      </c>
      <c r="O37" s="168">
        <v>926312455</v>
      </c>
      <c r="P37" s="73"/>
      <c r="Q37" s="73"/>
      <c r="R37" s="73"/>
    </row>
    <row r="38" spans="1:18" ht="7.5" customHeight="1">
      <c r="A38" s="73"/>
      <c r="B38" s="179" t="s">
        <v>133</v>
      </c>
      <c r="C38" s="180">
        <v>48445742</v>
      </c>
      <c r="D38" s="180">
        <v>47131924</v>
      </c>
      <c r="E38" s="180">
        <v>55604021</v>
      </c>
      <c r="F38" s="180">
        <v>47203860</v>
      </c>
      <c r="G38" s="180">
        <v>53111639</v>
      </c>
      <c r="H38" s="180">
        <v>63102016</v>
      </c>
      <c r="I38" s="180">
        <v>58734315</v>
      </c>
      <c r="J38" s="180">
        <v>58387988</v>
      </c>
      <c r="K38" s="180">
        <v>65794186</v>
      </c>
      <c r="L38" s="180">
        <v>58384621</v>
      </c>
      <c r="M38" s="180">
        <v>60168732</v>
      </c>
      <c r="N38" s="180">
        <v>57490562</v>
      </c>
      <c r="O38" s="180">
        <v>673559606</v>
      </c>
      <c r="P38" s="73"/>
      <c r="Q38" s="73"/>
      <c r="R38" s="73"/>
    </row>
    <row r="39" spans="1:18" ht="7.5" customHeight="1">
      <c r="A39" s="73"/>
      <c r="B39" s="167" t="s">
        <v>134</v>
      </c>
      <c r="C39" s="168">
        <v>46238614</v>
      </c>
      <c r="D39" s="168">
        <v>37357815</v>
      </c>
      <c r="E39" s="168">
        <v>41297019</v>
      </c>
      <c r="F39" s="168">
        <v>49943275</v>
      </c>
      <c r="G39" s="168">
        <v>49581842</v>
      </c>
      <c r="H39" s="168">
        <v>48893747</v>
      </c>
      <c r="I39" s="168">
        <v>48859266</v>
      </c>
      <c r="J39" s="168">
        <v>40569250</v>
      </c>
      <c r="K39" s="168">
        <v>45536751</v>
      </c>
      <c r="L39" s="168">
        <v>55958740</v>
      </c>
      <c r="M39" s="168">
        <v>43450784</v>
      </c>
      <c r="N39" s="168">
        <v>54933105</v>
      </c>
      <c r="O39" s="168">
        <v>562620208</v>
      </c>
      <c r="P39" s="73"/>
      <c r="Q39" s="73"/>
      <c r="R39" s="73"/>
    </row>
    <row r="40" spans="1:18" ht="7.5" customHeight="1">
      <c r="A40" s="73"/>
      <c r="B40" s="169" t="s">
        <v>135</v>
      </c>
      <c r="C40" s="168">
        <v>66922972</v>
      </c>
      <c r="D40" s="168">
        <v>87317402</v>
      </c>
      <c r="E40" s="168">
        <v>96208306</v>
      </c>
      <c r="F40" s="168">
        <v>65017411</v>
      </c>
      <c r="G40" s="168">
        <v>96533361</v>
      </c>
      <c r="H40" s="168">
        <v>90238669</v>
      </c>
      <c r="I40" s="168">
        <v>69788588</v>
      </c>
      <c r="J40" s="168">
        <v>92152277</v>
      </c>
      <c r="K40" s="168">
        <v>89426536</v>
      </c>
      <c r="L40" s="168">
        <v>64320320</v>
      </c>
      <c r="M40" s="168">
        <v>87916130</v>
      </c>
      <c r="N40" s="168">
        <v>97348197</v>
      </c>
      <c r="O40" s="168">
        <v>1003190169</v>
      </c>
      <c r="P40" s="73"/>
      <c r="Q40" s="73"/>
      <c r="R40" s="73"/>
    </row>
    <row r="41" spans="1:18" ht="7.5" customHeight="1">
      <c r="A41" s="73"/>
      <c r="B41" s="169" t="s">
        <v>136</v>
      </c>
      <c r="C41" s="168">
        <v>18690913</v>
      </c>
      <c r="D41" s="168">
        <v>17536046</v>
      </c>
      <c r="E41" s="168">
        <v>20276234</v>
      </c>
      <c r="F41" s="168">
        <v>21222940</v>
      </c>
      <c r="G41" s="168">
        <v>23194865</v>
      </c>
      <c r="H41" s="168">
        <v>22804620</v>
      </c>
      <c r="I41" s="168">
        <v>27112537</v>
      </c>
      <c r="J41" s="168">
        <v>25405871</v>
      </c>
      <c r="K41" s="168">
        <v>25467614</v>
      </c>
      <c r="L41" s="168">
        <v>27021293</v>
      </c>
      <c r="M41" s="168">
        <v>21375615</v>
      </c>
      <c r="N41" s="168">
        <v>20808948</v>
      </c>
      <c r="O41" s="168">
        <v>270917496</v>
      </c>
      <c r="P41" s="73"/>
      <c r="Q41" s="73"/>
      <c r="R41" s="73"/>
    </row>
    <row r="42" spans="1:18" ht="7.5" customHeight="1">
      <c r="A42" s="73"/>
      <c r="B42" s="179" t="s">
        <v>137</v>
      </c>
      <c r="C42" s="180">
        <v>32140448</v>
      </c>
      <c r="D42" s="180">
        <v>28680531</v>
      </c>
      <c r="E42" s="180">
        <v>41237488</v>
      </c>
      <c r="F42" s="180">
        <v>34447386</v>
      </c>
      <c r="G42" s="180">
        <v>35123781</v>
      </c>
      <c r="H42" s="180">
        <v>40698908</v>
      </c>
      <c r="I42" s="180">
        <v>36030975</v>
      </c>
      <c r="J42" s="180">
        <v>34950753</v>
      </c>
      <c r="K42" s="180">
        <v>42402762</v>
      </c>
      <c r="L42" s="180">
        <v>41136880</v>
      </c>
      <c r="M42" s="180">
        <v>35046966</v>
      </c>
      <c r="N42" s="180">
        <v>40550350</v>
      </c>
      <c r="O42" s="180">
        <v>442447228</v>
      </c>
      <c r="P42" s="73"/>
      <c r="Q42" s="73"/>
      <c r="R42" s="73"/>
    </row>
    <row r="43" spans="1:18" ht="7.5" customHeight="1">
      <c r="A43" s="73"/>
      <c r="B43" s="167" t="s">
        <v>138</v>
      </c>
      <c r="C43" s="168">
        <v>26623544</v>
      </c>
      <c r="D43" s="168">
        <v>25250068</v>
      </c>
      <c r="E43" s="168">
        <v>16453552</v>
      </c>
      <c r="F43" s="168">
        <v>30029406</v>
      </c>
      <c r="G43" s="168">
        <v>30845939</v>
      </c>
      <c r="H43" s="168">
        <v>17410505</v>
      </c>
      <c r="I43" s="168">
        <v>31352384</v>
      </c>
      <c r="J43" s="168">
        <v>31259985</v>
      </c>
      <c r="K43" s="168">
        <v>18474430</v>
      </c>
      <c r="L43" s="168">
        <v>32745396</v>
      </c>
      <c r="M43" s="168">
        <v>27761460</v>
      </c>
      <c r="N43" s="168">
        <v>13075833</v>
      </c>
      <c r="O43" s="168">
        <v>301282502</v>
      </c>
      <c r="P43" s="73"/>
      <c r="Q43" s="73"/>
      <c r="R43" s="73"/>
    </row>
    <row r="44" spans="1:18" ht="7.5" customHeight="1">
      <c r="A44" s="73"/>
      <c r="B44" s="169" t="s">
        <v>139</v>
      </c>
      <c r="C44" s="168">
        <v>9983530</v>
      </c>
      <c r="D44" s="168">
        <v>5592946</v>
      </c>
      <c r="E44" s="168">
        <v>7665193</v>
      </c>
      <c r="F44" s="168">
        <v>8741051</v>
      </c>
      <c r="G44" s="168">
        <v>8268686</v>
      </c>
      <c r="H44" s="168">
        <v>8096022</v>
      </c>
      <c r="I44" s="168">
        <v>9419968</v>
      </c>
      <c r="J44" s="168">
        <v>7436464</v>
      </c>
      <c r="K44" s="168">
        <v>7748215</v>
      </c>
      <c r="L44" s="168">
        <v>9525151</v>
      </c>
      <c r="M44" s="168">
        <v>7596535</v>
      </c>
      <c r="N44" s="168">
        <v>7442636</v>
      </c>
      <c r="O44" s="168">
        <v>97516397</v>
      </c>
      <c r="P44" s="73"/>
      <c r="Q44" s="73"/>
      <c r="R44" s="73"/>
    </row>
    <row r="45" spans="1:18" ht="7.5" customHeight="1">
      <c r="A45" s="73"/>
      <c r="B45" s="169" t="s">
        <v>140</v>
      </c>
      <c r="C45" s="168">
        <v>64080328</v>
      </c>
      <c r="D45" s="168">
        <v>58173165</v>
      </c>
      <c r="E45" s="168">
        <v>68035170</v>
      </c>
      <c r="F45" s="168">
        <v>70024066</v>
      </c>
      <c r="G45" s="168">
        <v>72562988</v>
      </c>
      <c r="H45" s="168">
        <v>69302027</v>
      </c>
      <c r="I45" s="168">
        <v>72132799</v>
      </c>
      <c r="J45" s="168">
        <v>69008374</v>
      </c>
      <c r="K45" s="168">
        <v>67500080</v>
      </c>
      <c r="L45" s="168">
        <v>73345322</v>
      </c>
      <c r="M45" s="168">
        <v>67864197</v>
      </c>
      <c r="N45" s="168">
        <v>68759553</v>
      </c>
      <c r="O45" s="168">
        <v>820788069</v>
      </c>
      <c r="P45" s="73"/>
      <c r="Q45" s="73"/>
      <c r="R45" s="73"/>
    </row>
    <row r="46" spans="1:18" ht="7.5" customHeight="1">
      <c r="A46" s="73"/>
      <c r="B46" s="179" t="s">
        <v>141</v>
      </c>
      <c r="C46" s="180">
        <v>45472860</v>
      </c>
      <c r="D46" s="180">
        <v>43526243</v>
      </c>
      <c r="E46" s="180">
        <v>49468114</v>
      </c>
      <c r="F46" s="180">
        <v>35547849</v>
      </c>
      <c r="G46" s="180">
        <v>43452514</v>
      </c>
      <c r="H46" s="180">
        <v>46172361</v>
      </c>
      <c r="I46" s="180">
        <v>39207456</v>
      </c>
      <c r="J46" s="180">
        <v>48627168</v>
      </c>
      <c r="K46" s="180">
        <v>42674229</v>
      </c>
      <c r="L46" s="180">
        <v>47554418</v>
      </c>
      <c r="M46" s="180">
        <v>43754922</v>
      </c>
      <c r="N46" s="180">
        <v>44909028</v>
      </c>
      <c r="O46" s="180">
        <v>530367162</v>
      </c>
      <c r="P46" s="73"/>
      <c r="Q46" s="73"/>
      <c r="R46" s="73"/>
    </row>
    <row r="47" spans="1:18" ht="7.5" customHeight="1">
      <c r="A47" s="73"/>
      <c r="B47" s="167" t="s">
        <v>142</v>
      </c>
      <c r="C47" s="168">
        <v>111737155</v>
      </c>
      <c r="D47" s="168">
        <v>91924422</v>
      </c>
      <c r="E47" s="168">
        <v>145476545</v>
      </c>
      <c r="F47" s="168">
        <v>90671606</v>
      </c>
      <c r="G47" s="168">
        <v>125513256</v>
      </c>
      <c r="H47" s="168">
        <v>153060839</v>
      </c>
      <c r="I47" s="168">
        <v>99086937</v>
      </c>
      <c r="J47" s="168">
        <v>90387593</v>
      </c>
      <c r="K47" s="168">
        <v>147106810</v>
      </c>
      <c r="L47" s="168">
        <v>91690924</v>
      </c>
      <c r="M47" s="168">
        <v>93161870</v>
      </c>
      <c r="N47" s="168">
        <v>143591180</v>
      </c>
      <c r="O47" s="168">
        <v>1383409137</v>
      </c>
      <c r="P47" s="73"/>
      <c r="Q47" s="73"/>
      <c r="R47" s="73"/>
    </row>
    <row r="48" spans="1:18" ht="7.5" customHeight="1">
      <c r="A48" s="73"/>
      <c r="B48" s="169" t="s">
        <v>143</v>
      </c>
      <c r="C48" s="168">
        <v>76320911</v>
      </c>
      <c r="D48" s="168">
        <v>79742488</v>
      </c>
      <c r="E48" s="168">
        <v>85904848</v>
      </c>
      <c r="F48" s="168">
        <v>79026890</v>
      </c>
      <c r="G48" s="168">
        <v>95601269</v>
      </c>
      <c r="H48" s="168">
        <v>85353800</v>
      </c>
      <c r="I48" s="168">
        <v>85711472</v>
      </c>
      <c r="J48" s="168">
        <v>88025083</v>
      </c>
      <c r="K48" s="168">
        <v>86757127</v>
      </c>
      <c r="L48" s="168">
        <v>90737575</v>
      </c>
      <c r="M48" s="168">
        <v>86496607</v>
      </c>
      <c r="N48" s="168">
        <v>90132403</v>
      </c>
      <c r="O48" s="168">
        <v>1029810473</v>
      </c>
      <c r="P48" s="73"/>
      <c r="Q48" s="73"/>
      <c r="R48" s="73"/>
    </row>
    <row r="49" spans="1:18" ht="7.5" customHeight="1">
      <c r="A49" s="73"/>
      <c r="B49" s="169" t="s">
        <v>144</v>
      </c>
      <c r="C49" s="168">
        <v>34405186</v>
      </c>
      <c r="D49" s="168">
        <v>31376515</v>
      </c>
      <c r="E49" s="168">
        <v>34294009</v>
      </c>
      <c r="F49" s="168">
        <v>33267868</v>
      </c>
      <c r="G49" s="168">
        <v>32507088</v>
      </c>
      <c r="H49" s="168">
        <v>37147133</v>
      </c>
      <c r="I49" s="168">
        <v>37257703</v>
      </c>
      <c r="J49" s="168">
        <v>29656165</v>
      </c>
      <c r="K49" s="168">
        <v>41953665</v>
      </c>
      <c r="L49" s="168">
        <v>38583387</v>
      </c>
      <c r="M49" s="168">
        <v>29414815</v>
      </c>
      <c r="N49" s="168">
        <v>39590838</v>
      </c>
      <c r="O49" s="168">
        <v>419454372</v>
      </c>
      <c r="P49" s="73"/>
      <c r="Q49" s="73"/>
      <c r="R49" s="73"/>
    </row>
    <row r="50" spans="1:18" ht="7.5" customHeight="1">
      <c r="A50" s="73"/>
      <c r="B50" s="179" t="s">
        <v>145</v>
      </c>
      <c r="C50" s="180">
        <v>132777329</v>
      </c>
      <c r="D50" s="180">
        <v>111216184</v>
      </c>
      <c r="E50" s="180">
        <v>130953077</v>
      </c>
      <c r="F50" s="180">
        <v>137902456</v>
      </c>
      <c r="G50" s="180">
        <v>122586015</v>
      </c>
      <c r="H50" s="180">
        <v>134182407</v>
      </c>
      <c r="I50" s="180">
        <v>140508412</v>
      </c>
      <c r="J50" s="180">
        <v>122520060</v>
      </c>
      <c r="K50" s="180">
        <v>137854834</v>
      </c>
      <c r="L50" s="180">
        <v>145284001</v>
      </c>
      <c r="M50" s="180">
        <v>117078386</v>
      </c>
      <c r="N50" s="180">
        <v>126406574</v>
      </c>
      <c r="O50" s="180">
        <v>1559269735</v>
      </c>
      <c r="P50" s="73"/>
      <c r="Q50" s="73"/>
      <c r="R50" s="73"/>
    </row>
    <row r="51" spans="1:18" ht="7.5" customHeight="1">
      <c r="A51" s="73"/>
      <c r="B51" s="167" t="s">
        <v>146</v>
      </c>
      <c r="C51" s="168">
        <v>46129234</v>
      </c>
      <c r="D51" s="168">
        <v>96186485</v>
      </c>
      <c r="E51" s="168">
        <v>72080842</v>
      </c>
      <c r="F51" s="168">
        <v>76472272</v>
      </c>
      <c r="G51" s="168">
        <v>55946976</v>
      </c>
      <c r="H51" s="168">
        <v>89302782</v>
      </c>
      <c r="I51" s="168">
        <v>73117046</v>
      </c>
      <c r="J51" s="168">
        <v>53873107</v>
      </c>
      <c r="K51" s="168">
        <v>78414381</v>
      </c>
      <c r="L51" s="168">
        <v>22635079</v>
      </c>
      <c r="M51" s="168">
        <v>71545391</v>
      </c>
      <c r="N51" s="168">
        <v>142023741</v>
      </c>
      <c r="O51" s="168">
        <v>877727336</v>
      </c>
      <c r="P51" s="73"/>
      <c r="Q51" s="73"/>
      <c r="R51" s="73"/>
    </row>
    <row r="52" spans="1:18" ht="7.5" customHeight="1">
      <c r="A52" s="73"/>
      <c r="B52" s="169" t="s">
        <v>147</v>
      </c>
      <c r="C52" s="168">
        <v>42138615</v>
      </c>
      <c r="D52" s="168">
        <v>41275987</v>
      </c>
      <c r="E52" s="168">
        <v>43332423</v>
      </c>
      <c r="F52" s="168">
        <v>43769055</v>
      </c>
      <c r="G52" s="168">
        <v>44786752</v>
      </c>
      <c r="H52" s="168">
        <v>44771535</v>
      </c>
      <c r="I52" s="168">
        <v>46010303</v>
      </c>
      <c r="J52" s="168">
        <v>45690393</v>
      </c>
      <c r="K52" s="168">
        <v>45848987</v>
      </c>
      <c r="L52" s="168">
        <v>44809501</v>
      </c>
      <c r="M52" s="168">
        <v>42693864</v>
      </c>
      <c r="N52" s="168">
        <v>42702211</v>
      </c>
      <c r="O52" s="168">
        <v>527829626</v>
      </c>
      <c r="P52" s="73"/>
      <c r="Q52" s="73"/>
      <c r="R52" s="73"/>
    </row>
    <row r="53" spans="1:18" ht="7.5" customHeight="1">
      <c r="A53" s="73"/>
      <c r="B53" s="169" t="s">
        <v>148</v>
      </c>
      <c r="C53" s="168">
        <v>121648313</v>
      </c>
      <c r="D53" s="168">
        <v>108804461</v>
      </c>
      <c r="E53" s="168">
        <v>151339626</v>
      </c>
      <c r="F53" s="168">
        <v>119379661</v>
      </c>
      <c r="G53" s="168">
        <v>120520890</v>
      </c>
      <c r="H53" s="168">
        <v>154205482</v>
      </c>
      <c r="I53" s="168">
        <v>129066735</v>
      </c>
      <c r="J53" s="168">
        <v>122641109</v>
      </c>
      <c r="K53" s="168">
        <v>153884955</v>
      </c>
      <c r="L53" s="168">
        <v>133144627</v>
      </c>
      <c r="M53" s="168">
        <v>122970575</v>
      </c>
      <c r="N53" s="168">
        <v>153092920</v>
      </c>
      <c r="O53" s="168">
        <v>1590699354</v>
      </c>
      <c r="P53" s="73"/>
      <c r="Q53" s="73"/>
      <c r="R53" s="73"/>
    </row>
    <row r="54" spans="1:18" ht="7.5" customHeight="1">
      <c r="A54" s="73"/>
      <c r="B54" s="179" t="s">
        <v>149</v>
      </c>
      <c r="C54" s="180">
        <v>6095787</v>
      </c>
      <c r="D54" s="180">
        <v>4594644</v>
      </c>
      <c r="E54" s="180">
        <v>5667909</v>
      </c>
      <c r="F54" s="180">
        <v>5811809</v>
      </c>
      <c r="G54" s="180">
        <v>6005636</v>
      </c>
      <c r="H54" s="180">
        <v>7661993</v>
      </c>
      <c r="I54" s="180">
        <v>5686016</v>
      </c>
      <c r="J54" s="180">
        <v>4911193</v>
      </c>
      <c r="K54" s="180">
        <v>5971510</v>
      </c>
      <c r="L54" s="180">
        <v>10510728</v>
      </c>
      <c r="M54" s="180">
        <v>5227899</v>
      </c>
      <c r="N54" s="180">
        <v>5328383</v>
      </c>
      <c r="O54" s="180">
        <v>73473507</v>
      </c>
      <c r="P54" s="73"/>
      <c r="Q54" s="73"/>
      <c r="R54" s="73"/>
    </row>
    <row r="55" spans="1:18" ht="7.5" customHeight="1">
      <c r="A55" s="73"/>
      <c r="B55" s="167" t="s">
        <v>150</v>
      </c>
      <c r="C55" s="168">
        <v>53943128</v>
      </c>
      <c r="D55" s="168">
        <v>32040576</v>
      </c>
      <c r="E55" s="168">
        <v>69243539</v>
      </c>
      <c r="F55" s="168">
        <v>61532265</v>
      </c>
      <c r="G55" s="168">
        <v>51711374</v>
      </c>
      <c r="H55" s="168">
        <v>63827742</v>
      </c>
      <c r="I55" s="168">
        <v>65233845</v>
      </c>
      <c r="J55" s="168">
        <v>65147784</v>
      </c>
      <c r="K55" s="168">
        <v>63505255</v>
      </c>
      <c r="L55" s="168">
        <v>68581599</v>
      </c>
      <c r="M55" s="168">
        <v>60305545</v>
      </c>
      <c r="N55" s="168">
        <v>68463804</v>
      </c>
      <c r="O55" s="168">
        <v>723536456</v>
      </c>
      <c r="P55" s="73"/>
      <c r="Q55" s="73"/>
      <c r="R55" s="73"/>
    </row>
    <row r="56" spans="1:18" ht="7.5" customHeight="1">
      <c r="A56" s="73"/>
      <c r="B56" s="169" t="s">
        <v>151</v>
      </c>
      <c r="C56" s="168">
        <v>16697279</v>
      </c>
      <c r="D56" s="168">
        <v>16542373</v>
      </c>
      <c r="E56" s="168">
        <v>15393002</v>
      </c>
      <c r="F56" s="168">
        <v>16480092</v>
      </c>
      <c r="G56" s="168">
        <v>18543262</v>
      </c>
      <c r="H56" s="168">
        <v>19916772</v>
      </c>
      <c r="I56" s="168">
        <v>19156940</v>
      </c>
      <c r="J56" s="168">
        <v>21108495</v>
      </c>
      <c r="K56" s="168">
        <v>20580227</v>
      </c>
      <c r="L56" s="168">
        <v>20510502</v>
      </c>
      <c r="M56" s="168">
        <v>24677905</v>
      </c>
      <c r="N56" s="168">
        <v>20956560</v>
      </c>
      <c r="O56" s="168">
        <v>230563409</v>
      </c>
      <c r="P56" s="73"/>
      <c r="Q56" s="73"/>
      <c r="R56" s="73"/>
    </row>
    <row r="57" spans="1:18" ht="7.5" customHeight="1">
      <c r="A57" s="73"/>
      <c r="B57" s="169" t="s">
        <v>152</v>
      </c>
      <c r="C57" s="168">
        <v>65672288</v>
      </c>
      <c r="D57" s="168">
        <v>79074450</v>
      </c>
      <c r="E57" s="168">
        <v>78440200</v>
      </c>
      <c r="F57" s="168">
        <v>75082513</v>
      </c>
      <c r="G57" s="168">
        <v>84807969</v>
      </c>
      <c r="H57" s="168">
        <v>78803310</v>
      </c>
      <c r="I57" s="168">
        <v>69073251</v>
      </c>
      <c r="J57" s="168">
        <v>84575111</v>
      </c>
      <c r="K57" s="168">
        <v>82504554</v>
      </c>
      <c r="L57" s="168">
        <v>74594341</v>
      </c>
      <c r="M57" s="168">
        <v>79714673</v>
      </c>
      <c r="N57" s="168">
        <v>76898011</v>
      </c>
      <c r="O57" s="168">
        <v>929240671</v>
      </c>
      <c r="P57" s="73"/>
      <c r="Q57" s="73"/>
      <c r="R57" s="73"/>
    </row>
    <row r="58" spans="1:18" ht="7.5" customHeight="1">
      <c r="A58" s="73"/>
      <c r="B58" s="179" t="s">
        <v>153</v>
      </c>
      <c r="C58" s="180">
        <v>403292219</v>
      </c>
      <c r="D58" s="180">
        <v>371781452</v>
      </c>
      <c r="E58" s="180">
        <v>432279044</v>
      </c>
      <c r="F58" s="180">
        <v>439800782</v>
      </c>
      <c r="G58" s="180">
        <v>443593094</v>
      </c>
      <c r="H58" s="180">
        <v>425547848</v>
      </c>
      <c r="I58" s="180">
        <v>435979564</v>
      </c>
      <c r="J58" s="180">
        <v>449874195</v>
      </c>
      <c r="K58" s="180">
        <v>472175113</v>
      </c>
      <c r="L58" s="180">
        <v>480378997</v>
      </c>
      <c r="M58" s="180">
        <v>438683659</v>
      </c>
      <c r="N58" s="180">
        <v>502524889</v>
      </c>
      <c r="O58" s="180">
        <v>5295910856</v>
      </c>
      <c r="P58" s="73"/>
      <c r="Q58" s="73"/>
      <c r="R58" s="73"/>
    </row>
    <row r="59" spans="1:18" ht="7.5" customHeight="1">
      <c r="A59" s="73"/>
      <c r="B59" s="167" t="s">
        <v>154</v>
      </c>
      <c r="C59" s="168">
        <v>36497014</v>
      </c>
      <c r="D59" s="168">
        <v>31879905</v>
      </c>
      <c r="E59" s="168">
        <v>33803066</v>
      </c>
      <c r="F59" s="168">
        <v>36209907</v>
      </c>
      <c r="G59" s="168">
        <v>40081711</v>
      </c>
      <c r="H59" s="168">
        <v>43036443</v>
      </c>
      <c r="I59" s="168">
        <v>38244496</v>
      </c>
      <c r="J59" s="168">
        <v>42146122</v>
      </c>
      <c r="K59" s="168">
        <v>41964039</v>
      </c>
      <c r="L59" s="168">
        <v>37614731</v>
      </c>
      <c r="M59" s="168">
        <v>36082829</v>
      </c>
      <c r="N59" s="168">
        <v>37441110</v>
      </c>
      <c r="O59" s="168">
        <v>455001373</v>
      </c>
      <c r="P59" s="73"/>
      <c r="Q59" s="73"/>
      <c r="R59" s="73"/>
    </row>
    <row r="60" spans="1:18" ht="7.5" customHeight="1">
      <c r="A60" s="73"/>
      <c r="B60" s="169" t="s">
        <v>155</v>
      </c>
      <c r="C60" s="168">
        <v>3674012</v>
      </c>
      <c r="D60" s="168">
        <v>5688106</v>
      </c>
      <c r="E60" s="168">
        <v>4827452</v>
      </c>
      <c r="F60" s="168">
        <v>5871433</v>
      </c>
      <c r="G60" s="168">
        <v>5272952</v>
      </c>
      <c r="H60" s="168">
        <v>4355032</v>
      </c>
      <c r="I60" s="168">
        <v>4355032</v>
      </c>
      <c r="J60" s="168">
        <v>5310173</v>
      </c>
      <c r="K60" s="168">
        <v>3713423</v>
      </c>
      <c r="L60" s="168">
        <v>3713423</v>
      </c>
      <c r="M60" s="168">
        <v>5786425</v>
      </c>
      <c r="N60" s="168">
        <v>5786425</v>
      </c>
      <c r="O60" s="168">
        <v>58353888</v>
      </c>
      <c r="P60" s="73"/>
      <c r="Q60" s="73"/>
      <c r="R60" s="73"/>
    </row>
    <row r="61" spans="1:18" ht="7.5" customHeight="1">
      <c r="A61" s="73"/>
      <c r="B61" s="169" t="s">
        <v>156</v>
      </c>
      <c r="C61" s="168">
        <v>107687367</v>
      </c>
      <c r="D61" s="168">
        <v>61546326</v>
      </c>
      <c r="E61" s="168">
        <v>111955606</v>
      </c>
      <c r="F61" s="168">
        <v>70493594</v>
      </c>
      <c r="G61" s="168">
        <v>67729141</v>
      </c>
      <c r="H61" s="168">
        <v>92240218</v>
      </c>
      <c r="I61" s="168">
        <v>98691941</v>
      </c>
      <c r="J61" s="168">
        <v>78260493</v>
      </c>
      <c r="K61" s="168">
        <v>76394092</v>
      </c>
      <c r="L61" s="168">
        <v>104149162</v>
      </c>
      <c r="M61" s="168">
        <v>81048057</v>
      </c>
      <c r="N61" s="168">
        <v>65206937</v>
      </c>
      <c r="O61" s="168">
        <v>1015402934</v>
      </c>
      <c r="P61" s="73"/>
      <c r="Q61" s="73"/>
      <c r="R61" s="73"/>
    </row>
    <row r="62" spans="1:18" ht="7.5" customHeight="1">
      <c r="A62" s="73"/>
      <c r="B62" s="179" t="s">
        <v>157</v>
      </c>
      <c r="C62" s="180">
        <v>57722678</v>
      </c>
      <c r="D62" s="180">
        <v>37761340</v>
      </c>
      <c r="E62" s="180">
        <v>51332035</v>
      </c>
      <c r="F62" s="180">
        <v>59594087</v>
      </c>
      <c r="G62" s="180">
        <v>54805399</v>
      </c>
      <c r="H62" s="180">
        <v>54769237</v>
      </c>
      <c r="I62" s="180">
        <v>62859966</v>
      </c>
      <c r="J62" s="180">
        <v>59405445</v>
      </c>
      <c r="K62" s="180">
        <v>58372207</v>
      </c>
      <c r="L62" s="180">
        <v>68591145</v>
      </c>
      <c r="M62" s="180">
        <v>50087971</v>
      </c>
      <c r="N62" s="180">
        <v>49959789</v>
      </c>
      <c r="O62" s="180">
        <v>665261299</v>
      </c>
      <c r="P62" s="73"/>
      <c r="Q62" s="73"/>
      <c r="R62" s="73"/>
    </row>
    <row r="63" spans="1:18" ht="7.5" customHeight="1">
      <c r="A63" s="73"/>
      <c r="B63" s="169" t="s">
        <v>158</v>
      </c>
      <c r="C63" s="168">
        <v>17239774</v>
      </c>
      <c r="D63" s="168">
        <v>30343883</v>
      </c>
      <c r="E63" s="168">
        <v>23672771</v>
      </c>
      <c r="F63" s="168">
        <v>10027504</v>
      </c>
      <c r="G63" s="168">
        <v>39259455</v>
      </c>
      <c r="H63" s="168">
        <v>25658146</v>
      </c>
      <c r="I63" s="168">
        <v>6068038</v>
      </c>
      <c r="J63" s="168">
        <v>30253012</v>
      </c>
      <c r="K63" s="168">
        <v>19295098</v>
      </c>
      <c r="L63" s="168">
        <v>10063536</v>
      </c>
      <c r="M63" s="168">
        <v>37353818</v>
      </c>
      <c r="N63" s="168">
        <v>24112237</v>
      </c>
      <c r="O63" s="168">
        <v>273347272</v>
      </c>
      <c r="P63" s="73"/>
      <c r="Q63" s="73"/>
      <c r="R63" s="73"/>
    </row>
    <row r="64" spans="1:18" ht="7.5" customHeight="1">
      <c r="A64" s="73"/>
      <c r="B64" s="169" t="s">
        <v>159</v>
      </c>
      <c r="C64" s="168">
        <v>62118572</v>
      </c>
      <c r="D64" s="168">
        <v>53580994</v>
      </c>
      <c r="E64" s="168">
        <v>51419067</v>
      </c>
      <c r="F64" s="168">
        <v>47862764</v>
      </c>
      <c r="G64" s="168">
        <v>57221311</v>
      </c>
      <c r="H64" s="168">
        <v>127118223</v>
      </c>
      <c r="I64" s="168">
        <v>66415987</v>
      </c>
      <c r="J64" s="168">
        <v>67215868</v>
      </c>
      <c r="K64" s="168">
        <v>65840962</v>
      </c>
      <c r="L64" s="168">
        <v>71327803</v>
      </c>
      <c r="M64" s="168">
        <v>60313120</v>
      </c>
      <c r="N64" s="168">
        <v>71575457</v>
      </c>
      <c r="O64" s="168">
        <v>802010128</v>
      </c>
      <c r="P64" s="73"/>
      <c r="Q64" s="73"/>
      <c r="R64" s="73"/>
    </row>
    <row r="65" spans="1:18" ht="7.5" customHeight="1" thickBot="1">
      <c r="A65" s="73"/>
      <c r="B65" s="170" t="s">
        <v>160</v>
      </c>
      <c r="C65" s="168">
        <v>27573840</v>
      </c>
      <c r="D65" s="168">
        <v>21172934</v>
      </c>
      <c r="E65" s="168">
        <v>28287765</v>
      </c>
      <c r="F65" s="168">
        <v>26550540</v>
      </c>
      <c r="G65" s="168">
        <v>29087990</v>
      </c>
      <c r="H65" s="168">
        <v>34531411</v>
      </c>
      <c r="I65" s="168">
        <v>22382705</v>
      </c>
      <c r="J65" s="168">
        <v>32046541</v>
      </c>
      <c r="K65" s="168">
        <v>45066537</v>
      </c>
      <c r="L65" s="168">
        <v>23665955</v>
      </c>
      <c r="M65" s="168">
        <v>35462322</v>
      </c>
      <c r="N65" s="168">
        <v>40103154</v>
      </c>
      <c r="O65" s="168">
        <v>365931694</v>
      </c>
      <c r="P65" s="73"/>
      <c r="Q65" s="73"/>
      <c r="R65" s="73"/>
    </row>
    <row r="66" spans="1:18" ht="7.5" customHeight="1" thickTop="1">
      <c r="A66" s="73"/>
      <c r="B66" s="172" t="s">
        <v>222</v>
      </c>
      <c r="C66" s="173">
        <v>3074878452</v>
      </c>
      <c r="D66" s="173">
        <v>2898624782</v>
      </c>
      <c r="E66" s="173">
        <v>3368494623</v>
      </c>
      <c r="F66" s="173">
        <v>3160332700</v>
      </c>
      <c r="G66" s="173">
        <v>3341219705</v>
      </c>
      <c r="H66" s="173">
        <v>3499996210</v>
      </c>
      <c r="I66" s="173">
        <v>3314609367</v>
      </c>
      <c r="J66" s="173">
        <v>3287124637</v>
      </c>
      <c r="K66" s="173">
        <v>3517704128</v>
      </c>
      <c r="L66" s="173">
        <v>3415803484</v>
      </c>
      <c r="M66" s="173">
        <v>3201393483</v>
      </c>
      <c r="N66" s="173">
        <v>3608759878</v>
      </c>
      <c r="O66" s="173">
        <v>39688941449</v>
      </c>
      <c r="P66" s="73"/>
      <c r="Q66" s="73"/>
      <c r="R66" s="73"/>
    </row>
    <row r="67" spans="1:18" ht="7.5" customHeight="1" thickBot="1">
      <c r="A67" s="73"/>
      <c r="B67" s="174" t="s">
        <v>162</v>
      </c>
      <c r="C67" s="175">
        <v>1165310</v>
      </c>
      <c r="D67" s="175">
        <v>480965</v>
      </c>
      <c r="E67" s="175">
        <v>695583</v>
      </c>
      <c r="F67" s="175">
        <v>762795</v>
      </c>
      <c r="G67" s="175">
        <v>957219</v>
      </c>
      <c r="H67" s="175">
        <v>773952</v>
      </c>
      <c r="I67" s="175">
        <v>420786</v>
      </c>
      <c r="J67" s="175">
        <v>764703</v>
      </c>
      <c r="K67" s="175">
        <v>1387982</v>
      </c>
      <c r="L67" s="175">
        <v>1213313</v>
      </c>
      <c r="M67" s="175">
        <v>1239119</v>
      </c>
      <c r="N67" s="175">
        <v>681898</v>
      </c>
      <c r="O67" s="175">
        <v>10543625</v>
      </c>
      <c r="P67" s="73"/>
      <c r="Q67" s="73"/>
      <c r="R67" s="73"/>
    </row>
    <row r="68" spans="1:18" ht="9" customHeight="1" thickTop="1">
      <c r="A68" s="73"/>
      <c r="B68" s="170" t="s">
        <v>223</v>
      </c>
      <c r="C68" s="171">
        <v>3076043762</v>
      </c>
      <c r="D68" s="171">
        <v>2899105747</v>
      </c>
      <c r="E68" s="171">
        <v>3369190206</v>
      </c>
      <c r="F68" s="171">
        <v>3161095495</v>
      </c>
      <c r="G68" s="171">
        <v>3342176924</v>
      </c>
      <c r="H68" s="171">
        <v>3500770162</v>
      </c>
      <c r="I68" s="171">
        <v>3315030153</v>
      </c>
      <c r="J68" s="171">
        <v>3287889340</v>
      </c>
      <c r="K68" s="171">
        <v>3519092110</v>
      </c>
      <c r="L68" s="171">
        <v>3417016797</v>
      </c>
      <c r="M68" s="171">
        <v>3202632602</v>
      </c>
      <c r="N68" s="171">
        <v>3609441776</v>
      </c>
      <c r="O68" s="171">
        <v>39699485074</v>
      </c>
      <c r="P68" s="73"/>
      <c r="Q68" s="73"/>
      <c r="R68" s="73"/>
    </row>
    <row r="69" spans="1:18" ht="12.75">
      <c r="A69" s="73"/>
      <c r="B69" s="167" t="s">
        <v>241</v>
      </c>
      <c r="C69" s="110"/>
      <c r="D69" s="110"/>
      <c r="E69" s="110"/>
      <c r="F69" s="110"/>
      <c r="G69" s="110"/>
      <c r="H69" s="110"/>
      <c r="I69" s="110"/>
      <c r="J69" s="181" t="s">
        <v>242</v>
      </c>
      <c r="K69" s="110"/>
      <c r="L69" s="110"/>
      <c r="M69" s="110"/>
      <c r="N69" s="110"/>
      <c r="O69" s="111"/>
      <c r="P69" s="73"/>
      <c r="Q69" s="73"/>
      <c r="R69" s="73"/>
    </row>
    <row r="70" spans="1:18" ht="12.75">
      <c r="A70" s="73"/>
      <c r="B70" s="169" t="s">
        <v>243</v>
      </c>
      <c r="C70" s="113"/>
      <c r="D70" s="113"/>
      <c r="E70" s="113"/>
      <c r="F70" s="113"/>
      <c r="G70" s="113"/>
      <c r="H70" s="113"/>
      <c r="I70" s="113"/>
      <c r="J70" s="182" t="s">
        <v>244</v>
      </c>
      <c r="K70" s="113"/>
      <c r="L70" s="113"/>
      <c r="M70" s="113"/>
      <c r="N70" s="113"/>
      <c r="O70" s="114"/>
      <c r="P70" s="73"/>
      <c r="Q70" s="73"/>
      <c r="R70" s="73"/>
    </row>
    <row r="71" spans="1:18" ht="12.75">
      <c r="A71" s="73"/>
      <c r="B71" s="169" t="s">
        <v>245</v>
      </c>
      <c r="C71" s="113"/>
      <c r="D71" s="113"/>
      <c r="E71" s="113"/>
      <c r="F71" s="113"/>
      <c r="G71" s="113"/>
      <c r="H71" s="113"/>
      <c r="I71" s="113"/>
      <c r="J71" s="113"/>
      <c r="K71" s="113"/>
      <c r="L71" s="113"/>
      <c r="M71" s="113"/>
      <c r="N71" s="113"/>
      <c r="O71" s="114"/>
      <c r="P71" s="73"/>
      <c r="Q71" s="73"/>
      <c r="R71" s="73"/>
    </row>
    <row r="72" spans="1:18" ht="12.75">
      <c r="A72" s="73"/>
      <c r="B72" s="170" t="s">
        <v>246</v>
      </c>
      <c r="C72" s="116"/>
      <c r="D72" s="116"/>
      <c r="E72" s="116"/>
      <c r="F72" s="116"/>
      <c r="G72" s="116"/>
      <c r="H72" s="116"/>
      <c r="I72" s="116"/>
      <c r="J72" s="183"/>
      <c r="K72" s="116"/>
      <c r="L72" s="116"/>
      <c r="M72" s="116"/>
      <c r="N72" s="116"/>
      <c r="O72" s="117"/>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row r="79" spans="1:18" ht="12.75">
      <c r="A79" s="73"/>
      <c r="B79" s="73"/>
      <c r="C79" s="73"/>
      <c r="D79" s="73"/>
      <c r="E79" s="73"/>
      <c r="F79" s="73"/>
      <c r="G79" s="73"/>
      <c r="H79" s="73"/>
      <c r="I79" s="73"/>
      <c r="J79" s="73"/>
      <c r="K79" s="73"/>
      <c r="L79" s="73"/>
      <c r="M79" s="73"/>
      <c r="N79" s="73"/>
      <c r="O79" s="73"/>
      <c r="P79" s="73"/>
      <c r="Q79" s="73"/>
      <c r="R79" s="73"/>
    </row>
    <row r="80" spans="1:18" ht="12.75">
      <c r="A80" s="73"/>
      <c r="B80" s="73"/>
      <c r="C80" s="73"/>
      <c r="D80" s="73"/>
      <c r="E80" s="73"/>
      <c r="F80" s="73"/>
      <c r="G80" s="73"/>
      <c r="H80" s="73"/>
      <c r="I80" s="73"/>
      <c r="J80" s="73"/>
      <c r="K80" s="73"/>
      <c r="L80" s="73"/>
      <c r="M80" s="73"/>
      <c r="N80" s="73"/>
      <c r="O80" s="73"/>
      <c r="P80" s="73"/>
      <c r="Q80" s="73"/>
      <c r="R80" s="73"/>
    </row>
    <row r="81" spans="1:18" ht="12.75">
      <c r="A81" s="73"/>
      <c r="B81" s="73"/>
      <c r="C81" s="73"/>
      <c r="D81" s="73"/>
      <c r="E81" s="73"/>
      <c r="F81" s="73"/>
      <c r="G81" s="73"/>
      <c r="H81" s="73"/>
      <c r="I81" s="73"/>
      <c r="J81" s="73"/>
      <c r="K81" s="73"/>
      <c r="L81" s="73"/>
      <c r="M81" s="73"/>
      <c r="N81" s="73"/>
      <c r="O81" s="73"/>
      <c r="P81" s="73"/>
      <c r="Q81" s="73"/>
      <c r="R81" s="73"/>
    </row>
    <row r="82" spans="1:18" ht="12.75">
      <c r="A82" s="73"/>
      <c r="B82" s="73"/>
      <c r="C82" s="73"/>
      <c r="D82" s="73"/>
      <c r="E82" s="73"/>
      <c r="F82" s="73"/>
      <c r="G82" s="73"/>
      <c r="H82" s="73"/>
      <c r="I82" s="73"/>
      <c r="J82" s="73"/>
      <c r="K82" s="73"/>
      <c r="L82" s="73"/>
      <c r="M82" s="73"/>
      <c r="N82" s="73"/>
      <c r="O82" s="73"/>
      <c r="P82" s="73"/>
      <c r="Q82" s="73"/>
      <c r="R82" s="73"/>
    </row>
    <row r="83" spans="1:18" ht="12.75">
      <c r="A83" s="73"/>
      <c r="B83" s="73"/>
      <c r="C83" s="73"/>
      <c r="D83" s="73"/>
      <c r="E83" s="73"/>
      <c r="F83" s="73"/>
      <c r="G83" s="73"/>
      <c r="H83" s="73"/>
      <c r="I83" s="73"/>
      <c r="J83" s="73"/>
      <c r="K83" s="73"/>
      <c r="L83" s="73"/>
      <c r="M83" s="73"/>
      <c r="N83" s="73"/>
      <c r="O83" s="73"/>
      <c r="P83" s="73"/>
      <c r="Q83" s="73"/>
      <c r="R83" s="73"/>
    </row>
    <row r="84" spans="1:18" ht="12.75">
      <c r="A84" s="73"/>
      <c r="B84" s="73"/>
      <c r="C84" s="73"/>
      <c r="D84" s="73"/>
      <c r="E84" s="73"/>
      <c r="F84" s="73"/>
      <c r="G84" s="73"/>
      <c r="H84" s="73"/>
      <c r="I84" s="73"/>
      <c r="J84" s="73"/>
      <c r="K84" s="73"/>
      <c r="L84" s="73"/>
      <c r="M84" s="73"/>
      <c r="N84" s="73"/>
      <c r="O84" s="73"/>
      <c r="P84" s="73"/>
      <c r="Q84" s="73"/>
      <c r="R84" s="73"/>
    </row>
    <row r="85" spans="1:18" ht="12.75">
      <c r="A85" s="73"/>
      <c r="B85" s="73"/>
      <c r="C85" s="73"/>
      <c r="D85" s="73"/>
      <c r="E85" s="73"/>
      <c r="F85" s="73"/>
      <c r="G85" s="73"/>
      <c r="H85" s="73"/>
      <c r="I85" s="73"/>
      <c r="J85" s="73"/>
      <c r="K85" s="73"/>
      <c r="L85" s="73"/>
      <c r="M85" s="73"/>
      <c r="N85" s="73"/>
      <c r="O85" s="73"/>
      <c r="P85" s="73"/>
      <c r="Q85" s="73"/>
      <c r="R85" s="73"/>
    </row>
    <row r="86" spans="1:18" ht="12.75">
      <c r="A86" s="73"/>
      <c r="B86" s="73"/>
      <c r="C86" s="73"/>
      <c r="D86" s="73"/>
      <c r="E86" s="73"/>
      <c r="F86" s="73"/>
      <c r="G86" s="73"/>
      <c r="H86" s="73"/>
      <c r="I86" s="73"/>
      <c r="J86" s="73"/>
      <c r="K86" s="73"/>
      <c r="L86" s="73"/>
      <c r="M86" s="73"/>
      <c r="N86" s="73"/>
      <c r="O86" s="73"/>
      <c r="P86" s="73"/>
      <c r="Q86" s="73"/>
      <c r="R86" s="73"/>
    </row>
    <row r="87" spans="1:18" ht="12.75">
      <c r="A87" s="73"/>
      <c r="B87" s="73"/>
      <c r="C87" s="73"/>
      <c r="D87" s="73"/>
      <c r="E87" s="73"/>
      <c r="F87" s="73"/>
      <c r="G87" s="73"/>
      <c r="H87" s="73"/>
      <c r="I87" s="73"/>
      <c r="J87" s="73"/>
      <c r="K87" s="73"/>
      <c r="L87" s="73"/>
      <c r="M87" s="73"/>
      <c r="N87" s="73"/>
      <c r="O87" s="73"/>
      <c r="P87" s="73"/>
      <c r="Q87" s="73"/>
      <c r="R87" s="73"/>
    </row>
    <row r="88" spans="1:18" ht="12.75">
      <c r="A88" s="73"/>
      <c r="B88" s="73"/>
      <c r="C88" s="73"/>
      <c r="D88" s="73"/>
      <c r="E88" s="73"/>
      <c r="F88" s="73"/>
      <c r="G88" s="73"/>
      <c r="H88" s="73"/>
      <c r="I88" s="73"/>
      <c r="J88" s="73"/>
      <c r="K88" s="73"/>
      <c r="L88" s="73"/>
      <c r="M88" s="73"/>
      <c r="N88" s="73"/>
      <c r="O88" s="73"/>
      <c r="P88" s="73"/>
      <c r="Q88" s="73"/>
      <c r="R88" s="73"/>
    </row>
    <row r="89" spans="1:18" ht="12.75">
      <c r="A89" s="73"/>
      <c r="B89" s="73"/>
      <c r="C89" s="73"/>
      <c r="D89" s="73"/>
      <c r="E89" s="73"/>
      <c r="F89" s="73"/>
      <c r="G89" s="73"/>
      <c r="H89" s="73"/>
      <c r="I89" s="73"/>
      <c r="J89" s="73"/>
      <c r="K89" s="73"/>
      <c r="L89" s="73"/>
      <c r="M89" s="73"/>
      <c r="N89" s="73"/>
      <c r="O89" s="73"/>
      <c r="P89" s="73"/>
      <c r="Q89" s="73"/>
      <c r="R89" s="73"/>
    </row>
    <row r="90" spans="1:18" ht="12.75">
      <c r="A90" s="73"/>
      <c r="B90" s="73"/>
      <c r="C90" s="73"/>
      <c r="D90" s="73"/>
      <c r="E90" s="73"/>
      <c r="F90" s="73"/>
      <c r="G90" s="73"/>
      <c r="H90" s="73"/>
      <c r="I90" s="73"/>
      <c r="J90" s="73"/>
      <c r="K90" s="73"/>
      <c r="L90" s="73"/>
      <c r="M90" s="73"/>
      <c r="N90" s="73"/>
      <c r="O90" s="73"/>
      <c r="P90" s="73"/>
      <c r="Q90" s="73"/>
      <c r="R90" s="73"/>
    </row>
    <row r="91" spans="1:18" ht="12.75">
      <c r="A91" s="73"/>
      <c r="B91" s="73"/>
      <c r="C91" s="73"/>
      <c r="D91" s="73"/>
      <c r="E91" s="73"/>
      <c r="F91" s="73"/>
      <c r="G91" s="73"/>
      <c r="H91" s="73"/>
      <c r="I91" s="73"/>
      <c r="J91" s="73"/>
      <c r="K91" s="73"/>
      <c r="L91" s="73"/>
      <c r="M91" s="73"/>
      <c r="N91" s="73"/>
      <c r="O91" s="73"/>
      <c r="P91" s="73"/>
      <c r="Q91" s="73"/>
      <c r="R91" s="73"/>
    </row>
    <row r="92" spans="1:18" ht="12.75">
      <c r="A92" s="73"/>
      <c r="B92" s="73"/>
      <c r="C92" s="73"/>
      <c r="D92" s="73"/>
      <c r="E92" s="73"/>
      <c r="F92" s="73"/>
      <c r="G92" s="73"/>
      <c r="H92" s="73"/>
      <c r="I92" s="73"/>
      <c r="J92" s="73"/>
      <c r="K92" s="73"/>
      <c r="L92" s="73"/>
      <c r="M92" s="73"/>
      <c r="N92" s="73"/>
      <c r="O92" s="73"/>
      <c r="P92" s="73"/>
      <c r="Q92" s="73"/>
      <c r="R92" s="73"/>
    </row>
    <row r="93" spans="1:18" ht="12.75">
      <c r="A93" s="73"/>
      <c r="B93" s="73"/>
      <c r="C93" s="73"/>
      <c r="D93" s="73"/>
      <c r="E93" s="73"/>
      <c r="F93" s="73"/>
      <c r="G93" s="73"/>
      <c r="H93" s="73"/>
      <c r="I93" s="73"/>
      <c r="J93" s="73"/>
      <c r="K93" s="73"/>
      <c r="L93" s="73"/>
      <c r="M93" s="73"/>
      <c r="N93" s="73"/>
      <c r="O93" s="73"/>
      <c r="P93" s="73"/>
      <c r="Q93" s="73"/>
      <c r="R93" s="73"/>
    </row>
    <row r="94" spans="1:18" ht="12.75">
      <c r="A94" s="73"/>
      <c r="B94" s="73"/>
      <c r="C94" s="73"/>
      <c r="D94" s="73"/>
      <c r="E94" s="73"/>
      <c r="F94" s="73"/>
      <c r="G94" s="73"/>
      <c r="H94" s="73"/>
      <c r="I94" s="73"/>
      <c r="J94" s="73"/>
      <c r="K94" s="73"/>
      <c r="L94" s="73"/>
      <c r="M94" s="73"/>
      <c r="N94" s="73"/>
      <c r="O94" s="73"/>
      <c r="P94" s="73"/>
      <c r="Q94" s="73"/>
      <c r="R94" s="73"/>
    </row>
    <row r="95" spans="1:18" ht="12.75">
      <c r="A95" s="73"/>
      <c r="B95" s="73"/>
      <c r="C95" s="73"/>
      <c r="D95" s="73"/>
      <c r="E95" s="73"/>
      <c r="F95" s="73"/>
      <c r="G95" s="73"/>
      <c r="H95" s="73"/>
      <c r="I95" s="73"/>
      <c r="J95" s="73"/>
      <c r="K95" s="73"/>
      <c r="L95" s="73"/>
      <c r="M95" s="73"/>
      <c r="N95" s="73"/>
      <c r="O95" s="73"/>
      <c r="P95" s="73"/>
      <c r="Q95" s="73"/>
      <c r="R95" s="73"/>
    </row>
    <row r="96" spans="1:18" ht="12.75">
      <c r="A96" s="73"/>
      <c r="B96" s="73"/>
      <c r="C96" s="73"/>
      <c r="D96" s="73"/>
      <c r="E96" s="73"/>
      <c r="F96" s="73"/>
      <c r="G96" s="73"/>
      <c r="H96" s="73"/>
      <c r="I96" s="73"/>
      <c r="J96" s="73"/>
      <c r="K96" s="73"/>
      <c r="L96" s="73"/>
      <c r="M96" s="73"/>
      <c r="N96" s="73"/>
      <c r="O96" s="73"/>
      <c r="P96" s="73"/>
      <c r="Q96" s="73"/>
      <c r="R96" s="73"/>
    </row>
    <row r="97" spans="1:18" ht="12.75">
      <c r="A97" s="73"/>
      <c r="B97" s="73"/>
      <c r="C97" s="73"/>
      <c r="D97" s="73"/>
      <c r="E97" s="73"/>
      <c r="F97" s="73"/>
      <c r="G97" s="73"/>
      <c r="H97" s="73"/>
      <c r="I97" s="73"/>
      <c r="J97" s="73"/>
      <c r="K97" s="73"/>
      <c r="L97" s="73"/>
      <c r="M97" s="73"/>
      <c r="N97" s="73"/>
      <c r="O97" s="73"/>
      <c r="P97" s="73"/>
      <c r="Q97" s="73"/>
      <c r="R97" s="73"/>
    </row>
    <row r="98" spans="1:18" ht="12.75">
      <c r="A98" s="73"/>
      <c r="B98" s="73"/>
      <c r="C98" s="73"/>
      <c r="D98" s="73"/>
      <c r="E98" s="73"/>
      <c r="F98" s="73"/>
      <c r="G98" s="73"/>
      <c r="H98" s="73"/>
      <c r="I98" s="73"/>
      <c r="J98" s="73"/>
      <c r="K98" s="73"/>
      <c r="L98" s="73"/>
      <c r="M98" s="73"/>
      <c r="N98" s="73"/>
      <c r="O98" s="73"/>
      <c r="P98" s="73"/>
      <c r="Q98" s="73"/>
      <c r="R98" s="73"/>
    </row>
    <row r="99" spans="1:18" ht="12.75">
      <c r="A99" s="73"/>
      <c r="B99" s="73"/>
      <c r="C99" s="73"/>
      <c r="D99" s="73"/>
      <c r="E99" s="73"/>
      <c r="F99" s="73"/>
      <c r="G99" s="73"/>
      <c r="H99" s="73"/>
      <c r="I99" s="73"/>
      <c r="J99" s="73"/>
      <c r="K99" s="73"/>
      <c r="L99" s="73"/>
      <c r="M99" s="73"/>
      <c r="N99" s="73"/>
      <c r="O99" s="73"/>
      <c r="P99" s="73"/>
      <c r="Q99" s="73"/>
      <c r="R99" s="73"/>
    </row>
    <row r="100" spans="1:18" ht="12.75">
      <c r="A100" s="73"/>
      <c r="B100" s="73"/>
      <c r="C100" s="73"/>
      <c r="D100" s="73"/>
      <c r="E100" s="73"/>
      <c r="F100" s="73"/>
      <c r="G100" s="73"/>
      <c r="H100" s="73"/>
      <c r="I100" s="73"/>
      <c r="J100" s="73"/>
      <c r="K100" s="73"/>
      <c r="L100" s="73"/>
      <c r="M100" s="73"/>
      <c r="N100" s="73"/>
      <c r="O100" s="73"/>
      <c r="P100" s="73"/>
      <c r="Q100" s="73"/>
      <c r="R100" s="73"/>
    </row>
    <row r="101" spans="1:18" ht="12.75">
      <c r="A101" s="73"/>
      <c r="B101" s="73"/>
      <c r="C101" s="73"/>
      <c r="D101" s="73"/>
      <c r="E101" s="73"/>
      <c r="F101" s="73"/>
      <c r="G101" s="73"/>
      <c r="H101" s="73"/>
      <c r="I101" s="73"/>
      <c r="J101" s="73"/>
      <c r="K101" s="73"/>
      <c r="L101" s="73"/>
      <c r="M101" s="73"/>
      <c r="N101" s="73"/>
      <c r="O101" s="73"/>
      <c r="P101" s="73"/>
      <c r="Q101" s="73"/>
      <c r="R101" s="73"/>
    </row>
    <row r="102" spans="1:18" ht="12.75">
      <c r="A102" s="73"/>
      <c r="B102" s="73"/>
      <c r="C102" s="73"/>
      <c r="D102" s="73"/>
      <c r="E102" s="73"/>
      <c r="F102" s="73"/>
      <c r="G102" s="73"/>
      <c r="H102" s="73"/>
      <c r="I102" s="73"/>
      <c r="J102" s="73"/>
      <c r="K102" s="73"/>
      <c r="L102" s="73"/>
      <c r="M102" s="73"/>
      <c r="N102" s="73"/>
      <c r="O102" s="73"/>
      <c r="P102" s="73"/>
      <c r="Q102" s="73"/>
      <c r="R102" s="73"/>
    </row>
    <row r="103" spans="1:18" ht="12.75">
      <c r="A103" s="73"/>
      <c r="B103" s="73"/>
      <c r="C103" s="73"/>
      <c r="D103" s="73"/>
      <c r="E103" s="73"/>
      <c r="F103" s="73"/>
      <c r="G103" s="73"/>
      <c r="H103" s="73"/>
      <c r="I103" s="73"/>
      <c r="J103" s="73"/>
      <c r="K103" s="73"/>
      <c r="L103" s="73"/>
      <c r="M103" s="73"/>
      <c r="N103" s="73"/>
      <c r="O103" s="73"/>
      <c r="P103" s="73"/>
      <c r="Q103" s="73"/>
      <c r="R103" s="73"/>
    </row>
    <row r="104" spans="1:18" ht="12.75">
      <c r="A104" s="73"/>
      <c r="B104" s="73"/>
      <c r="C104" s="73"/>
      <c r="D104" s="73"/>
      <c r="E104" s="73"/>
      <c r="F104" s="73"/>
      <c r="G104" s="73"/>
      <c r="H104" s="73"/>
      <c r="I104" s="73"/>
      <c r="J104" s="73"/>
      <c r="K104" s="73"/>
      <c r="L104" s="73"/>
      <c r="M104" s="73"/>
      <c r="N104" s="73"/>
      <c r="O104" s="73"/>
      <c r="P104" s="73"/>
      <c r="Q104" s="73"/>
      <c r="R104" s="73"/>
    </row>
    <row r="105" spans="1:18" ht="12.75">
      <c r="A105" s="73"/>
      <c r="B105" s="73"/>
      <c r="C105" s="73"/>
      <c r="D105" s="73"/>
      <c r="E105" s="73"/>
      <c r="F105" s="73"/>
      <c r="G105" s="73"/>
      <c r="H105" s="73"/>
      <c r="I105" s="73"/>
      <c r="J105" s="73"/>
      <c r="K105" s="73"/>
      <c r="L105" s="73"/>
      <c r="M105" s="73"/>
      <c r="N105" s="73"/>
      <c r="O105" s="73"/>
      <c r="P105" s="73"/>
      <c r="Q105" s="73"/>
      <c r="R105" s="73"/>
    </row>
    <row r="106" spans="1:18" ht="12.75">
      <c r="A106" s="73"/>
      <c r="B106" s="73"/>
      <c r="C106" s="73"/>
      <c r="D106" s="73"/>
      <c r="E106" s="73"/>
      <c r="F106" s="73"/>
      <c r="G106" s="73"/>
      <c r="H106" s="73"/>
      <c r="I106" s="73"/>
      <c r="J106" s="73"/>
      <c r="K106" s="73"/>
      <c r="L106" s="73"/>
      <c r="M106" s="73"/>
      <c r="N106" s="73"/>
      <c r="O106" s="73"/>
      <c r="P106" s="73"/>
      <c r="Q106" s="73"/>
      <c r="R106" s="73"/>
    </row>
    <row r="107" spans="1:18" ht="12.75">
      <c r="A107" s="73"/>
      <c r="B107" s="73"/>
      <c r="C107" s="73"/>
      <c r="D107" s="73"/>
      <c r="E107" s="73"/>
      <c r="F107" s="73"/>
      <c r="G107" s="73"/>
      <c r="H107" s="73"/>
      <c r="I107" s="73"/>
      <c r="J107" s="73"/>
      <c r="K107" s="73"/>
      <c r="L107" s="73"/>
      <c r="M107" s="73"/>
      <c r="N107" s="73"/>
      <c r="O107" s="73"/>
      <c r="P107" s="73"/>
      <c r="Q107" s="73"/>
      <c r="R107" s="73"/>
    </row>
    <row r="108" spans="1:18" ht="12.75">
      <c r="A108" s="73"/>
      <c r="B108" s="73"/>
      <c r="C108" s="73"/>
      <c r="D108" s="73"/>
      <c r="E108" s="73"/>
      <c r="F108" s="73"/>
      <c r="G108" s="73"/>
      <c r="H108" s="73"/>
      <c r="I108" s="73"/>
      <c r="J108" s="73"/>
      <c r="K108" s="73"/>
      <c r="L108" s="73"/>
      <c r="M108" s="73"/>
      <c r="N108" s="73"/>
      <c r="O108" s="73"/>
      <c r="P108" s="73"/>
      <c r="Q108" s="73"/>
      <c r="R108" s="73"/>
    </row>
    <row r="109" spans="1:18" ht="12.75">
      <c r="A109" s="73"/>
      <c r="B109" s="73"/>
      <c r="C109" s="73"/>
      <c r="D109" s="73"/>
      <c r="E109" s="73"/>
      <c r="F109" s="73"/>
      <c r="G109" s="73"/>
      <c r="H109" s="73"/>
      <c r="I109" s="73"/>
      <c r="J109" s="73"/>
      <c r="K109" s="73"/>
      <c r="L109" s="73"/>
      <c r="M109" s="73"/>
      <c r="N109" s="73"/>
      <c r="O109" s="73"/>
      <c r="P109" s="73"/>
      <c r="Q109" s="73"/>
      <c r="R109" s="73"/>
    </row>
    <row r="110" spans="1:18" ht="12.75">
      <c r="A110" s="73"/>
      <c r="B110" s="73"/>
      <c r="C110" s="73"/>
      <c r="D110" s="73"/>
      <c r="E110" s="73"/>
      <c r="F110" s="73"/>
      <c r="G110" s="73"/>
      <c r="H110" s="73"/>
      <c r="I110" s="73"/>
      <c r="J110" s="73"/>
      <c r="K110" s="73"/>
      <c r="L110" s="73"/>
      <c r="M110" s="73"/>
      <c r="N110" s="73"/>
      <c r="O110" s="73"/>
      <c r="P110" s="73"/>
      <c r="Q110" s="73"/>
      <c r="R110" s="73"/>
    </row>
    <row r="111" spans="1:18" ht="12.75">
      <c r="A111" s="73"/>
      <c r="B111" s="73"/>
      <c r="C111" s="73"/>
      <c r="D111" s="73"/>
      <c r="E111" s="73"/>
      <c r="F111" s="73"/>
      <c r="G111" s="73"/>
      <c r="H111" s="73"/>
      <c r="I111" s="73"/>
      <c r="J111" s="73"/>
      <c r="K111" s="73"/>
      <c r="L111" s="73"/>
      <c r="M111" s="73"/>
      <c r="N111" s="73"/>
      <c r="O111" s="73"/>
      <c r="P111" s="73"/>
      <c r="Q111" s="73"/>
      <c r="R111" s="73"/>
    </row>
    <row r="112" spans="1:18" ht="12.75">
      <c r="A112" s="73"/>
      <c r="B112" s="73"/>
      <c r="C112" s="73"/>
      <c r="D112" s="73"/>
      <c r="E112" s="73"/>
      <c r="F112" s="73"/>
      <c r="G112" s="73"/>
      <c r="H112" s="73"/>
      <c r="I112" s="73"/>
      <c r="J112" s="73"/>
      <c r="K112" s="73"/>
      <c r="L112" s="73"/>
      <c r="M112" s="73"/>
      <c r="N112" s="73"/>
      <c r="O112" s="73"/>
      <c r="P112" s="73"/>
      <c r="Q112" s="73"/>
      <c r="R112" s="73"/>
    </row>
    <row r="113" spans="1:18" ht="12.75">
      <c r="A113" s="73"/>
      <c r="B113" s="73"/>
      <c r="C113" s="73"/>
      <c r="D113" s="73"/>
      <c r="E113" s="73"/>
      <c r="F113" s="73"/>
      <c r="G113" s="73"/>
      <c r="H113" s="73"/>
      <c r="I113" s="73"/>
      <c r="J113" s="73"/>
      <c r="K113" s="73"/>
      <c r="L113" s="73"/>
      <c r="M113" s="73"/>
      <c r="N113" s="73"/>
      <c r="O113" s="73"/>
      <c r="P113" s="73"/>
      <c r="Q113" s="73"/>
      <c r="R113" s="73"/>
    </row>
    <row r="114" spans="1:18" ht="12.75">
      <c r="A114" s="73"/>
      <c r="B114" s="73"/>
      <c r="C114" s="73"/>
      <c r="D114" s="73"/>
      <c r="E114" s="73"/>
      <c r="F114" s="73"/>
      <c r="G114" s="73"/>
      <c r="H114" s="73"/>
      <c r="I114" s="73"/>
      <c r="J114" s="73"/>
      <c r="K114" s="73"/>
      <c r="L114" s="73"/>
      <c r="M114" s="73"/>
      <c r="N114" s="73"/>
      <c r="O114" s="73"/>
      <c r="P114" s="73"/>
      <c r="Q114" s="73"/>
      <c r="R114"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75"/>
  <sheetViews>
    <sheetView zoomScale="130" zoomScaleNormal="130" workbookViewId="0" topLeftCell="A1">
      <selection activeCell="D5" sqref="D5:D6"/>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73"/>
      <c r="B1" s="73"/>
      <c r="C1" s="73"/>
      <c r="D1" s="73"/>
      <c r="E1" s="73"/>
      <c r="F1" s="73"/>
      <c r="G1" s="73"/>
      <c r="H1" s="73"/>
      <c r="I1" s="73"/>
      <c r="J1" s="73"/>
      <c r="K1" s="73"/>
      <c r="L1" s="73"/>
    </row>
    <row r="2" spans="1:12" ht="12" customHeight="1" hidden="1">
      <c r="A2" s="73"/>
      <c r="B2" s="73" t="s">
        <v>0</v>
      </c>
      <c r="C2" s="73" t="s">
        <v>82</v>
      </c>
      <c r="D2" s="73" t="s">
        <v>8</v>
      </c>
      <c r="E2" s="73"/>
      <c r="F2" s="73"/>
      <c r="G2" s="73"/>
      <c r="H2" s="73"/>
      <c r="I2" s="73"/>
      <c r="J2" s="73"/>
      <c r="K2" s="73"/>
      <c r="L2" s="73"/>
    </row>
    <row r="3" spans="1:12" ht="12" customHeight="1" hidden="1">
      <c r="A3" s="73"/>
      <c r="B3" s="122" t="s">
        <v>260</v>
      </c>
      <c r="C3" s="123" t="s">
        <v>72</v>
      </c>
      <c r="D3" s="123" t="s">
        <v>19</v>
      </c>
      <c r="E3" s="73"/>
      <c r="F3" s="73"/>
      <c r="G3" s="73"/>
      <c r="H3" s="73"/>
      <c r="I3" s="73"/>
      <c r="J3" s="73"/>
      <c r="K3" s="73"/>
      <c r="L3" s="73"/>
    </row>
    <row r="4" spans="1:12" ht="12" customHeight="1">
      <c r="A4" s="73"/>
      <c r="B4" s="73"/>
      <c r="C4" s="73"/>
      <c r="D4" s="73"/>
      <c r="E4" s="73"/>
      <c r="F4" s="73"/>
      <c r="G4" s="73"/>
      <c r="H4" s="73"/>
      <c r="I4" s="73"/>
      <c r="J4" s="73"/>
      <c r="K4" s="73"/>
      <c r="L4" s="73"/>
    </row>
    <row r="5" spans="1:12" ht="16.5" customHeight="1">
      <c r="A5" s="118"/>
      <c r="B5" s="120" t="s">
        <v>261</v>
      </c>
      <c r="C5" s="146"/>
      <c r="D5" s="146"/>
      <c r="E5" s="146"/>
      <c r="F5" s="146"/>
      <c r="G5" s="146"/>
      <c r="H5" s="143"/>
      <c r="I5" s="143"/>
      <c r="J5" s="143"/>
      <c r="K5" s="143"/>
      <c r="L5" s="73"/>
    </row>
    <row r="6" spans="1:12" ht="7.5" customHeight="1">
      <c r="A6" s="118"/>
      <c r="B6" s="118"/>
      <c r="C6" s="118"/>
      <c r="D6" s="118"/>
      <c r="E6" s="118"/>
      <c r="F6" s="118"/>
      <c r="G6" s="118"/>
      <c r="H6" s="73"/>
      <c r="I6" s="73"/>
      <c r="J6" s="73"/>
      <c r="K6" s="73"/>
      <c r="L6" s="73"/>
    </row>
    <row r="7" spans="1:12" ht="9" customHeight="1">
      <c r="A7" s="73"/>
      <c r="B7" s="129"/>
      <c r="C7" s="129"/>
      <c r="D7" s="129"/>
      <c r="E7" s="129"/>
      <c r="F7" s="129"/>
      <c r="G7" s="129"/>
      <c r="H7" s="129"/>
      <c r="I7" s="129"/>
      <c r="J7" s="184" t="s">
        <v>262</v>
      </c>
      <c r="K7" s="73"/>
      <c r="L7" s="73"/>
    </row>
    <row r="8" spans="1:12" ht="9" customHeight="1">
      <c r="A8" s="73"/>
      <c r="B8" s="185"/>
      <c r="C8" s="129"/>
      <c r="D8" s="129"/>
      <c r="E8" s="129"/>
      <c r="F8" s="129"/>
      <c r="G8" s="129"/>
      <c r="H8" s="129"/>
      <c r="I8" s="129"/>
      <c r="J8" s="184" t="s">
        <v>263</v>
      </c>
      <c r="K8" s="73"/>
      <c r="L8" s="73"/>
    </row>
    <row r="9" spans="1:12" ht="12" customHeight="1">
      <c r="A9" s="73"/>
      <c r="B9" s="185" t="str">
        <f>CONCATENATE("Created On: ",C3)</f>
        <v>Created On: 08/25/2015</v>
      </c>
      <c r="C9" s="186"/>
      <c r="D9" s="186"/>
      <c r="E9" s="186"/>
      <c r="F9" s="186"/>
      <c r="G9" s="186"/>
      <c r="H9" s="187"/>
      <c r="I9" s="186"/>
      <c r="J9" s="188" t="str">
        <f>CONCATENATE(D3," Reporting Period")</f>
        <v>2015 Reporting Period</v>
      </c>
      <c r="K9" s="189"/>
      <c r="L9" s="73"/>
    </row>
    <row r="10" spans="1:12" ht="12" customHeight="1">
      <c r="A10" s="73"/>
      <c r="B10" s="80" t="s">
        <v>100</v>
      </c>
      <c r="C10" s="81" t="s">
        <v>264</v>
      </c>
      <c r="D10" s="81"/>
      <c r="E10" s="81" t="s">
        <v>265</v>
      </c>
      <c r="F10" s="81"/>
      <c r="G10" s="84" t="s">
        <v>266</v>
      </c>
      <c r="H10" s="84"/>
      <c r="I10" s="84" t="s">
        <v>267</v>
      </c>
      <c r="J10" s="84"/>
      <c r="K10" s="189"/>
      <c r="L10" s="73"/>
    </row>
    <row r="11" spans="1:12" ht="12" customHeight="1">
      <c r="A11" s="73"/>
      <c r="B11" s="190"/>
      <c r="C11" s="191"/>
      <c r="D11" s="192"/>
      <c r="E11" s="191"/>
      <c r="F11" s="193"/>
      <c r="G11" s="191"/>
      <c r="H11" s="193"/>
      <c r="I11" s="192"/>
      <c r="J11" s="193"/>
      <c r="K11" s="189"/>
      <c r="L11" s="73"/>
    </row>
    <row r="12" spans="1:12" ht="18" customHeight="1">
      <c r="A12" s="73"/>
      <c r="B12" s="85"/>
      <c r="C12" s="85" t="s">
        <v>268</v>
      </c>
      <c r="D12" s="85" t="s">
        <v>269</v>
      </c>
      <c r="E12" s="85" t="s">
        <v>268</v>
      </c>
      <c r="F12" s="85" t="s">
        <v>269</v>
      </c>
      <c r="G12" s="85" t="s">
        <v>268</v>
      </c>
      <c r="H12" s="85" t="s">
        <v>269</v>
      </c>
      <c r="I12" s="85" t="s">
        <v>268</v>
      </c>
      <c r="J12" s="85" t="s">
        <v>269</v>
      </c>
      <c r="K12" s="194"/>
      <c r="L12" s="73"/>
    </row>
    <row r="13" spans="1:12" ht="7.5" customHeight="1" hidden="1">
      <c r="A13" s="73"/>
      <c r="B13" s="189" t="s">
        <v>100</v>
      </c>
      <c r="C13" s="189" t="s">
        <v>270</v>
      </c>
      <c r="D13" s="189" t="s">
        <v>271</v>
      </c>
      <c r="E13" s="189" t="s">
        <v>272</v>
      </c>
      <c r="F13" s="189" t="s">
        <v>273</v>
      </c>
      <c r="G13" s="189" t="s">
        <v>274</v>
      </c>
      <c r="H13" s="189" t="s">
        <v>275</v>
      </c>
      <c r="I13" s="189" t="s">
        <v>276</v>
      </c>
      <c r="J13" s="189" t="s">
        <v>277</v>
      </c>
      <c r="K13" s="189"/>
      <c r="L13" s="73"/>
    </row>
    <row r="14" spans="1:12" ht="7.5" customHeight="1" hidden="1">
      <c r="A14" s="73"/>
      <c r="B14" s="189"/>
      <c r="C14" s="189">
        <v>0</v>
      </c>
      <c r="D14" s="189"/>
      <c r="E14" s="189">
        <v>0</v>
      </c>
      <c r="F14" s="189"/>
      <c r="G14" s="189">
        <v>0</v>
      </c>
      <c r="H14" s="189"/>
      <c r="I14" s="189">
        <v>0</v>
      </c>
      <c r="J14" s="189"/>
      <c r="K14" s="189"/>
      <c r="L14" s="73"/>
    </row>
    <row r="15" spans="1:12" ht="9" customHeight="1">
      <c r="A15" s="73"/>
      <c r="B15" s="195" t="s">
        <v>110</v>
      </c>
      <c r="C15" s="196">
        <v>18</v>
      </c>
      <c r="D15" s="197" t="s">
        <v>278</v>
      </c>
      <c r="E15" s="196">
        <v>19</v>
      </c>
      <c r="F15" s="197" t="s">
        <v>279</v>
      </c>
      <c r="G15" s="196">
        <v>0</v>
      </c>
      <c r="H15" s="197" t="s">
        <v>280</v>
      </c>
      <c r="I15" s="196">
        <v>18</v>
      </c>
      <c r="J15" s="197" t="s">
        <v>278</v>
      </c>
      <c r="K15" s="189"/>
      <c r="L15" s="73"/>
    </row>
    <row r="16" spans="1:12" ht="9" customHeight="1">
      <c r="A16" s="73"/>
      <c r="B16" s="198" t="s">
        <v>111</v>
      </c>
      <c r="C16" s="199">
        <v>8</v>
      </c>
      <c r="D16" s="200" t="s">
        <v>281</v>
      </c>
      <c r="E16" s="199">
        <v>8</v>
      </c>
      <c r="F16" s="200" t="s">
        <v>281</v>
      </c>
      <c r="G16" s="199">
        <v>0</v>
      </c>
      <c r="H16" s="200" t="s">
        <v>280</v>
      </c>
      <c r="I16" s="199">
        <v>8</v>
      </c>
      <c r="J16" s="200" t="s">
        <v>281</v>
      </c>
      <c r="K16" s="189"/>
      <c r="L16" s="73"/>
    </row>
    <row r="17" spans="1:12" ht="9" customHeight="1">
      <c r="A17" s="73"/>
      <c r="B17" s="201" t="s">
        <v>112</v>
      </c>
      <c r="C17" s="202">
        <v>18</v>
      </c>
      <c r="D17" s="203" t="s">
        <v>282</v>
      </c>
      <c r="E17" s="202">
        <v>26</v>
      </c>
      <c r="F17" s="203" t="s">
        <v>282</v>
      </c>
      <c r="G17" s="202">
        <v>0</v>
      </c>
      <c r="H17" s="203" t="s">
        <v>280</v>
      </c>
      <c r="I17" s="202">
        <v>18</v>
      </c>
      <c r="J17" s="203" t="s">
        <v>282</v>
      </c>
      <c r="K17" s="189"/>
      <c r="L17" s="73"/>
    </row>
    <row r="18" spans="1:12" ht="9" customHeight="1">
      <c r="A18" s="73"/>
      <c r="B18" s="195" t="s">
        <v>113</v>
      </c>
      <c r="C18" s="196">
        <v>21.5</v>
      </c>
      <c r="D18" s="197" t="s">
        <v>283</v>
      </c>
      <c r="E18" s="196">
        <v>22.5</v>
      </c>
      <c r="F18" s="197" t="s">
        <v>283</v>
      </c>
      <c r="G18" s="196">
        <v>16.5</v>
      </c>
      <c r="H18" s="197" t="s">
        <v>284</v>
      </c>
      <c r="I18" s="196">
        <v>21.5</v>
      </c>
      <c r="J18" s="197" t="s">
        <v>283</v>
      </c>
      <c r="K18" s="189"/>
      <c r="L18" s="73"/>
    </row>
    <row r="19" spans="1:12" ht="9" customHeight="1">
      <c r="A19" s="73"/>
      <c r="B19" s="198" t="s">
        <v>114</v>
      </c>
      <c r="C19" s="199">
        <v>36</v>
      </c>
      <c r="D19" s="200" t="s">
        <v>285</v>
      </c>
      <c r="E19" s="199">
        <v>11</v>
      </c>
      <c r="F19" s="200" t="s">
        <v>285</v>
      </c>
      <c r="G19" s="199">
        <v>6</v>
      </c>
      <c r="H19" s="200" t="s">
        <v>286</v>
      </c>
      <c r="I19" s="199">
        <v>36</v>
      </c>
      <c r="J19" s="200" t="s">
        <v>285</v>
      </c>
      <c r="K19" s="189"/>
      <c r="L19" s="73"/>
    </row>
    <row r="20" spans="1:12" ht="9" customHeight="1">
      <c r="A20" s="73"/>
      <c r="B20" s="201" t="s">
        <v>115</v>
      </c>
      <c r="C20" s="202">
        <v>22</v>
      </c>
      <c r="D20" s="203" t="s">
        <v>287</v>
      </c>
      <c r="E20" s="202">
        <v>20.5</v>
      </c>
      <c r="F20" s="203" t="s">
        <v>288</v>
      </c>
      <c r="G20" s="202">
        <v>5</v>
      </c>
      <c r="H20" s="203" t="s">
        <v>289</v>
      </c>
      <c r="I20" s="202">
        <v>22</v>
      </c>
      <c r="J20" s="203" t="s">
        <v>287</v>
      </c>
      <c r="K20" s="189"/>
      <c r="L20" s="73"/>
    </row>
    <row r="21" spans="1:12" ht="9" customHeight="1">
      <c r="A21" s="73"/>
      <c r="B21" s="195" t="s">
        <v>116</v>
      </c>
      <c r="C21" s="196">
        <v>25</v>
      </c>
      <c r="D21" s="197" t="s">
        <v>290</v>
      </c>
      <c r="E21" s="196">
        <v>54.5</v>
      </c>
      <c r="F21" s="197" t="s">
        <v>285</v>
      </c>
      <c r="G21" s="196">
        <v>0</v>
      </c>
      <c r="H21" s="197" t="s">
        <v>280</v>
      </c>
      <c r="I21" s="196">
        <v>25</v>
      </c>
      <c r="J21" s="197" t="s">
        <v>291</v>
      </c>
      <c r="K21" s="189"/>
      <c r="L21" s="73"/>
    </row>
    <row r="22" spans="1:12" ht="9" customHeight="1">
      <c r="A22" s="73"/>
      <c r="B22" s="198" t="s">
        <v>117</v>
      </c>
      <c r="C22" s="199">
        <v>23</v>
      </c>
      <c r="D22" s="200" t="s">
        <v>292</v>
      </c>
      <c r="E22" s="199">
        <v>22</v>
      </c>
      <c r="F22" s="200" t="s">
        <v>292</v>
      </c>
      <c r="G22" s="199">
        <v>22</v>
      </c>
      <c r="H22" s="200" t="s">
        <v>292</v>
      </c>
      <c r="I22" s="199">
        <v>23</v>
      </c>
      <c r="J22" s="200" t="s">
        <v>292</v>
      </c>
      <c r="K22" s="189"/>
      <c r="L22" s="73"/>
    </row>
    <row r="23" spans="1:12" ht="9" customHeight="1">
      <c r="A23" s="73"/>
      <c r="B23" s="201" t="s">
        <v>118</v>
      </c>
      <c r="C23" s="202">
        <v>23.5</v>
      </c>
      <c r="D23" s="203" t="s">
        <v>293</v>
      </c>
      <c r="E23" s="202">
        <v>23.5</v>
      </c>
      <c r="F23" s="203" t="s">
        <v>293</v>
      </c>
      <c r="G23" s="202">
        <v>0</v>
      </c>
      <c r="H23" s="203" t="s">
        <v>280</v>
      </c>
      <c r="I23" s="202">
        <v>23.5</v>
      </c>
      <c r="J23" s="203" t="s">
        <v>293</v>
      </c>
      <c r="K23" s="189"/>
      <c r="L23" s="73"/>
    </row>
    <row r="24" spans="1:12" ht="9" customHeight="1">
      <c r="A24" s="73"/>
      <c r="B24" s="195" t="s">
        <v>119</v>
      </c>
      <c r="C24" s="196">
        <v>17.3</v>
      </c>
      <c r="D24" s="197" t="s">
        <v>289</v>
      </c>
      <c r="E24" s="196">
        <v>17.3</v>
      </c>
      <c r="F24" s="197" t="s">
        <v>289</v>
      </c>
      <c r="G24" s="196">
        <v>0</v>
      </c>
      <c r="H24" s="197" t="s">
        <v>294</v>
      </c>
      <c r="I24" s="196">
        <v>17.3</v>
      </c>
      <c r="J24" s="197" t="s">
        <v>289</v>
      </c>
      <c r="K24" s="189"/>
      <c r="L24" s="73"/>
    </row>
    <row r="25" spans="1:12" ht="9" customHeight="1">
      <c r="A25" s="73"/>
      <c r="B25" s="198" t="s">
        <v>120</v>
      </c>
      <c r="C25" s="199">
        <v>7.5</v>
      </c>
      <c r="D25" s="200" t="s">
        <v>295</v>
      </c>
      <c r="E25" s="199">
        <v>7.5</v>
      </c>
      <c r="F25" s="200" t="s">
        <v>295</v>
      </c>
      <c r="G25" s="199">
        <v>7.5</v>
      </c>
      <c r="H25" s="200" t="s">
        <v>295</v>
      </c>
      <c r="I25" s="199">
        <v>7.5</v>
      </c>
      <c r="J25" s="200" t="s">
        <v>295</v>
      </c>
      <c r="K25" s="189"/>
      <c r="L25" s="73"/>
    </row>
    <row r="26" spans="1:12" ht="9" customHeight="1">
      <c r="A26" s="73"/>
      <c r="B26" s="201" t="s">
        <v>121</v>
      </c>
      <c r="C26" s="202">
        <v>17</v>
      </c>
      <c r="D26" s="203" t="s">
        <v>296</v>
      </c>
      <c r="E26" s="202">
        <v>17</v>
      </c>
      <c r="F26" s="203" t="s">
        <v>296</v>
      </c>
      <c r="G26" s="202">
        <v>5.2</v>
      </c>
      <c r="H26" s="203" t="s">
        <v>290</v>
      </c>
      <c r="I26" s="202">
        <v>16</v>
      </c>
      <c r="J26" s="203" t="s">
        <v>297</v>
      </c>
      <c r="K26" s="189"/>
      <c r="L26" s="73"/>
    </row>
    <row r="27" spans="1:12" ht="9" customHeight="1">
      <c r="A27" s="73"/>
      <c r="B27" s="195" t="s">
        <v>122</v>
      </c>
      <c r="C27" s="196">
        <v>25</v>
      </c>
      <c r="D27" s="197" t="s">
        <v>298</v>
      </c>
      <c r="E27" s="196">
        <v>25</v>
      </c>
      <c r="F27" s="197" t="s">
        <v>298</v>
      </c>
      <c r="G27" s="196">
        <v>18.1</v>
      </c>
      <c r="H27" s="197" t="s">
        <v>298</v>
      </c>
      <c r="I27" s="196">
        <v>25</v>
      </c>
      <c r="J27" s="197" t="s">
        <v>299</v>
      </c>
      <c r="K27" s="189"/>
      <c r="L27" s="73"/>
    </row>
    <row r="28" spans="1:12" ht="9" customHeight="1">
      <c r="A28" s="73"/>
      <c r="B28" s="198" t="s">
        <v>123</v>
      </c>
      <c r="C28" s="199">
        <v>19</v>
      </c>
      <c r="D28" s="200" t="s">
        <v>300</v>
      </c>
      <c r="E28" s="199">
        <v>21.5</v>
      </c>
      <c r="F28" s="200" t="s">
        <v>300</v>
      </c>
      <c r="G28" s="199">
        <v>19</v>
      </c>
      <c r="H28" s="200" t="s">
        <v>300</v>
      </c>
      <c r="I28" s="199">
        <v>19</v>
      </c>
      <c r="J28" s="200" t="s">
        <v>300</v>
      </c>
      <c r="K28" s="189"/>
      <c r="L28" s="73"/>
    </row>
    <row r="29" spans="1:12" ht="9" customHeight="1">
      <c r="A29" s="73"/>
      <c r="B29" s="201" t="s">
        <v>124</v>
      </c>
      <c r="C29" s="202">
        <v>18</v>
      </c>
      <c r="D29" s="203" t="s">
        <v>301</v>
      </c>
      <c r="E29" s="202">
        <v>16</v>
      </c>
      <c r="F29" s="203" t="s">
        <v>302</v>
      </c>
      <c r="G29" s="202">
        <v>0</v>
      </c>
      <c r="H29" s="203" t="s">
        <v>280</v>
      </c>
      <c r="I29" s="202">
        <v>18</v>
      </c>
      <c r="J29" s="203" t="s">
        <v>301</v>
      </c>
      <c r="K29" s="189"/>
      <c r="L29" s="73"/>
    </row>
    <row r="30" spans="1:12" ht="9" customHeight="1">
      <c r="A30" s="73"/>
      <c r="B30" s="195" t="s">
        <v>125</v>
      </c>
      <c r="C30" s="196">
        <v>32</v>
      </c>
      <c r="D30" s="197" t="s">
        <v>303</v>
      </c>
      <c r="E30" s="196">
        <v>33.5</v>
      </c>
      <c r="F30" s="197" t="s">
        <v>303</v>
      </c>
      <c r="G30" s="196">
        <v>30</v>
      </c>
      <c r="H30" s="197" t="s">
        <v>303</v>
      </c>
      <c r="I30" s="196">
        <v>30</v>
      </c>
      <c r="J30" s="197" t="s">
        <v>303</v>
      </c>
      <c r="K30" s="189"/>
      <c r="L30" s="73"/>
    </row>
    <row r="31" spans="1:12" ht="9" customHeight="1">
      <c r="A31" s="73"/>
      <c r="B31" s="198" t="s">
        <v>126</v>
      </c>
      <c r="C31" s="199">
        <v>24</v>
      </c>
      <c r="D31" s="200" t="s">
        <v>304</v>
      </c>
      <c r="E31" s="199">
        <v>26</v>
      </c>
      <c r="F31" s="200" t="s">
        <v>304</v>
      </c>
      <c r="G31" s="199">
        <v>23</v>
      </c>
      <c r="H31" s="200" t="s">
        <v>304</v>
      </c>
      <c r="I31" s="199">
        <v>24</v>
      </c>
      <c r="J31" s="200" t="s">
        <v>304</v>
      </c>
      <c r="K31" s="189"/>
      <c r="L31" s="73"/>
    </row>
    <row r="32" spans="1:12" ht="9" customHeight="1">
      <c r="A32" s="73"/>
      <c r="B32" s="201" t="s">
        <v>127</v>
      </c>
      <c r="C32" s="202">
        <v>24.6</v>
      </c>
      <c r="D32" s="203" t="s">
        <v>305</v>
      </c>
      <c r="E32" s="202">
        <v>21.6</v>
      </c>
      <c r="F32" s="203" t="s">
        <v>305</v>
      </c>
      <c r="G32" s="202">
        <v>24.6</v>
      </c>
      <c r="H32" s="203" t="s">
        <v>305</v>
      </c>
      <c r="I32" s="202">
        <v>24.6</v>
      </c>
      <c r="J32" s="203" t="s">
        <v>305</v>
      </c>
      <c r="K32" s="189"/>
      <c r="L32" s="73"/>
    </row>
    <row r="33" spans="1:12" ht="9" customHeight="1">
      <c r="A33" s="73"/>
      <c r="B33" s="195" t="s">
        <v>128</v>
      </c>
      <c r="C33" s="196">
        <v>20</v>
      </c>
      <c r="D33" s="197" t="s">
        <v>300</v>
      </c>
      <c r="E33" s="196">
        <v>20</v>
      </c>
      <c r="F33" s="197" t="s">
        <v>300</v>
      </c>
      <c r="G33" s="196">
        <v>16</v>
      </c>
      <c r="H33" s="197" t="s">
        <v>306</v>
      </c>
      <c r="I33" s="196">
        <v>20</v>
      </c>
      <c r="J33" s="197" t="s">
        <v>300</v>
      </c>
      <c r="K33" s="189"/>
      <c r="L33" s="73"/>
    </row>
    <row r="34" spans="1:12" ht="9" customHeight="1">
      <c r="A34" s="73"/>
      <c r="B34" s="198" t="s">
        <v>129</v>
      </c>
      <c r="C34" s="199">
        <v>30</v>
      </c>
      <c r="D34" s="200" t="s">
        <v>307</v>
      </c>
      <c r="E34" s="199">
        <v>31.2</v>
      </c>
      <c r="F34" s="200" t="s">
        <v>307</v>
      </c>
      <c r="G34" s="199">
        <v>0</v>
      </c>
      <c r="H34" s="200" t="s">
        <v>280</v>
      </c>
      <c r="I34" s="199">
        <v>23</v>
      </c>
      <c r="J34" s="200" t="s">
        <v>308</v>
      </c>
      <c r="K34" s="189"/>
      <c r="L34" s="73"/>
    </row>
    <row r="35" spans="1:12" ht="9" customHeight="1">
      <c r="A35" s="73"/>
      <c r="B35" s="201" t="s">
        <v>130</v>
      </c>
      <c r="C35" s="202">
        <v>30.3</v>
      </c>
      <c r="D35" s="203" t="s">
        <v>289</v>
      </c>
      <c r="E35" s="202">
        <v>31.05</v>
      </c>
      <c r="F35" s="203" t="s">
        <v>289</v>
      </c>
      <c r="G35" s="202">
        <v>0</v>
      </c>
      <c r="H35" s="203" t="s">
        <v>280</v>
      </c>
      <c r="I35" s="202">
        <v>0</v>
      </c>
      <c r="J35" s="203" t="s">
        <v>280</v>
      </c>
      <c r="K35" s="189"/>
      <c r="L35" s="73"/>
    </row>
    <row r="36" spans="1:12" ht="9" customHeight="1">
      <c r="A36" s="73"/>
      <c r="B36" s="195" t="s">
        <v>131</v>
      </c>
      <c r="C36" s="196">
        <v>24</v>
      </c>
      <c r="D36" s="197" t="s">
        <v>309</v>
      </c>
      <c r="E36" s="196">
        <v>24</v>
      </c>
      <c r="F36" s="197" t="s">
        <v>309</v>
      </c>
      <c r="G36" s="196">
        <v>18.1</v>
      </c>
      <c r="H36" s="197" t="s">
        <v>289</v>
      </c>
      <c r="I36" s="196">
        <v>24</v>
      </c>
      <c r="J36" s="197" t="s">
        <v>309</v>
      </c>
      <c r="K36" s="189"/>
      <c r="L36" s="73"/>
    </row>
    <row r="37" spans="1:12" ht="9" customHeight="1">
      <c r="A37" s="73"/>
      <c r="B37" s="198" t="s">
        <v>132</v>
      </c>
      <c r="C37" s="199">
        <v>19</v>
      </c>
      <c r="D37" s="200" t="s">
        <v>310</v>
      </c>
      <c r="E37" s="199">
        <v>15</v>
      </c>
      <c r="F37" s="200" t="s">
        <v>311</v>
      </c>
      <c r="G37" s="199">
        <v>15</v>
      </c>
      <c r="H37" s="200" t="s">
        <v>312</v>
      </c>
      <c r="I37" s="199">
        <v>0</v>
      </c>
      <c r="J37" s="200" t="s">
        <v>280</v>
      </c>
      <c r="K37" s="189"/>
      <c r="L37" s="73"/>
    </row>
    <row r="38" spans="1:12" ht="9" customHeight="1">
      <c r="A38" s="73"/>
      <c r="B38" s="201" t="s">
        <v>133</v>
      </c>
      <c r="C38" s="202">
        <v>28.5</v>
      </c>
      <c r="D38" s="203" t="s">
        <v>313</v>
      </c>
      <c r="E38" s="202">
        <v>28.5</v>
      </c>
      <c r="F38" s="203" t="s">
        <v>313</v>
      </c>
      <c r="G38" s="202">
        <v>21.35</v>
      </c>
      <c r="H38" s="203" t="s">
        <v>313</v>
      </c>
      <c r="I38" s="202">
        <v>28.5</v>
      </c>
      <c r="J38" s="203" t="s">
        <v>313</v>
      </c>
      <c r="K38" s="189"/>
      <c r="L38" s="73"/>
    </row>
    <row r="39" spans="1:12" ht="9" customHeight="1">
      <c r="A39" s="73"/>
      <c r="B39" s="195" t="s">
        <v>134</v>
      </c>
      <c r="C39" s="196">
        <v>18.4</v>
      </c>
      <c r="D39" s="197" t="s">
        <v>314</v>
      </c>
      <c r="E39" s="196">
        <v>18.4</v>
      </c>
      <c r="F39" s="197" t="s">
        <v>314</v>
      </c>
      <c r="G39" s="196">
        <v>17</v>
      </c>
      <c r="H39" s="197" t="s">
        <v>315</v>
      </c>
      <c r="I39" s="196">
        <v>18.4</v>
      </c>
      <c r="J39" s="197" t="s">
        <v>314</v>
      </c>
      <c r="K39" s="189"/>
      <c r="L39" s="73"/>
    </row>
    <row r="40" spans="1:12" ht="9" customHeight="1">
      <c r="A40" s="73"/>
      <c r="B40" s="198" t="s">
        <v>135</v>
      </c>
      <c r="C40" s="199">
        <v>17</v>
      </c>
      <c r="D40" s="200" t="s">
        <v>316</v>
      </c>
      <c r="E40" s="199">
        <v>17</v>
      </c>
      <c r="F40" s="200" t="s">
        <v>316</v>
      </c>
      <c r="G40" s="199">
        <v>17</v>
      </c>
      <c r="H40" s="200" t="s">
        <v>316</v>
      </c>
      <c r="I40" s="199">
        <v>17</v>
      </c>
      <c r="J40" s="200" t="s">
        <v>316</v>
      </c>
      <c r="K40" s="189"/>
      <c r="L40" s="73"/>
    </row>
    <row r="41" spans="1:12" ht="9" customHeight="1">
      <c r="A41" s="73"/>
      <c r="B41" s="201" t="s">
        <v>136</v>
      </c>
      <c r="C41" s="202">
        <v>27.75</v>
      </c>
      <c r="D41" s="203" t="s">
        <v>317</v>
      </c>
      <c r="E41" s="202">
        <v>28.5</v>
      </c>
      <c r="F41" s="203" t="s">
        <v>317</v>
      </c>
      <c r="G41" s="202">
        <v>5.18</v>
      </c>
      <c r="H41" s="203" t="s">
        <v>318</v>
      </c>
      <c r="I41" s="202">
        <v>27.75</v>
      </c>
      <c r="J41" s="203" t="s">
        <v>299</v>
      </c>
      <c r="K41" s="189"/>
      <c r="L41" s="73"/>
    </row>
    <row r="42" spans="1:12" ht="9" customHeight="1">
      <c r="A42" s="73"/>
      <c r="B42" s="195" t="s">
        <v>137</v>
      </c>
      <c r="C42" s="196">
        <v>25.6</v>
      </c>
      <c r="D42" s="197" t="s">
        <v>289</v>
      </c>
      <c r="E42" s="196">
        <v>25.6</v>
      </c>
      <c r="F42" s="197" t="s">
        <v>289</v>
      </c>
      <c r="G42" s="196">
        <v>25.6</v>
      </c>
      <c r="H42" s="197" t="s">
        <v>289</v>
      </c>
      <c r="I42" s="196">
        <v>25.6</v>
      </c>
      <c r="J42" s="197" t="s">
        <v>289</v>
      </c>
      <c r="K42" s="189"/>
      <c r="L42" s="73"/>
    </row>
    <row r="43" spans="1:12" ht="9" customHeight="1">
      <c r="A43" s="73"/>
      <c r="B43" s="198" t="s">
        <v>138</v>
      </c>
      <c r="C43" s="199">
        <v>24</v>
      </c>
      <c r="D43" s="200" t="s">
        <v>319</v>
      </c>
      <c r="E43" s="199">
        <v>27</v>
      </c>
      <c r="F43" s="200" t="s">
        <v>319</v>
      </c>
      <c r="G43" s="199">
        <v>22</v>
      </c>
      <c r="H43" s="200" t="s">
        <v>320</v>
      </c>
      <c r="I43" s="199">
        <v>24</v>
      </c>
      <c r="J43" s="200" t="s">
        <v>319</v>
      </c>
      <c r="K43" s="189"/>
      <c r="L43" s="73"/>
    </row>
    <row r="44" spans="1:12" ht="9" customHeight="1">
      <c r="A44" s="73"/>
      <c r="B44" s="201" t="s">
        <v>139</v>
      </c>
      <c r="C44" s="202">
        <v>23.825</v>
      </c>
      <c r="D44" s="203" t="s">
        <v>285</v>
      </c>
      <c r="E44" s="202">
        <v>23.825</v>
      </c>
      <c r="F44" s="203" t="s">
        <v>285</v>
      </c>
      <c r="G44" s="202">
        <v>22.2</v>
      </c>
      <c r="H44" s="203" t="s">
        <v>289</v>
      </c>
      <c r="I44" s="202">
        <v>18</v>
      </c>
      <c r="J44" s="203" t="s">
        <v>321</v>
      </c>
      <c r="K44" s="189"/>
      <c r="L44" s="73"/>
    </row>
    <row r="45" spans="1:12" ht="9" customHeight="1">
      <c r="A45" s="73"/>
      <c r="B45" s="195" t="s">
        <v>140</v>
      </c>
      <c r="C45" s="196">
        <v>10.5</v>
      </c>
      <c r="D45" s="197" t="s">
        <v>322</v>
      </c>
      <c r="E45" s="196">
        <v>13.5</v>
      </c>
      <c r="F45" s="197" t="s">
        <v>322</v>
      </c>
      <c r="G45" s="196">
        <v>5.25</v>
      </c>
      <c r="H45" s="197" t="s">
        <v>322</v>
      </c>
      <c r="I45" s="196">
        <v>10.5</v>
      </c>
      <c r="J45" s="197" t="s">
        <v>288</v>
      </c>
      <c r="K45" s="189"/>
      <c r="L45" s="73"/>
    </row>
    <row r="46" spans="1:12" ht="9" customHeight="1">
      <c r="A46" s="73"/>
      <c r="B46" s="198" t="s">
        <v>141</v>
      </c>
      <c r="C46" s="199">
        <v>17</v>
      </c>
      <c r="D46" s="200" t="s">
        <v>323</v>
      </c>
      <c r="E46" s="199">
        <v>21</v>
      </c>
      <c r="F46" s="200" t="s">
        <v>290</v>
      </c>
      <c r="G46" s="199">
        <v>12</v>
      </c>
      <c r="H46" s="200" t="s">
        <v>324</v>
      </c>
      <c r="I46" s="199">
        <v>17</v>
      </c>
      <c r="J46" s="200" t="s">
        <v>323</v>
      </c>
      <c r="K46" s="189"/>
      <c r="L46" s="73"/>
    </row>
    <row r="47" spans="1:12" ht="9" customHeight="1">
      <c r="A47" s="73"/>
      <c r="B47" s="201" t="s">
        <v>142</v>
      </c>
      <c r="C47" s="202">
        <v>25.85</v>
      </c>
      <c r="D47" s="203" t="s">
        <v>289</v>
      </c>
      <c r="E47" s="202">
        <v>24.05</v>
      </c>
      <c r="F47" s="203" t="s">
        <v>289</v>
      </c>
      <c r="G47" s="202">
        <v>8.05</v>
      </c>
      <c r="H47" s="203" t="s">
        <v>324</v>
      </c>
      <c r="I47" s="202">
        <v>25.85</v>
      </c>
      <c r="J47" s="203" t="s">
        <v>289</v>
      </c>
      <c r="K47" s="189"/>
      <c r="L47" s="73"/>
    </row>
    <row r="48" spans="1:12" ht="9" customHeight="1">
      <c r="A48" s="73"/>
      <c r="B48" s="195" t="s">
        <v>143</v>
      </c>
      <c r="C48" s="196">
        <v>36.25</v>
      </c>
      <c r="D48" s="197" t="s">
        <v>305</v>
      </c>
      <c r="E48" s="196">
        <v>36.25</v>
      </c>
      <c r="F48" s="197" t="s">
        <v>305</v>
      </c>
      <c r="G48" s="196">
        <v>27.1</v>
      </c>
      <c r="H48" s="197" t="s">
        <v>325</v>
      </c>
      <c r="I48" s="196">
        <v>35.25</v>
      </c>
      <c r="J48" s="197" t="s">
        <v>307</v>
      </c>
      <c r="K48" s="189"/>
      <c r="L48" s="73"/>
    </row>
    <row r="49" spans="1:12" ht="9" customHeight="1">
      <c r="A49" s="73"/>
      <c r="B49" s="198" t="s">
        <v>144</v>
      </c>
      <c r="C49" s="199">
        <v>23</v>
      </c>
      <c r="D49" s="200" t="s">
        <v>325</v>
      </c>
      <c r="E49" s="199">
        <v>23</v>
      </c>
      <c r="F49" s="200" t="s">
        <v>325</v>
      </c>
      <c r="G49" s="199">
        <v>23</v>
      </c>
      <c r="H49" s="200" t="s">
        <v>325</v>
      </c>
      <c r="I49" s="199">
        <v>23</v>
      </c>
      <c r="J49" s="200" t="s">
        <v>325</v>
      </c>
      <c r="K49" s="189"/>
      <c r="L49" s="73"/>
    </row>
    <row r="50" spans="1:12" ht="9" customHeight="1">
      <c r="A50" s="73"/>
      <c r="B50" s="201" t="s">
        <v>145</v>
      </c>
      <c r="C50" s="202">
        <v>28</v>
      </c>
      <c r="D50" s="203" t="s">
        <v>325</v>
      </c>
      <c r="E50" s="202">
        <v>28</v>
      </c>
      <c r="F50" s="203" t="s">
        <v>325</v>
      </c>
      <c r="G50" s="202">
        <v>28</v>
      </c>
      <c r="H50" s="203" t="s">
        <v>325</v>
      </c>
      <c r="I50" s="202">
        <v>28</v>
      </c>
      <c r="J50" s="203" t="s">
        <v>325</v>
      </c>
      <c r="K50" s="189"/>
      <c r="L50" s="73"/>
    </row>
    <row r="51" spans="1:12" ht="9" customHeight="1">
      <c r="A51" s="73"/>
      <c r="B51" s="195" t="s">
        <v>146</v>
      </c>
      <c r="C51" s="196">
        <v>17</v>
      </c>
      <c r="D51" s="197" t="s">
        <v>326</v>
      </c>
      <c r="E51" s="196">
        <v>14</v>
      </c>
      <c r="F51" s="197" t="s">
        <v>326</v>
      </c>
      <c r="G51" s="196">
        <v>17</v>
      </c>
      <c r="H51" s="197" t="s">
        <v>326</v>
      </c>
      <c r="I51" s="196">
        <v>17</v>
      </c>
      <c r="J51" s="197" t="s">
        <v>326</v>
      </c>
      <c r="K51" s="189"/>
      <c r="L51" s="73"/>
    </row>
    <row r="52" spans="1:12" ht="9" customHeight="1">
      <c r="A52" s="73"/>
      <c r="B52" s="198" t="s">
        <v>147</v>
      </c>
      <c r="C52" s="199">
        <v>30</v>
      </c>
      <c r="D52" s="200" t="s">
        <v>327</v>
      </c>
      <c r="E52" s="199">
        <v>30</v>
      </c>
      <c r="F52" s="200" t="s">
        <v>327</v>
      </c>
      <c r="G52" s="199">
        <v>23.1</v>
      </c>
      <c r="H52" s="200" t="s">
        <v>327</v>
      </c>
      <c r="I52" s="199">
        <v>30</v>
      </c>
      <c r="J52" s="200" t="s">
        <v>327</v>
      </c>
      <c r="K52" s="189"/>
      <c r="L52" s="73"/>
    </row>
    <row r="53" spans="1:12" ht="9" customHeight="1">
      <c r="A53" s="73"/>
      <c r="B53" s="201" t="s">
        <v>148</v>
      </c>
      <c r="C53" s="202">
        <v>50.5</v>
      </c>
      <c r="D53" s="203" t="s">
        <v>289</v>
      </c>
      <c r="E53" s="202">
        <v>64.2</v>
      </c>
      <c r="F53" s="203" t="s">
        <v>289</v>
      </c>
      <c r="G53" s="202">
        <v>37.2</v>
      </c>
      <c r="H53" s="203" t="s">
        <v>289</v>
      </c>
      <c r="I53" s="202">
        <v>50.5</v>
      </c>
      <c r="J53" s="203" t="s">
        <v>289</v>
      </c>
      <c r="K53" s="189"/>
      <c r="L53" s="73"/>
    </row>
    <row r="54" spans="1:12" ht="9" customHeight="1">
      <c r="A54" s="73"/>
      <c r="B54" s="195" t="s">
        <v>149</v>
      </c>
      <c r="C54" s="196">
        <v>32</v>
      </c>
      <c r="D54" s="197" t="s">
        <v>328</v>
      </c>
      <c r="E54" s="196">
        <v>32</v>
      </c>
      <c r="F54" s="197" t="s">
        <v>328</v>
      </c>
      <c r="G54" s="196">
        <v>32</v>
      </c>
      <c r="H54" s="197" t="s">
        <v>328</v>
      </c>
      <c r="I54" s="196">
        <v>32</v>
      </c>
      <c r="J54" s="197" t="s">
        <v>328</v>
      </c>
      <c r="K54" s="189"/>
      <c r="L54" s="73"/>
    </row>
    <row r="55" spans="1:12" ht="9" customHeight="1">
      <c r="A55" s="73"/>
      <c r="B55" s="198" t="s">
        <v>150</v>
      </c>
      <c r="C55" s="199">
        <v>16</v>
      </c>
      <c r="D55" s="200" t="s">
        <v>329</v>
      </c>
      <c r="E55" s="199">
        <v>16</v>
      </c>
      <c r="F55" s="200" t="s">
        <v>329</v>
      </c>
      <c r="G55" s="199">
        <v>16</v>
      </c>
      <c r="H55" s="200" t="s">
        <v>329</v>
      </c>
      <c r="I55" s="199">
        <v>16</v>
      </c>
      <c r="J55" s="200" t="s">
        <v>329</v>
      </c>
      <c r="K55" s="189"/>
      <c r="L55" s="73"/>
    </row>
    <row r="56" spans="1:12" ht="9" customHeight="1">
      <c r="A56" s="73"/>
      <c r="B56" s="201" t="s">
        <v>151</v>
      </c>
      <c r="C56" s="202">
        <v>30</v>
      </c>
      <c r="D56" s="203" t="s">
        <v>305</v>
      </c>
      <c r="E56" s="202">
        <v>30</v>
      </c>
      <c r="F56" s="203" t="s">
        <v>305</v>
      </c>
      <c r="G56" s="202">
        <v>20</v>
      </c>
      <c r="H56" s="203" t="s">
        <v>330</v>
      </c>
      <c r="I56" s="202">
        <v>16</v>
      </c>
      <c r="J56" s="203" t="s">
        <v>305</v>
      </c>
      <c r="K56" s="189"/>
      <c r="L56" s="73"/>
    </row>
    <row r="57" spans="1:12" ht="9" customHeight="1">
      <c r="A57" s="73"/>
      <c r="B57" s="195" t="s">
        <v>152</v>
      </c>
      <c r="C57" s="196">
        <v>20</v>
      </c>
      <c r="D57" s="197" t="s">
        <v>331</v>
      </c>
      <c r="E57" s="196">
        <v>17</v>
      </c>
      <c r="F57" s="197" t="s">
        <v>332</v>
      </c>
      <c r="G57" s="196">
        <v>14</v>
      </c>
      <c r="H57" s="197" t="s">
        <v>331</v>
      </c>
      <c r="I57" s="196">
        <v>20</v>
      </c>
      <c r="J57" s="197" t="s">
        <v>331</v>
      </c>
      <c r="K57" s="189"/>
      <c r="L57" s="73"/>
    </row>
    <row r="58" spans="1:12" ht="9" customHeight="1">
      <c r="A58" s="73"/>
      <c r="B58" s="198" t="s">
        <v>153</v>
      </c>
      <c r="C58" s="199">
        <v>20</v>
      </c>
      <c r="D58" s="200" t="s">
        <v>333</v>
      </c>
      <c r="E58" s="199">
        <v>20</v>
      </c>
      <c r="F58" s="200" t="s">
        <v>333</v>
      </c>
      <c r="G58" s="199">
        <v>15</v>
      </c>
      <c r="H58" s="200" t="s">
        <v>334</v>
      </c>
      <c r="I58" s="199">
        <v>20</v>
      </c>
      <c r="J58" s="200" t="s">
        <v>333</v>
      </c>
      <c r="K58" s="189"/>
      <c r="L58" s="73"/>
    </row>
    <row r="59" spans="1:12" ht="9" customHeight="1">
      <c r="A59" s="73"/>
      <c r="B59" s="201" t="s">
        <v>154</v>
      </c>
      <c r="C59" s="202">
        <v>24.5</v>
      </c>
      <c r="D59" s="203" t="s">
        <v>335</v>
      </c>
      <c r="E59" s="202">
        <v>24.5</v>
      </c>
      <c r="F59" s="203" t="s">
        <v>335</v>
      </c>
      <c r="G59" s="202">
        <v>24.5</v>
      </c>
      <c r="H59" s="203" t="s">
        <v>335</v>
      </c>
      <c r="I59" s="202">
        <v>24.5</v>
      </c>
      <c r="J59" s="203" t="s">
        <v>335</v>
      </c>
      <c r="K59" s="189"/>
      <c r="L59" s="73"/>
    </row>
    <row r="60" spans="1:12" ht="9" customHeight="1">
      <c r="A60" s="73"/>
      <c r="B60" s="195" t="s">
        <v>155</v>
      </c>
      <c r="C60" s="196">
        <v>19.2</v>
      </c>
      <c r="D60" s="197" t="s">
        <v>336</v>
      </c>
      <c r="E60" s="196">
        <v>31</v>
      </c>
      <c r="F60" s="197" t="s">
        <v>337</v>
      </c>
      <c r="G60" s="196">
        <v>0</v>
      </c>
      <c r="H60" s="197" t="s">
        <v>280</v>
      </c>
      <c r="I60" s="196">
        <v>0</v>
      </c>
      <c r="J60" s="197" t="s">
        <v>280</v>
      </c>
      <c r="K60" s="189"/>
      <c r="L60" s="73"/>
    </row>
    <row r="61" spans="1:12" ht="9" customHeight="1">
      <c r="A61" s="73"/>
      <c r="B61" s="198" t="s">
        <v>156</v>
      </c>
      <c r="C61" s="199">
        <v>16.2</v>
      </c>
      <c r="D61" s="200" t="s">
        <v>289</v>
      </c>
      <c r="E61" s="199">
        <v>20.2</v>
      </c>
      <c r="F61" s="200" t="s">
        <v>337</v>
      </c>
      <c r="G61" s="199">
        <v>16.2</v>
      </c>
      <c r="H61" s="200" t="s">
        <v>289</v>
      </c>
      <c r="I61" s="199">
        <v>16.2</v>
      </c>
      <c r="J61" s="200" t="s">
        <v>289</v>
      </c>
      <c r="K61" s="189"/>
      <c r="L61" s="73"/>
    </row>
    <row r="62" spans="1:12" ht="9" customHeight="1">
      <c r="A62" s="73"/>
      <c r="B62" s="201" t="s">
        <v>157</v>
      </c>
      <c r="C62" s="202">
        <v>37.5</v>
      </c>
      <c r="D62" s="203" t="s">
        <v>338</v>
      </c>
      <c r="E62" s="202">
        <v>37.5</v>
      </c>
      <c r="F62" s="203" t="s">
        <v>338</v>
      </c>
      <c r="G62" s="202">
        <v>37.5</v>
      </c>
      <c r="H62" s="203" t="s">
        <v>338</v>
      </c>
      <c r="I62" s="202">
        <v>37.5</v>
      </c>
      <c r="J62" s="203" t="s">
        <v>338</v>
      </c>
      <c r="K62" s="189"/>
      <c r="L62" s="73"/>
    </row>
    <row r="63" spans="1:12" ht="9" customHeight="1">
      <c r="A63" s="73"/>
      <c r="B63" s="195" t="s">
        <v>158</v>
      </c>
      <c r="C63" s="199">
        <v>0.346</v>
      </c>
      <c r="D63" s="200" t="s">
        <v>289</v>
      </c>
      <c r="E63" s="199">
        <v>0.346</v>
      </c>
      <c r="F63" s="200" t="s">
        <v>289</v>
      </c>
      <c r="G63" s="199">
        <v>0.211</v>
      </c>
      <c r="H63" s="200" t="s">
        <v>289</v>
      </c>
      <c r="I63" s="199">
        <v>0.346</v>
      </c>
      <c r="J63" s="200" t="s">
        <v>289</v>
      </c>
      <c r="K63" s="189"/>
      <c r="L63" s="73"/>
    </row>
    <row r="64" spans="1:12" ht="9" customHeight="1">
      <c r="A64" s="73"/>
      <c r="B64" s="198" t="s">
        <v>159</v>
      </c>
      <c r="C64" s="199">
        <v>30.9</v>
      </c>
      <c r="D64" s="200" t="s">
        <v>339</v>
      </c>
      <c r="E64" s="199">
        <v>30.9</v>
      </c>
      <c r="F64" s="200" t="s">
        <v>339</v>
      </c>
      <c r="G64" s="199">
        <v>22.6</v>
      </c>
      <c r="H64" s="200" t="s">
        <v>339</v>
      </c>
      <c r="I64" s="199">
        <v>30.9</v>
      </c>
      <c r="J64" s="200" t="s">
        <v>339</v>
      </c>
      <c r="K64" s="189"/>
      <c r="L64" s="73"/>
    </row>
    <row r="65" spans="1:12" ht="9" customHeight="1">
      <c r="A65" s="73"/>
      <c r="B65" s="201" t="s">
        <v>160</v>
      </c>
      <c r="C65" s="202">
        <v>24</v>
      </c>
      <c r="D65" s="203" t="s">
        <v>337</v>
      </c>
      <c r="E65" s="202">
        <v>24</v>
      </c>
      <c r="F65" s="203" t="s">
        <v>337</v>
      </c>
      <c r="G65" s="202">
        <v>24</v>
      </c>
      <c r="H65" s="203" t="s">
        <v>337</v>
      </c>
      <c r="I65" s="202">
        <v>24</v>
      </c>
      <c r="J65" s="203" t="s">
        <v>337</v>
      </c>
      <c r="K65" s="189"/>
      <c r="L65" s="73"/>
    </row>
    <row r="66" spans="1:12" ht="9" customHeight="1">
      <c r="A66" s="73"/>
      <c r="B66" s="204" t="s">
        <v>162</v>
      </c>
      <c r="C66" s="207">
        <v>16</v>
      </c>
      <c r="D66" s="207" t="s">
        <v>340</v>
      </c>
      <c r="E66" s="207">
        <v>8</v>
      </c>
      <c r="F66" s="207" t="s">
        <v>317</v>
      </c>
      <c r="G66" s="207">
        <v>0</v>
      </c>
      <c r="H66" s="207" t="s">
        <v>280</v>
      </c>
      <c r="I66" s="207">
        <v>0</v>
      </c>
      <c r="J66" s="207" t="s">
        <v>280</v>
      </c>
      <c r="K66" s="189"/>
      <c r="L66" s="73"/>
    </row>
    <row r="67" spans="1:12" ht="9" customHeight="1">
      <c r="A67" s="73"/>
      <c r="B67" s="205" t="s">
        <v>341</v>
      </c>
      <c r="C67" s="208">
        <v>22.933</v>
      </c>
      <c r="D67" s="208" t="s">
        <v>280</v>
      </c>
      <c r="E67" s="208">
        <v>23.614</v>
      </c>
      <c r="F67" s="208" t="s">
        <v>280</v>
      </c>
      <c r="G67" s="208">
        <v>18.513</v>
      </c>
      <c r="H67" s="208" t="s">
        <v>280</v>
      </c>
      <c r="I67" s="208">
        <v>22.442</v>
      </c>
      <c r="J67" s="208" t="s">
        <v>280</v>
      </c>
      <c r="K67" s="189"/>
      <c r="L67" s="73"/>
    </row>
    <row r="68" spans="1:12" ht="9" customHeight="1">
      <c r="A68" s="73"/>
      <c r="B68" s="206" t="s">
        <v>342</v>
      </c>
      <c r="C68" s="209"/>
      <c r="D68" s="209"/>
      <c r="E68" s="209"/>
      <c r="F68" s="209"/>
      <c r="G68" s="209"/>
      <c r="H68" s="209"/>
      <c r="I68" s="209"/>
      <c r="J68" s="209"/>
      <c r="K68" s="189"/>
      <c r="L68" s="73"/>
    </row>
    <row r="69" spans="1:12" ht="9" customHeight="1">
      <c r="A69" s="73"/>
      <c r="B69" s="204" t="s">
        <v>343</v>
      </c>
      <c r="C69" s="207">
        <v>18.4</v>
      </c>
      <c r="D69" s="207" t="s">
        <v>344</v>
      </c>
      <c r="E69" s="207">
        <v>24.4</v>
      </c>
      <c r="F69" s="207" t="s">
        <v>344</v>
      </c>
      <c r="G69" s="207">
        <v>13.6</v>
      </c>
      <c r="H69" s="207" t="s">
        <v>344</v>
      </c>
      <c r="I69" s="207">
        <v>18.4</v>
      </c>
      <c r="J69" s="207" t="s">
        <v>291</v>
      </c>
      <c r="K69" s="73"/>
      <c r="L69" s="73"/>
    </row>
    <row r="70" spans="1:12" ht="12.75">
      <c r="A70" s="73"/>
      <c r="B70" s="73"/>
      <c r="C70" s="73"/>
      <c r="D70" s="73"/>
      <c r="E70" s="73"/>
      <c r="F70" s="73"/>
      <c r="G70" s="73"/>
      <c r="H70" s="73"/>
      <c r="I70" s="73"/>
      <c r="J70" s="73"/>
      <c r="K70" s="73"/>
      <c r="L70" s="73"/>
    </row>
    <row r="71" spans="1:12" ht="12.75">
      <c r="A71" s="73"/>
      <c r="B71" s="73"/>
      <c r="C71" s="73"/>
      <c r="D71" s="73"/>
      <c r="E71" s="73"/>
      <c r="F71" s="73"/>
      <c r="G71" s="73"/>
      <c r="H71" s="73"/>
      <c r="I71" s="73"/>
      <c r="J71" s="73"/>
      <c r="K71" s="73"/>
      <c r="L71" s="73"/>
    </row>
    <row r="72" spans="1:12" ht="12.75">
      <c r="A72" s="73"/>
      <c r="B72" s="73"/>
      <c r="C72" s="73"/>
      <c r="D72" s="73"/>
      <c r="E72" s="73"/>
      <c r="F72" s="73"/>
      <c r="G72" s="73"/>
      <c r="H72" s="73"/>
      <c r="I72" s="73"/>
      <c r="J72" s="73"/>
      <c r="K72" s="73"/>
      <c r="L72" s="73"/>
    </row>
    <row r="73" spans="1:12" ht="12.75">
      <c r="A73" s="73"/>
      <c r="B73" s="73"/>
      <c r="C73" s="73"/>
      <c r="D73" s="73"/>
      <c r="E73" s="73"/>
      <c r="F73" s="73"/>
      <c r="G73" s="73"/>
      <c r="H73" s="73"/>
      <c r="I73" s="73"/>
      <c r="J73" s="73"/>
      <c r="K73" s="73"/>
      <c r="L73" s="73"/>
    </row>
    <row r="74" spans="1:12" ht="12.75">
      <c r="A74" s="73"/>
      <c r="B74" s="73"/>
      <c r="C74" s="73"/>
      <c r="D74" s="73"/>
      <c r="E74" s="73"/>
      <c r="F74" s="73"/>
      <c r="G74" s="73"/>
      <c r="H74" s="73"/>
      <c r="I74" s="73"/>
      <c r="J74" s="73"/>
      <c r="K74" s="73"/>
      <c r="L74" s="73"/>
    </row>
    <row r="75" spans="1:12" ht="12.75">
      <c r="A75" s="73"/>
      <c r="B75" s="73"/>
      <c r="C75" s="73"/>
      <c r="D75" s="73"/>
      <c r="E75" s="73"/>
      <c r="F75" s="73"/>
      <c r="G75" s="73"/>
      <c r="H75" s="73"/>
      <c r="I75" s="73"/>
      <c r="J75" s="73"/>
      <c r="K75" s="73"/>
      <c r="L75"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7" sqref="E7"/>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3"/>
      <c r="B1" s="210"/>
      <c r="C1" s="73"/>
      <c r="D1" s="73"/>
      <c r="E1" s="73"/>
      <c r="F1" s="73"/>
      <c r="G1" s="73"/>
      <c r="H1" s="73"/>
      <c r="I1" s="73"/>
    </row>
    <row r="2" spans="1:16" ht="12.75" hidden="1">
      <c r="A2" s="73"/>
      <c r="B2" s="210" t="s">
        <v>0</v>
      </c>
      <c r="C2" s="73" t="s">
        <v>82</v>
      </c>
      <c r="D2" s="73" t="s">
        <v>8</v>
      </c>
      <c r="E2" s="73"/>
      <c r="F2" s="73"/>
      <c r="G2" s="73"/>
      <c r="H2" s="73"/>
      <c r="I2" s="73"/>
      <c r="N2" t="s">
        <v>0</v>
      </c>
      <c r="O2" t="s">
        <v>82</v>
      </c>
      <c r="P2" t="s">
        <v>8</v>
      </c>
    </row>
    <row r="3" spans="1:27" ht="12.75" hidden="1">
      <c r="A3" s="73"/>
      <c r="B3" s="211" t="s">
        <v>345</v>
      </c>
      <c r="C3" s="122"/>
      <c r="D3" s="73"/>
      <c r="E3" s="73"/>
      <c r="F3" s="73"/>
      <c r="G3" s="73"/>
      <c r="H3" s="122"/>
      <c r="I3" s="122"/>
      <c r="N3" s="6" t="s">
        <v>345</v>
      </c>
      <c r="O3" s="6"/>
      <c r="T3" s="6"/>
      <c r="U3" s="6"/>
      <c r="Z3" s="6"/>
      <c r="AA3" s="6"/>
    </row>
    <row r="4" spans="1:30" ht="12.75">
      <c r="A4" s="73"/>
      <c r="B4" s="210"/>
      <c r="C4" s="73"/>
      <c r="D4" s="73"/>
      <c r="E4" s="73"/>
      <c r="F4" s="73"/>
      <c r="G4" s="73"/>
      <c r="H4" s="73"/>
      <c r="I4" s="113"/>
      <c r="J4" s="46"/>
      <c r="K4" s="46"/>
      <c r="L4" s="46"/>
      <c r="M4" s="46"/>
      <c r="N4" s="46"/>
      <c r="O4" s="46"/>
      <c r="P4" s="46"/>
      <c r="Q4" s="46"/>
      <c r="R4" s="46"/>
      <c r="S4" s="46"/>
      <c r="T4" s="46"/>
      <c r="U4" s="46"/>
      <c r="V4" s="46"/>
      <c r="W4" s="46"/>
      <c r="X4" s="46"/>
      <c r="Y4" s="46"/>
      <c r="Z4" s="46"/>
      <c r="AA4" s="46"/>
      <c r="AB4" s="46"/>
      <c r="AC4" s="46"/>
      <c r="AD4" s="46"/>
    </row>
    <row r="5" spans="1:30" ht="15.75" customHeight="1">
      <c r="A5" s="73"/>
      <c r="B5" s="210"/>
      <c r="C5" s="124" t="s">
        <v>346</v>
      </c>
      <c r="D5" s="120"/>
      <c r="E5" s="146"/>
      <c r="F5" s="73"/>
      <c r="G5" s="73"/>
      <c r="H5" s="73"/>
      <c r="I5" s="212"/>
      <c r="J5" s="65"/>
      <c r="K5" s="66"/>
      <c r="L5" s="46"/>
      <c r="M5" s="46"/>
      <c r="N5" s="46"/>
      <c r="O5" s="64"/>
      <c r="P5" s="65"/>
      <c r="Q5" s="66"/>
      <c r="R5" s="46"/>
      <c r="S5" s="46"/>
      <c r="T5" s="46"/>
      <c r="U5" s="64"/>
      <c r="V5" s="65"/>
      <c r="W5" s="66"/>
      <c r="X5" s="46"/>
      <c r="Y5" s="46"/>
      <c r="Z5" s="46"/>
      <c r="AA5" s="64"/>
      <c r="AB5" s="65"/>
      <c r="AC5" s="66"/>
      <c r="AD5" s="46"/>
    </row>
    <row r="6" spans="1:30" ht="12.75">
      <c r="A6" s="73"/>
      <c r="B6" s="210"/>
      <c r="C6" s="118"/>
      <c r="D6" s="118"/>
      <c r="E6" s="118"/>
      <c r="F6" s="73"/>
      <c r="G6" s="73"/>
      <c r="H6" s="73"/>
      <c r="I6" s="113"/>
      <c r="J6" s="46"/>
      <c r="K6" s="46"/>
      <c r="L6" s="46"/>
      <c r="M6" s="46"/>
      <c r="N6" s="46"/>
      <c r="O6" s="46"/>
      <c r="P6" s="46"/>
      <c r="Q6" s="46"/>
      <c r="R6" s="46"/>
      <c r="S6" s="46"/>
      <c r="T6" s="46"/>
      <c r="U6" s="46"/>
      <c r="V6" s="46"/>
      <c r="W6" s="46"/>
      <c r="X6" s="46"/>
      <c r="Y6" s="46"/>
      <c r="Z6" s="46"/>
      <c r="AA6" s="46"/>
      <c r="AB6" s="46"/>
      <c r="AC6" s="46"/>
      <c r="AD6" s="46"/>
    </row>
    <row r="7" spans="1:30" ht="12.75">
      <c r="A7" s="73"/>
      <c r="B7" s="210"/>
      <c r="C7" s="129"/>
      <c r="D7" s="129"/>
      <c r="E7" s="184" t="s">
        <v>262</v>
      </c>
      <c r="F7" s="73"/>
      <c r="G7" s="73"/>
      <c r="H7" s="73"/>
      <c r="I7" s="128"/>
      <c r="J7" s="4"/>
      <c r="K7" s="67"/>
      <c r="L7" s="46"/>
      <c r="M7" s="46"/>
      <c r="N7" s="46"/>
      <c r="O7" s="4"/>
      <c r="P7" s="4"/>
      <c r="Q7" s="67"/>
      <c r="R7" s="46"/>
      <c r="S7" s="46"/>
      <c r="T7" s="46"/>
      <c r="U7" s="4"/>
      <c r="V7" s="4"/>
      <c r="W7" s="67"/>
      <c r="X7" s="46"/>
      <c r="Y7" s="46"/>
      <c r="Z7" s="46"/>
      <c r="AA7" s="4"/>
      <c r="AB7" s="4"/>
      <c r="AC7" s="67"/>
      <c r="AD7" s="46"/>
    </row>
    <row r="8" spans="1:30" ht="12.75">
      <c r="A8" s="73"/>
      <c r="B8" s="210"/>
      <c r="C8" s="185" t="s">
        <v>347</v>
      </c>
      <c r="D8" s="185"/>
      <c r="E8" s="184" t="s">
        <v>348</v>
      </c>
      <c r="F8" s="73"/>
      <c r="G8" s="73"/>
      <c r="H8" s="73"/>
      <c r="I8" s="213"/>
      <c r="J8" s="68"/>
      <c r="K8" s="67"/>
      <c r="L8" s="46"/>
      <c r="M8" s="46"/>
      <c r="N8" s="46"/>
      <c r="O8" s="68"/>
      <c r="P8" s="68"/>
      <c r="Q8" s="67"/>
      <c r="R8" s="46"/>
      <c r="S8" s="46"/>
      <c r="T8" s="46"/>
      <c r="U8" s="68"/>
      <c r="V8" s="68"/>
      <c r="W8" s="67"/>
      <c r="X8" s="46"/>
      <c r="Y8" s="46"/>
      <c r="Z8" s="46"/>
      <c r="AA8" s="68"/>
      <c r="AB8" s="68"/>
      <c r="AC8" s="67"/>
      <c r="AD8" s="46"/>
    </row>
    <row r="9" spans="1:30" ht="12.75">
      <c r="A9" s="73"/>
      <c r="B9" s="210"/>
      <c r="C9" s="185" t="str">
        <f>CONCATENATE(MF121TP1!C3)</f>
        <v>08/25/2015</v>
      </c>
      <c r="D9" s="185"/>
      <c r="E9" s="188" t="str">
        <f>CONCATENATE(MF121TP1!D3," Reporting Period")</f>
        <v>2015 Reporting Period</v>
      </c>
      <c r="F9" s="73"/>
      <c r="G9" s="73"/>
      <c r="H9" s="73"/>
      <c r="I9" s="213"/>
      <c r="J9" s="68"/>
      <c r="K9" s="67"/>
      <c r="L9" s="46"/>
      <c r="M9" s="46"/>
      <c r="N9" s="46"/>
      <c r="O9" s="68"/>
      <c r="P9" s="68"/>
      <c r="Q9" s="67"/>
      <c r="R9" s="46"/>
      <c r="S9" s="46"/>
      <c r="T9" s="46"/>
      <c r="U9" s="68"/>
      <c r="V9" s="68"/>
      <c r="W9" s="67"/>
      <c r="X9" s="46"/>
      <c r="Y9" s="46"/>
      <c r="Z9" s="46"/>
      <c r="AA9" s="68"/>
      <c r="AB9" s="68"/>
      <c r="AC9" s="67"/>
      <c r="AD9" s="46"/>
    </row>
    <row r="10" spans="1:30" ht="12.75">
      <c r="A10" s="73"/>
      <c r="B10" s="210" t="s">
        <v>349</v>
      </c>
      <c r="C10" s="214" t="s">
        <v>100</v>
      </c>
      <c r="D10" s="215" t="s">
        <v>350</v>
      </c>
      <c r="E10" s="215" t="s">
        <v>351</v>
      </c>
      <c r="F10" s="73"/>
      <c r="G10" s="73"/>
      <c r="H10" s="210" t="s">
        <v>349</v>
      </c>
      <c r="I10" s="216"/>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122"/>
      <c r="B11" s="211" t="s">
        <v>65</v>
      </c>
      <c r="C11" s="217" t="s">
        <v>110</v>
      </c>
      <c r="D11" s="217" t="s">
        <v>352</v>
      </c>
      <c r="E11" s="217" t="s">
        <v>353</v>
      </c>
      <c r="F11" s="73"/>
      <c r="G11" s="122"/>
      <c r="H11" s="211" t="s">
        <v>65</v>
      </c>
      <c r="I11" s="218"/>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73"/>
      <c r="B12" s="211" t="s">
        <v>83</v>
      </c>
      <c r="C12" s="217"/>
      <c r="D12" s="217" t="s">
        <v>352</v>
      </c>
      <c r="E12" s="217" t="s">
        <v>354</v>
      </c>
      <c r="F12" s="73"/>
      <c r="G12" s="73"/>
      <c r="H12" s="211" t="s">
        <v>83</v>
      </c>
      <c r="I12" s="218"/>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3"/>
      <c r="B13" s="211" t="s">
        <v>167</v>
      </c>
      <c r="C13" s="217" t="s">
        <v>112</v>
      </c>
      <c r="D13" s="217" t="s">
        <v>355</v>
      </c>
      <c r="E13" s="217" t="s">
        <v>356</v>
      </c>
      <c r="F13" s="73"/>
      <c r="G13" s="73"/>
      <c r="H13" s="211" t="s">
        <v>167</v>
      </c>
      <c r="I13" s="218"/>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122" t="s">
        <v>357</v>
      </c>
      <c r="B14" s="211" t="s">
        <v>179</v>
      </c>
      <c r="C14" s="217"/>
      <c r="D14" s="217" t="s">
        <v>355</v>
      </c>
      <c r="E14" s="217" t="s">
        <v>358</v>
      </c>
      <c r="F14" s="73"/>
      <c r="G14" s="122" t="s">
        <v>357</v>
      </c>
      <c r="H14" s="211" t="s">
        <v>179</v>
      </c>
      <c r="I14" s="218"/>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73"/>
      <c r="B15" s="211" t="s">
        <v>192</v>
      </c>
      <c r="C15" s="217" t="s">
        <v>113</v>
      </c>
      <c r="D15" s="217" t="s">
        <v>352</v>
      </c>
      <c r="E15" s="217" t="s">
        <v>359</v>
      </c>
      <c r="F15" s="73"/>
      <c r="G15" s="73"/>
      <c r="H15" s="211" t="s">
        <v>192</v>
      </c>
      <c r="I15" s="218"/>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3"/>
      <c r="B16" s="211" t="s">
        <v>207</v>
      </c>
      <c r="C16" s="217"/>
      <c r="D16" s="217" t="s">
        <v>352</v>
      </c>
      <c r="E16" s="217" t="s">
        <v>360</v>
      </c>
      <c r="F16" s="73"/>
      <c r="G16" s="73"/>
      <c r="H16" s="211" t="s">
        <v>207</v>
      </c>
      <c r="I16" s="218"/>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3"/>
      <c r="B17" s="211" t="s">
        <v>237</v>
      </c>
      <c r="C17" s="217" t="s">
        <v>114</v>
      </c>
      <c r="D17" s="217" t="s">
        <v>352</v>
      </c>
      <c r="E17" s="217" t="s">
        <v>361</v>
      </c>
      <c r="F17" s="73"/>
      <c r="G17" s="73"/>
      <c r="H17" s="211" t="s">
        <v>237</v>
      </c>
      <c r="I17" s="218"/>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3"/>
      <c r="B18" s="211" t="s">
        <v>260</v>
      </c>
      <c r="C18" s="217" t="s">
        <v>115</v>
      </c>
      <c r="D18" s="217" t="s">
        <v>352</v>
      </c>
      <c r="E18" s="217" t="s">
        <v>362</v>
      </c>
      <c r="F18" s="73"/>
      <c r="G18" s="73"/>
      <c r="H18" s="211" t="s">
        <v>260</v>
      </c>
      <c r="I18" s="218"/>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3"/>
      <c r="B19" s="211" t="s">
        <v>345</v>
      </c>
      <c r="C19" s="217" t="s">
        <v>116</v>
      </c>
      <c r="D19" s="217" t="s">
        <v>352</v>
      </c>
      <c r="E19" s="217" t="s">
        <v>363</v>
      </c>
      <c r="F19" s="73"/>
      <c r="G19" s="73"/>
      <c r="H19" s="211" t="s">
        <v>345</v>
      </c>
      <c r="I19" s="218"/>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3"/>
      <c r="B20" s="211" t="s">
        <v>364</v>
      </c>
      <c r="C20" s="217" t="s">
        <v>117</v>
      </c>
      <c r="D20" s="217" t="s">
        <v>365</v>
      </c>
      <c r="E20" s="217" t="s">
        <v>366</v>
      </c>
      <c r="F20" s="73"/>
      <c r="G20" s="73"/>
      <c r="H20" s="211" t="s">
        <v>364</v>
      </c>
      <c r="I20" s="218"/>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3"/>
      <c r="B21" s="211" t="s">
        <v>367</v>
      </c>
      <c r="C21" s="217"/>
      <c r="D21" s="217" t="s">
        <v>365</v>
      </c>
      <c r="E21" s="217" t="s">
        <v>368</v>
      </c>
      <c r="F21" s="73"/>
      <c r="G21" s="73"/>
      <c r="H21" s="211" t="s">
        <v>367</v>
      </c>
      <c r="I21" s="218"/>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3"/>
      <c r="B22" s="211" t="s">
        <v>369</v>
      </c>
      <c r="C22" s="217" t="s">
        <v>119</v>
      </c>
      <c r="D22" s="217" t="s">
        <v>352</v>
      </c>
      <c r="E22" s="217" t="s">
        <v>370</v>
      </c>
      <c r="F22" s="73"/>
      <c r="G22" s="73"/>
      <c r="H22" s="211" t="s">
        <v>369</v>
      </c>
      <c r="I22" s="218"/>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3"/>
      <c r="B23" s="211" t="s">
        <v>371</v>
      </c>
      <c r="C23" s="217"/>
      <c r="D23" s="217" t="s">
        <v>352</v>
      </c>
      <c r="E23" s="217" t="s">
        <v>372</v>
      </c>
      <c r="F23" s="73"/>
      <c r="G23" s="73"/>
      <c r="H23" s="211" t="s">
        <v>371</v>
      </c>
      <c r="I23" s="218"/>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3"/>
      <c r="B24" s="211" t="s">
        <v>373</v>
      </c>
      <c r="C24" s="217"/>
      <c r="D24" s="217" t="s">
        <v>352</v>
      </c>
      <c r="E24" s="217" t="s">
        <v>374</v>
      </c>
      <c r="F24" s="73"/>
      <c r="G24" s="73"/>
      <c r="H24" s="211" t="s">
        <v>373</v>
      </c>
      <c r="I24" s="218"/>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3"/>
      <c r="B25" s="211" t="s">
        <v>375</v>
      </c>
      <c r="C25" s="217"/>
      <c r="D25" s="217" t="s">
        <v>352</v>
      </c>
      <c r="E25" s="217" t="s">
        <v>376</v>
      </c>
      <c r="F25" s="73"/>
      <c r="G25" s="73"/>
      <c r="H25" s="211" t="s">
        <v>375</v>
      </c>
      <c r="I25" s="218"/>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3"/>
      <c r="B26" s="211" t="s">
        <v>377</v>
      </c>
      <c r="C26" s="217" t="s">
        <v>121</v>
      </c>
      <c r="D26" s="217" t="s">
        <v>352</v>
      </c>
      <c r="E26" s="217" t="s">
        <v>378</v>
      </c>
      <c r="F26" s="73"/>
      <c r="G26" s="73"/>
      <c r="H26" s="211" t="s">
        <v>377</v>
      </c>
      <c r="I26" s="218"/>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3"/>
      <c r="B27" s="211" t="s">
        <v>379</v>
      </c>
      <c r="C27" s="217"/>
      <c r="D27" s="217" t="s">
        <v>352</v>
      </c>
      <c r="E27" s="217" t="s">
        <v>380</v>
      </c>
      <c r="F27" s="73"/>
      <c r="G27" s="73"/>
      <c r="H27" s="211" t="s">
        <v>379</v>
      </c>
      <c r="I27" s="218"/>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3"/>
      <c r="B28" s="211" t="s">
        <v>381</v>
      </c>
      <c r="C28" s="217" t="s">
        <v>122</v>
      </c>
      <c r="D28" s="217" t="s">
        <v>352</v>
      </c>
      <c r="E28" s="217" t="s">
        <v>382</v>
      </c>
      <c r="F28" s="73"/>
      <c r="G28" s="73"/>
      <c r="H28" s="211" t="s">
        <v>381</v>
      </c>
      <c r="I28" s="218"/>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3"/>
      <c r="B29" s="211" t="s">
        <v>383</v>
      </c>
      <c r="C29" s="217" t="s">
        <v>123</v>
      </c>
      <c r="D29" s="217" t="s">
        <v>352</v>
      </c>
      <c r="E29" s="217" t="s">
        <v>384</v>
      </c>
      <c r="F29" s="73"/>
      <c r="G29" s="73"/>
      <c r="H29" s="211" t="s">
        <v>383</v>
      </c>
      <c r="I29" s="218"/>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3"/>
      <c r="B30" s="211" t="s">
        <v>385</v>
      </c>
      <c r="C30" s="217" t="s">
        <v>124</v>
      </c>
      <c r="D30" s="217" t="s">
        <v>352</v>
      </c>
      <c r="E30" s="217" t="s">
        <v>386</v>
      </c>
      <c r="F30" s="73"/>
      <c r="G30" s="73"/>
      <c r="H30" s="211" t="s">
        <v>385</v>
      </c>
      <c r="I30" s="218"/>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3"/>
      <c r="B31" s="211" t="s">
        <v>387</v>
      </c>
      <c r="C31" s="217" t="s">
        <v>125</v>
      </c>
      <c r="D31" s="217" t="s">
        <v>352</v>
      </c>
      <c r="E31" s="217" t="s">
        <v>388</v>
      </c>
      <c r="F31" s="73"/>
      <c r="G31" s="73"/>
      <c r="H31" s="211" t="s">
        <v>387</v>
      </c>
      <c r="I31" s="218"/>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3"/>
      <c r="B32" s="211" t="s">
        <v>389</v>
      </c>
      <c r="C32" s="217"/>
      <c r="D32" s="217" t="s">
        <v>352</v>
      </c>
      <c r="E32" s="217" t="s">
        <v>390</v>
      </c>
      <c r="F32" s="73"/>
      <c r="G32" s="73"/>
      <c r="H32" s="211" t="s">
        <v>389</v>
      </c>
      <c r="I32" s="218"/>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3"/>
      <c r="B33" s="211" t="s">
        <v>391</v>
      </c>
      <c r="C33" s="217" t="s">
        <v>126</v>
      </c>
      <c r="D33" s="217" t="s">
        <v>352</v>
      </c>
      <c r="E33" s="217" t="s">
        <v>392</v>
      </c>
      <c r="F33" s="73"/>
      <c r="G33" s="73"/>
      <c r="H33" s="211" t="s">
        <v>391</v>
      </c>
      <c r="I33" s="218"/>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3"/>
      <c r="B34" s="211" t="s">
        <v>393</v>
      </c>
      <c r="C34" s="217" t="s">
        <v>127</v>
      </c>
      <c r="D34" s="217" t="s">
        <v>352</v>
      </c>
      <c r="E34" s="217" t="s">
        <v>394</v>
      </c>
      <c r="F34" s="73"/>
      <c r="G34" s="73"/>
      <c r="H34" s="211" t="s">
        <v>393</v>
      </c>
      <c r="I34" s="218"/>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3"/>
      <c r="B35" s="211" t="s">
        <v>395</v>
      </c>
      <c r="C35" s="217"/>
      <c r="D35" s="217" t="s">
        <v>352</v>
      </c>
      <c r="E35" s="217" t="s">
        <v>396</v>
      </c>
      <c r="F35" s="73"/>
      <c r="G35" s="73"/>
      <c r="H35" s="211" t="s">
        <v>395</v>
      </c>
      <c r="I35" s="218"/>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3"/>
      <c r="B36" s="211" t="s">
        <v>397</v>
      </c>
      <c r="C36" s="217" t="s">
        <v>129</v>
      </c>
      <c r="D36" s="217" t="s">
        <v>352</v>
      </c>
      <c r="E36" s="217" t="s">
        <v>398</v>
      </c>
      <c r="F36" s="73"/>
      <c r="G36" s="73"/>
      <c r="H36" s="211" t="s">
        <v>397</v>
      </c>
      <c r="I36" s="218"/>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3"/>
      <c r="B37" s="211" t="s">
        <v>399</v>
      </c>
      <c r="C37" s="217" t="s">
        <v>133</v>
      </c>
      <c r="D37" s="217" t="s">
        <v>352</v>
      </c>
      <c r="E37" s="217" t="s">
        <v>400</v>
      </c>
      <c r="F37" s="73"/>
      <c r="G37" s="73"/>
      <c r="H37" s="211" t="s">
        <v>399</v>
      </c>
      <c r="I37" s="218"/>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3"/>
      <c r="B38" s="211" t="s">
        <v>401</v>
      </c>
      <c r="C38" s="217" t="s">
        <v>134</v>
      </c>
      <c r="D38" s="217" t="s">
        <v>352</v>
      </c>
      <c r="E38" s="217" t="s">
        <v>402</v>
      </c>
      <c r="F38" s="73"/>
      <c r="G38" s="73"/>
      <c r="H38" s="211" t="s">
        <v>401</v>
      </c>
      <c r="I38" s="218"/>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122"/>
      <c r="B39" s="211" t="s">
        <v>403</v>
      </c>
      <c r="C39" s="217" t="s">
        <v>135</v>
      </c>
      <c r="D39" s="217" t="s">
        <v>352</v>
      </c>
      <c r="E39" s="217" t="s">
        <v>404</v>
      </c>
      <c r="F39" s="73"/>
      <c r="G39" s="122"/>
      <c r="H39" s="211" t="s">
        <v>403</v>
      </c>
      <c r="I39" s="218"/>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73"/>
      <c r="B40" s="211" t="s">
        <v>405</v>
      </c>
      <c r="C40" s="217" t="s">
        <v>136</v>
      </c>
      <c r="D40" s="217" t="s">
        <v>352</v>
      </c>
      <c r="E40" s="217" t="s">
        <v>406</v>
      </c>
      <c r="F40" s="73"/>
      <c r="G40" s="73"/>
      <c r="H40" s="211" t="s">
        <v>405</v>
      </c>
      <c r="I40" s="218"/>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3"/>
      <c r="B41" s="211" t="s">
        <v>407</v>
      </c>
      <c r="C41" s="217"/>
      <c r="D41" s="217" t="s">
        <v>352</v>
      </c>
      <c r="E41" s="217" t="s">
        <v>408</v>
      </c>
      <c r="F41" s="73"/>
      <c r="G41" s="73"/>
      <c r="H41" s="211" t="s">
        <v>407</v>
      </c>
      <c r="I41" s="218"/>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3"/>
      <c r="B42" s="211" t="s">
        <v>409</v>
      </c>
      <c r="C42" s="217" t="s">
        <v>137</v>
      </c>
      <c r="D42" s="217" t="s">
        <v>352</v>
      </c>
      <c r="E42" s="217" t="s">
        <v>410</v>
      </c>
      <c r="F42" s="73"/>
      <c r="G42" s="73"/>
      <c r="H42" s="211" t="s">
        <v>409</v>
      </c>
      <c r="I42" s="218"/>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3"/>
      <c r="B43" s="211" t="s">
        <v>411</v>
      </c>
      <c r="C43" s="217"/>
      <c r="D43" s="217" t="s">
        <v>352</v>
      </c>
      <c r="E43" s="217" t="s">
        <v>412</v>
      </c>
      <c r="F43" s="73"/>
      <c r="G43" s="73"/>
      <c r="H43" s="211" t="s">
        <v>411</v>
      </c>
      <c r="I43" s="218"/>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3"/>
      <c r="B44" s="211" t="s">
        <v>413</v>
      </c>
      <c r="C44" s="217"/>
      <c r="D44" s="217" t="s">
        <v>352</v>
      </c>
      <c r="E44" s="217" t="s">
        <v>414</v>
      </c>
      <c r="F44" s="73"/>
      <c r="G44" s="73"/>
      <c r="H44" s="211" t="s">
        <v>413</v>
      </c>
      <c r="I44" s="218"/>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3"/>
      <c r="B45" s="211" t="s">
        <v>415</v>
      </c>
      <c r="C45" s="219" t="s">
        <v>139</v>
      </c>
      <c r="D45" s="219" t="s">
        <v>352</v>
      </c>
      <c r="E45" s="219" t="s">
        <v>416</v>
      </c>
      <c r="F45" s="220"/>
      <c r="G45" s="113"/>
      <c r="H45" s="221" t="s">
        <v>415</v>
      </c>
      <c r="I45" s="218"/>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3"/>
      <c r="B46" s="211"/>
      <c r="C46" s="222" t="s">
        <v>417</v>
      </c>
      <c r="D46" s="223"/>
      <c r="E46" s="224"/>
      <c r="F46" s="113"/>
      <c r="G46" s="113"/>
      <c r="H46" s="221"/>
      <c r="I46" s="218"/>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3"/>
      <c r="B47" s="211"/>
      <c r="C47" s="225" t="s">
        <v>418</v>
      </c>
      <c r="D47" s="226"/>
      <c r="E47" s="227"/>
      <c r="F47" s="113"/>
      <c r="G47" s="113"/>
      <c r="H47" s="221"/>
      <c r="I47" s="218"/>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3"/>
      <c r="B48" s="211"/>
      <c r="C48" s="228"/>
      <c r="D48" s="229"/>
      <c r="E48" s="230"/>
      <c r="F48" s="113"/>
      <c r="G48" s="113"/>
      <c r="H48" s="221"/>
      <c r="I48" s="218"/>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3"/>
      <c r="B49" s="211"/>
      <c r="C49" s="231"/>
      <c r="D49" s="232"/>
      <c r="E49" s="233"/>
      <c r="F49" s="113"/>
      <c r="G49" s="113"/>
      <c r="H49" s="221"/>
      <c r="I49" s="218"/>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3"/>
      <c r="B50" s="211"/>
      <c r="C50" s="218"/>
      <c r="D50" s="218"/>
      <c r="E50" s="218"/>
      <c r="F50" s="113"/>
      <c r="G50" s="113"/>
      <c r="H50" s="221"/>
      <c r="I50" s="218"/>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73"/>
      <c r="B51" s="211"/>
      <c r="C51" s="218"/>
      <c r="D51" s="218"/>
      <c r="E51" s="218"/>
      <c r="F51" s="113"/>
      <c r="G51" s="113"/>
      <c r="H51" s="221"/>
      <c r="I51" s="218"/>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73"/>
      <c r="B52" s="211"/>
      <c r="C52" s="218"/>
      <c r="D52" s="218"/>
      <c r="E52" s="218"/>
      <c r="F52" s="113"/>
      <c r="G52" s="113"/>
      <c r="H52" s="221"/>
      <c r="I52" s="218"/>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73"/>
      <c r="B53" s="210"/>
      <c r="C53" s="125" t="s">
        <v>419</v>
      </c>
      <c r="D53" s="76"/>
      <c r="E53" s="143"/>
      <c r="F53" s="73"/>
      <c r="G53" s="73"/>
      <c r="H53" s="73"/>
      <c r="I53" s="212"/>
      <c r="J53" s="65"/>
      <c r="K53" s="66"/>
      <c r="L53" s="46"/>
      <c r="M53" s="46"/>
      <c r="N53" s="46"/>
      <c r="O53" s="64"/>
      <c r="P53" s="65"/>
      <c r="Q53" s="66"/>
      <c r="R53" s="46"/>
      <c r="S53" s="46"/>
      <c r="T53" s="46"/>
      <c r="U53" s="64"/>
      <c r="V53" s="65"/>
      <c r="W53" s="66"/>
      <c r="X53" s="46"/>
      <c r="Y53" s="46"/>
      <c r="Z53" s="46"/>
      <c r="AA53" s="64"/>
      <c r="AB53" s="65"/>
      <c r="AC53" s="66"/>
      <c r="AD53" s="46"/>
    </row>
    <row r="54" spans="1:30" ht="15" customHeight="1">
      <c r="A54" s="73"/>
      <c r="B54" s="210"/>
      <c r="C54" s="73"/>
      <c r="D54" s="73"/>
      <c r="E54" s="73"/>
      <c r="F54" s="73"/>
      <c r="G54" s="73"/>
      <c r="H54" s="73"/>
      <c r="I54" s="113"/>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73"/>
      <c r="B55" s="210"/>
      <c r="C55" s="129"/>
      <c r="D55" s="129"/>
      <c r="E55" s="184" t="s">
        <v>262</v>
      </c>
      <c r="F55" s="73"/>
      <c r="G55" s="73"/>
      <c r="H55" s="73"/>
      <c r="I55" s="128"/>
      <c r="J55" s="4"/>
      <c r="K55" s="67"/>
      <c r="L55" s="46"/>
      <c r="M55" s="46"/>
      <c r="N55" s="46"/>
      <c r="O55" s="4"/>
      <c r="P55" s="4"/>
      <c r="Q55" s="67"/>
      <c r="R55" s="46"/>
      <c r="S55" s="46"/>
      <c r="T55" s="46"/>
      <c r="U55" s="4"/>
      <c r="V55" s="4"/>
      <c r="W55" s="67"/>
      <c r="X55" s="46"/>
      <c r="Y55" s="46"/>
      <c r="Z55" s="46"/>
      <c r="AA55" s="4"/>
      <c r="AB55" s="4"/>
      <c r="AC55" s="67"/>
      <c r="AD55" s="46"/>
    </row>
    <row r="56" spans="1:30" ht="15" customHeight="1">
      <c r="A56" s="73"/>
      <c r="B56" s="210"/>
      <c r="C56" s="185" t="s">
        <v>347</v>
      </c>
      <c r="D56" s="185"/>
      <c r="E56" s="184" t="s">
        <v>348</v>
      </c>
      <c r="F56" s="73"/>
      <c r="G56" s="73"/>
      <c r="H56" s="73"/>
      <c r="I56" s="213"/>
      <c r="J56" s="68"/>
      <c r="K56" s="67"/>
      <c r="L56" s="46"/>
      <c r="M56" s="46"/>
      <c r="N56" s="46"/>
      <c r="O56" s="68"/>
      <c r="P56" s="68"/>
      <c r="Q56" s="67"/>
      <c r="R56" s="46"/>
      <c r="S56" s="46"/>
      <c r="T56" s="46"/>
      <c r="U56" s="68"/>
      <c r="V56" s="68"/>
      <c r="W56" s="67"/>
      <c r="X56" s="46"/>
      <c r="Y56" s="46"/>
      <c r="Z56" s="46"/>
      <c r="AA56" s="68"/>
      <c r="AB56" s="68"/>
      <c r="AC56" s="67"/>
      <c r="AD56" s="46"/>
    </row>
    <row r="57" spans="1:30" ht="15" customHeight="1">
      <c r="A57" s="73"/>
      <c r="B57" s="210"/>
      <c r="C57" s="185" t="str">
        <f>CONCATENATE(MF121TP1!C3)</f>
        <v>08/25/2015</v>
      </c>
      <c r="D57" s="185"/>
      <c r="E57" s="188" t="str">
        <f>CONCATENATE(MF121TP1!D3," Reporting Period")</f>
        <v>2015 Reporting Period</v>
      </c>
      <c r="F57" s="73"/>
      <c r="G57" s="73"/>
      <c r="H57" s="73"/>
      <c r="I57" s="213"/>
      <c r="J57" s="68"/>
      <c r="K57" s="67"/>
      <c r="L57" s="46"/>
      <c r="M57" s="46"/>
      <c r="N57" s="46"/>
      <c r="O57" s="68"/>
      <c r="P57" s="68"/>
      <c r="Q57" s="67"/>
      <c r="R57" s="46"/>
      <c r="S57" s="46"/>
      <c r="T57" s="46"/>
      <c r="U57" s="68"/>
      <c r="V57" s="68"/>
      <c r="W57" s="67"/>
      <c r="X57" s="46"/>
      <c r="Y57" s="46"/>
      <c r="Z57" s="46"/>
      <c r="AA57" s="68"/>
      <c r="AB57" s="68"/>
      <c r="AC57" s="67"/>
      <c r="AD57" s="46"/>
    </row>
    <row r="58" spans="1:30" ht="15" customHeight="1">
      <c r="A58" s="73"/>
      <c r="B58" s="210" t="s">
        <v>349</v>
      </c>
      <c r="C58" s="214" t="s">
        <v>100</v>
      </c>
      <c r="D58" s="215" t="s">
        <v>350</v>
      </c>
      <c r="E58" s="215" t="s">
        <v>351</v>
      </c>
      <c r="F58" s="73"/>
      <c r="G58" s="73"/>
      <c r="H58" s="210" t="s">
        <v>349</v>
      </c>
      <c r="I58" s="216"/>
      <c r="J58" s="69"/>
      <c r="K58" s="69"/>
      <c r="L58" s="46"/>
      <c r="M58" s="46"/>
      <c r="N58" s="70"/>
      <c r="O58" s="69"/>
      <c r="P58" s="69"/>
      <c r="Q58" s="69"/>
      <c r="R58" s="46"/>
      <c r="S58" s="46"/>
      <c r="T58" s="70"/>
      <c r="U58" s="69"/>
      <c r="V58" s="69"/>
      <c r="W58" s="69"/>
      <c r="X58" s="46"/>
      <c r="Y58" s="46"/>
      <c r="Z58" s="70"/>
      <c r="AA58" s="69"/>
      <c r="AB58" s="69"/>
      <c r="AC58" s="69"/>
      <c r="AD58" s="46"/>
    </row>
    <row r="59" spans="1:30" ht="15" customHeight="1">
      <c r="A59" s="122"/>
      <c r="B59" s="211" t="s">
        <v>420</v>
      </c>
      <c r="C59" s="217"/>
      <c r="D59" s="217" t="s">
        <v>352</v>
      </c>
      <c r="E59" s="217" t="s">
        <v>421</v>
      </c>
      <c r="F59" s="73"/>
      <c r="G59" s="122"/>
      <c r="H59" s="211" t="s">
        <v>420</v>
      </c>
      <c r="I59" s="218"/>
      <c r="J59" s="45"/>
      <c r="K59" s="45"/>
      <c r="L59" s="46"/>
      <c r="M59" s="71"/>
      <c r="N59" s="47"/>
      <c r="O59" s="45"/>
      <c r="P59" s="45"/>
      <c r="Q59" s="45"/>
      <c r="R59" s="46"/>
      <c r="S59" s="71"/>
      <c r="T59" s="47"/>
      <c r="U59" s="45"/>
      <c r="V59" s="45"/>
      <c r="W59" s="45"/>
      <c r="X59" s="46"/>
      <c r="Y59" s="71"/>
      <c r="Z59" s="47"/>
      <c r="AA59" s="45"/>
      <c r="AB59" s="45"/>
      <c r="AC59" s="45"/>
      <c r="AD59" s="46"/>
    </row>
    <row r="60" spans="1:30" ht="15" customHeight="1">
      <c r="A60" s="73"/>
      <c r="B60" s="211" t="s">
        <v>422</v>
      </c>
      <c r="C60" s="217" t="s">
        <v>140</v>
      </c>
      <c r="D60" s="217" t="s">
        <v>352</v>
      </c>
      <c r="E60" s="217" t="s">
        <v>423</v>
      </c>
      <c r="F60" s="73"/>
      <c r="G60" s="73"/>
      <c r="H60" s="211" t="s">
        <v>422</v>
      </c>
      <c r="I60" s="218"/>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73"/>
      <c r="B61" s="211" t="s">
        <v>424</v>
      </c>
      <c r="C61" s="217"/>
      <c r="D61" s="217" t="s">
        <v>352</v>
      </c>
      <c r="E61" s="217" t="s">
        <v>425</v>
      </c>
      <c r="F61" s="73"/>
      <c r="G61" s="73"/>
      <c r="H61" s="211" t="s">
        <v>424</v>
      </c>
      <c r="I61" s="218"/>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122" t="s">
        <v>357</v>
      </c>
      <c r="B62" s="211" t="s">
        <v>426</v>
      </c>
      <c r="C62" s="217" t="s">
        <v>141</v>
      </c>
      <c r="D62" s="217" t="s">
        <v>352</v>
      </c>
      <c r="E62" s="217" t="s">
        <v>427</v>
      </c>
      <c r="F62" s="73"/>
      <c r="G62" s="122" t="s">
        <v>357</v>
      </c>
      <c r="H62" s="211" t="s">
        <v>426</v>
      </c>
      <c r="I62" s="218"/>
      <c r="J62" s="45"/>
      <c r="K62" s="45"/>
      <c r="L62" s="46"/>
      <c r="M62" s="71"/>
      <c r="N62" s="47"/>
      <c r="O62" s="45"/>
      <c r="P62" s="45"/>
      <c r="Q62" s="45"/>
      <c r="R62" s="46"/>
      <c r="S62" s="71"/>
      <c r="T62" s="47"/>
      <c r="U62" s="45"/>
      <c r="V62" s="45"/>
      <c r="W62" s="45"/>
      <c r="X62" s="46"/>
      <c r="Y62" s="71"/>
      <c r="Z62" s="47"/>
      <c r="AA62" s="45"/>
      <c r="AB62" s="45"/>
      <c r="AC62" s="45"/>
      <c r="AD62" s="46"/>
    </row>
    <row r="63" spans="1:30" ht="15" customHeight="1">
      <c r="A63" s="73"/>
      <c r="B63" s="211" t="s">
        <v>428</v>
      </c>
      <c r="C63" s="217"/>
      <c r="D63" s="217" t="s">
        <v>352</v>
      </c>
      <c r="E63" s="217" t="s">
        <v>429</v>
      </c>
      <c r="F63" s="73"/>
      <c r="G63" s="73"/>
      <c r="H63" s="211" t="s">
        <v>428</v>
      </c>
      <c r="I63" s="218"/>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73"/>
      <c r="B64" s="211" t="s">
        <v>430</v>
      </c>
      <c r="C64" s="217" t="s">
        <v>142</v>
      </c>
      <c r="D64" s="217" t="s">
        <v>352</v>
      </c>
      <c r="E64" s="217" t="s">
        <v>431</v>
      </c>
      <c r="F64" s="73"/>
      <c r="G64" s="73"/>
      <c r="H64" s="211" t="s">
        <v>430</v>
      </c>
      <c r="I64" s="218"/>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73"/>
      <c r="B65" s="211" t="s">
        <v>432</v>
      </c>
      <c r="C65" s="217"/>
      <c r="D65" s="217" t="s">
        <v>352</v>
      </c>
      <c r="E65" s="217" t="s">
        <v>433</v>
      </c>
      <c r="F65" s="73"/>
      <c r="G65" s="73"/>
      <c r="H65" s="211" t="s">
        <v>432</v>
      </c>
      <c r="I65" s="218"/>
      <c r="J65" s="45"/>
      <c r="K65" s="45"/>
      <c r="L65" s="46"/>
      <c r="M65" s="46"/>
      <c r="N65" s="47"/>
      <c r="O65" s="45"/>
      <c r="P65" s="45"/>
      <c r="Q65" s="45"/>
      <c r="R65" s="46"/>
      <c r="S65" s="46"/>
      <c r="T65" s="47"/>
      <c r="U65" s="45"/>
      <c r="V65" s="45"/>
      <c r="W65" s="45"/>
      <c r="X65" s="46"/>
      <c r="Y65" s="46"/>
      <c r="Z65" s="47"/>
      <c r="AA65" s="45"/>
      <c r="AB65" s="45"/>
      <c r="AC65" s="45"/>
      <c r="AD65" s="46"/>
    </row>
    <row r="66" spans="1:30" ht="12.75">
      <c r="A66" s="73"/>
      <c r="B66" s="211" t="s">
        <v>434</v>
      </c>
      <c r="C66" s="217" t="s">
        <v>143</v>
      </c>
      <c r="D66" s="217" t="s">
        <v>352</v>
      </c>
      <c r="E66" s="217" t="s">
        <v>435</v>
      </c>
      <c r="F66" s="73"/>
      <c r="G66" s="73"/>
      <c r="H66" s="211" t="s">
        <v>434</v>
      </c>
      <c r="I66" s="218"/>
      <c r="J66" s="45"/>
      <c r="K66" s="45"/>
      <c r="L66" s="46"/>
      <c r="M66" s="46"/>
      <c r="N66" s="47"/>
      <c r="O66" s="45"/>
      <c r="P66" s="45"/>
      <c r="Q66" s="45"/>
      <c r="R66" s="46"/>
      <c r="S66" s="46"/>
      <c r="T66" s="47"/>
      <c r="U66" s="45"/>
      <c r="V66" s="45"/>
      <c r="W66" s="45"/>
      <c r="X66" s="46"/>
      <c r="Y66" s="46"/>
      <c r="Z66" s="47"/>
      <c r="AA66" s="45"/>
      <c r="AB66" s="45"/>
      <c r="AC66" s="45"/>
      <c r="AD66" s="46"/>
    </row>
    <row r="67" spans="1:30" ht="12.75">
      <c r="A67" s="73"/>
      <c r="B67" s="211" t="s">
        <v>436</v>
      </c>
      <c r="C67" s="217" t="s">
        <v>144</v>
      </c>
      <c r="D67" s="217" t="s">
        <v>352</v>
      </c>
      <c r="E67" s="217" t="s">
        <v>437</v>
      </c>
      <c r="F67" s="73"/>
      <c r="G67" s="73"/>
      <c r="H67" s="211" t="s">
        <v>436</v>
      </c>
      <c r="I67" s="218"/>
      <c r="J67" s="45"/>
      <c r="K67" s="45"/>
      <c r="L67" s="46"/>
      <c r="M67" s="46"/>
      <c r="N67" s="47"/>
      <c r="O67" s="45"/>
      <c r="P67" s="45"/>
      <c r="Q67" s="45"/>
      <c r="R67" s="46"/>
      <c r="S67" s="46"/>
      <c r="T67" s="47"/>
      <c r="U67" s="45"/>
      <c r="V67" s="45"/>
      <c r="W67" s="45"/>
      <c r="X67" s="46"/>
      <c r="Y67" s="46"/>
      <c r="Z67" s="47"/>
      <c r="AA67" s="45"/>
      <c r="AB67" s="45"/>
      <c r="AC67" s="45"/>
      <c r="AD67" s="46"/>
    </row>
    <row r="68" spans="1:30" ht="12.75">
      <c r="A68" s="73"/>
      <c r="B68" s="211" t="s">
        <v>239</v>
      </c>
      <c r="C68" s="217"/>
      <c r="D68" s="217" t="s">
        <v>352</v>
      </c>
      <c r="E68" s="217" t="s">
        <v>438</v>
      </c>
      <c r="F68" s="73"/>
      <c r="G68" s="73"/>
      <c r="H68" s="211" t="s">
        <v>239</v>
      </c>
      <c r="I68" s="218"/>
      <c r="J68" s="45"/>
      <c r="K68" s="45"/>
      <c r="L68" s="46"/>
      <c r="M68" s="46"/>
      <c r="N68" s="47"/>
      <c r="O68" s="45"/>
      <c r="P68" s="45"/>
      <c r="Q68" s="45"/>
      <c r="R68" s="46"/>
      <c r="S68" s="46"/>
      <c r="T68" s="47"/>
      <c r="U68" s="45"/>
      <c r="V68" s="45"/>
      <c r="W68" s="45"/>
      <c r="X68" s="46"/>
      <c r="Y68" s="46"/>
      <c r="Z68" s="47"/>
      <c r="AA68" s="45"/>
      <c r="AB68" s="45"/>
      <c r="AC68" s="45"/>
      <c r="AD68" s="46"/>
    </row>
    <row r="69" spans="1:30" ht="12.75">
      <c r="A69" s="73"/>
      <c r="B69" s="211" t="s">
        <v>66</v>
      </c>
      <c r="C69" s="217"/>
      <c r="D69" s="217" t="s">
        <v>352</v>
      </c>
      <c r="E69" s="217" t="s">
        <v>439</v>
      </c>
      <c r="F69" s="73"/>
      <c r="G69" s="73"/>
      <c r="H69" s="211" t="s">
        <v>66</v>
      </c>
      <c r="I69" s="218"/>
      <c r="J69" s="45"/>
      <c r="K69" s="45"/>
      <c r="L69" s="46"/>
      <c r="M69" s="46"/>
      <c r="N69" s="47"/>
      <c r="O69" s="45"/>
      <c r="P69" s="45"/>
      <c r="Q69" s="45"/>
      <c r="R69" s="46"/>
      <c r="S69" s="46"/>
      <c r="T69" s="47"/>
      <c r="U69" s="45"/>
      <c r="V69" s="45"/>
      <c r="W69" s="45"/>
      <c r="X69" s="46"/>
      <c r="Y69" s="46"/>
      <c r="Z69" s="47"/>
      <c r="AA69" s="45"/>
      <c r="AB69" s="45"/>
      <c r="AC69" s="45"/>
      <c r="AD69" s="46"/>
    </row>
    <row r="70" spans="1:30" ht="12.75">
      <c r="A70" s="73"/>
      <c r="B70" s="211" t="s">
        <v>440</v>
      </c>
      <c r="C70" s="217" t="s">
        <v>145</v>
      </c>
      <c r="D70" s="217" t="s">
        <v>352</v>
      </c>
      <c r="E70" s="217" t="s">
        <v>441</v>
      </c>
      <c r="F70" s="73"/>
      <c r="G70" s="73"/>
      <c r="H70" s="211" t="s">
        <v>440</v>
      </c>
      <c r="I70" s="218"/>
      <c r="J70" s="45"/>
      <c r="K70" s="45"/>
      <c r="L70" s="46"/>
      <c r="M70" s="46"/>
      <c r="N70" s="47"/>
      <c r="O70" s="45"/>
      <c r="P70" s="45"/>
      <c r="Q70" s="45"/>
      <c r="R70" s="46"/>
      <c r="S70" s="46"/>
      <c r="T70" s="47"/>
      <c r="U70" s="45"/>
      <c r="V70" s="45"/>
      <c r="W70" s="45"/>
      <c r="X70" s="46"/>
      <c r="Y70" s="46"/>
      <c r="Z70" s="47"/>
      <c r="AA70" s="45"/>
      <c r="AB70" s="45"/>
      <c r="AC70" s="45"/>
      <c r="AD70" s="46"/>
    </row>
    <row r="71" spans="1:30" ht="12.75">
      <c r="A71" s="73"/>
      <c r="B71" s="211" t="s">
        <v>442</v>
      </c>
      <c r="C71" s="217"/>
      <c r="D71" s="217" t="s">
        <v>352</v>
      </c>
      <c r="E71" s="217" t="s">
        <v>443</v>
      </c>
      <c r="F71" s="73"/>
      <c r="G71" s="73"/>
      <c r="H71" s="211" t="s">
        <v>442</v>
      </c>
      <c r="I71" s="218"/>
      <c r="J71" s="45"/>
      <c r="K71" s="45"/>
      <c r="L71" s="46"/>
      <c r="M71" s="46"/>
      <c r="N71" s="47"/>
      <c r="O71" s="45"/>
      <c r="P71" s="45"/>
      <c r="Q71" s="45"/>
      <c r="R71" s="46"/>
      <c r="S71" s="46"/>
      <c r="T71" s="47"/>
      <c r="U71" s="45"/>
      <c r="V71" s="45"/>
      <c r="W71" s="45"/>
      <c r="X71" s="46"/>
      <c r="Y71" s="46"/>
      <c r="Z71" s="47"/>
      <c r="AA71" s="45"/>
      <c r="AB71" s="45"/>
      <c r="AC71" s="45"/>
      <c r="AD71" s="46"/>
    </row>
    <row r="72" spans="1:30" ht="12.75">
      <c r="A72" s="73"/>
      <c r="B72" s="211" t="s">
        <v>238</v>
      </c>
      <c r="C72" s="217" t="s">
        <v>146</v>
      </c>
      <c r="D72" s="217" t="s">
        <v>352</v>
      </c>
      <c r="E72" s="217" t="s">
        <v>444</v>
      </c>
      <c r="F72" s="73"/>
      <c r="G72" s="73"/>
      <c r="H72" s="211" t="s">
        <v>238</v>
      </c>
      <c r="I72" s="218"/>
      <c r="J72" s="45"/>
      <c r="K72" s="45"/>
      <c r="L72" s="46"/>
      <c r="M72" s="46"/>
      <c r="N72" s="47"/>
      <c r="O72" s="45"/>
      <c r="P72" s="45"/>
      <c r="Q72" s="45"/>
      <c r="R72" s="46"/>
      <c r="S72" s="46"/>
      <c r="T72" s="47"/>
      <c r="U72" s="45"/>
      <c r="V72" s="45"/>
      <c r="W72" s="45"/>
      <c r="X72" s="46"/>
      <c r="Y72" s="46"/>
      <c r="Z72" s="47"/>
      <c r="AA72" s="45"/>
      <c r="AB72" s="45"/>
      <c r="AC72" s="45"/>
      <c r="AD72" s="46"/>
    </row>
    <row r="73" spans="1:30" ht="12.75">
      <c r="A73" s="73"/>
      <c r="B73" s="211" t="s">
        <v>85</v>
      </c>
      <c r="C73" s="217"/>
      <c r="D73" s="217" t="s">
        <v>352</v>
      </c>
      <c r="E73" s="217" t="s">
        <v>445</v>
      </c>
      <c r="F73" s="73"/>
      <c r="G73" s="73"/>
      <c r="H73" s="211" t="s">
        <v>85</v>
      </c>
      <c r="I73" s="218"/>
      <c r="J73" s="45"/>
      <c r="K73" s="45"/>
      <c r="L73" s="46"/>
      <c r="M73" s="46"/>
      <c r="N73" s="47"/>
      <c r="O73" s="45"/>
      <c r="P73" s="45"/>
      <c r="Q73" s="45"/>
      <c r="R73" s="46"/>
      <c r="S73" s="46"/>
      <c r="T73" s="47"/>
      <c r="U73" s="45"/>
      <c r="V73" s="45"/>
      <c r="W73" s="45"/>
      <c r="X73" s="46"/>
      <c r="Y73" s="46"/>
      <c r="Z73" s="47"/>
      <c r="AA73" s="45"/>
      <c r="AB73" s="45"/>
      <c r="AC73" s="45"/>
      <c r="AD73" s="46"/>
    </row>
    <row r="74" spans="1:30" ht="12.75">
      <c r="A74" s="73"/>
      <c r="B74" s="211" t="s">
        <v>84</v>
      </c>
      <c r="C74" s="217"/>
      <c r="D74" s="217" t="s">
        <v>352</v>
      </c>
      <c r="E74" s="217" t="s">
        <v>446</v>
      </c>
      <c r="F74" s="73"/>
      <c r="G74" s="73"/>
      <c r="H74" s="211" t="s">
        <v>84</v>
      </c>
      <c r="I74" s="218"/>
      <c r="J74" s="45"/>
      <c r="K74" s="45"/>
      <c r="L74" s="46"/>
      <c r="M74" s="46"/>
      <c r="N74" s="47"/>
      <c r="O74" s="45"/>
      <c r="P74" s="45"/>
      <c r="Q74" s="45"/>
      <c r="R74" s="46"/>
      <c r="S74" s="46"/>
      <c r="T74" s="47"/>
      <c r="U74" s="45"/>
      <c r="V74" s="45"/>
      <c r="W74" s="45"/>
      <c r="X74" s="46"/>
      <c r="Y74" s="46"/>
      <c r="Z74" s="47"/>
      <c r="AA74" s="45"/>
      <c r="AB74" s="45"/>
      <c r="AC74" s="45"/>
      <c r="AD74" s="46"/>
    </row>
    <row r="75" spans="1:30" ht="12.75">
      <c r="A75" s="73"/>
      <c r="B75" s="211" t="s">
        <v>247</v>
      </c>
      <c r="C75" s="217" t="s">
        <v>147</v>
      </c>
      <c r="D75" s="217" t="s">
        <v>352</v>
      </c>
      <c r="E75" s="217" t="s">
        <v>447</v>
      </c>
      <c r="F75" s="73"/>
      <c r="G75" s="73"/>
      <c r="H75" s="211" t="s">
        <v>247</v>
      </c>
      <c r="I75" s="218"/>
      <c r="J75" s="45"/>
      <c r="K75" s="45"/>
      <c r="L75" s="46"/>
      <c r="M75" s="46"/>
      <c r="N75" s="47"/>
      <c r="O75" s="45"/>
      <c r="P75" s="45"/>
      <c r="Q75" s="45"/>
      <c r="R75" s="46"/>
      <c r="S75" s="46"/>
      <c r="T75" s="47"/>
      <c r="U75" s="45"/>
      <c r="V75" s="45"/>
      <c r="W75" s="45"/>
      <c r="X75" s="46"/>
      <c r="Y75" s="46"/>
      <c r="Z75" s="47"/>
      <c r="AA75" s="45"/>
      <c r="AB75" s="45"/>
      <c r="AC75" s="45"/>
      <c r="AD75" s="46"/>
    </row>
    <row r="76" spans="1:30" ht="12.75">
      <c r="A76" s="73"/>
      <c r="B76" s="211" t="s">
        <v>448</v>
      </c>
      <c r="C76" s="217"/>
      <c r="D76" s="217" t="s">
        <v>352</v>
      </c>
      <c r="E76" s="217" t="s">
        <v>449</v>
      </c>
      <c r="F76" s="73"/>
      <c r="G76" s="73"/>
      <c r="H76" s="211" t="s">
        <v>448</v>
      </c>
      <c r="I76" s="218"/>
      <c r="J76" s="45"/>
      <c r="K76" s="45"/>
      <c r="L76" s="46"/>
      <c r="M76" s="46"/>
      <c r="N76" s="47"/>
      <c r="O76" s="45"/>
      <c r="P76" s="45"/>
      <c r="Q76" s="45"/>
      <c r="R76" s="46"/>
      <c r="S76" s="46"/>
      <c r="T76" s="47"/>
      <c r="U76" s="45"/>
      <c r="V76" s="45"/>
      <c r="W76" s="45"/>
      <c r="X76" s="46"/>
      <c r="Y76" s="46"/>
      <c r="Z76" s="47"/>
      <c r="AA76" s="45"/>
      <c r="AB76" s="45"/>
      <c r="AC76" s="45"/>
      <c r="AD76" s="46"/>
    </row>
    <row r="77" spans="1:30" ht="12.75">
      <c r="A77" s="73"/>
      <c r="B77" s="211" t="s">
        <v>450</v>
      </c>
      <c r="C77" s="217" t="s">
        <v>148</v>
      </c>
      <c r="D77" s="217" t="s">
        <v>352</v>
      </c>
      <c r="E77" s="217" t="s">
        <v>451</v>
      </c>
      <c r="F77" s="73"/>
      <c r="G77" s="73"/>
      <c r="H77" s="211" t="s">
        <v>450</v>
      </c>
      <c r="I77" s="218"/>
      <c r="J77" s="45"/>
      <c r="K77" s="45"/>
      <c r="L77" s="46"/>
      <c r="M77" s="46"/>
      <c r="N77" s="47"/>
      <c r="O77" s="45"/>
      <c r="P77" s="45"/>
      <c r="Q77" s="45"/>
      <c r="R77" s="46"/>
      <c r="S77" s="46"/>
      <c r="T77" s="47"/>
      <c r="U77" s="45"/>
      <c r="V77" s="45"/>
      <c r="W77" s="45"/>
      <c r="X77" s="46"/>
      <c r="Y77" s="46"/>
      <c r="Z77" s="47"/>
      <c r="AA77" s="45"/>
      <c r="AB77" s="45"/>
      <c r="AC77" s="45"/>
      <c r="AD77" s="46"/>
    </row>
    <row r="78" spans="1:30" ht="12.75">
      <c r="A78" s="73"/>
      <c r="B78" s="211" t="s">
        <v>452</v>
      </c>
      <c r="C78" s="217"/>
      <c r="D78" s="217" t="s">
        <v>352</v>
      </c>
      <c r="E78" s="217" t="s">
        <v>453</v>
      </c>
      <c r="F78" s="73"/>
      <c r="G78" s="73"/>
      <c r="H78" s="211" t="s">
        <v>452</v>
      </c>
      <c r="I78" s="218"/>
      <c r="J78" s="45"/>
      <c r="K78" s="45"/>
      <c r="L78" s="46"/>
      <c r="M78" s="46"/>
      <c r="N78" s="47"/>
      <c r="O78" s="45"/>
      <c r="P78" s="45"/>
      <c r="Q78" s="45"/>
      <c r="R78" s="46"/>
      <c r="S78" s="46"/>
      <c r="T78" s="47"/>
      <c r="U78" s="45"/>
      <c r="V78" s="45"/>
      <c r="W78" s="45"/>
      <c r="X78" s="46"/>
      <c r="Y78" s="46"/>
      <c r="Z78" s="47"/>
      <c r="AA78" s="45"/>
      <c r="AB78" s="45"/>
      <c r="AC78" s="45"/>
      <c r="AD78" s="46"/>
    </row>
    <row r="79" spans="1:30" ht="12.75">
      <c r="A79" s="73"/>
      <c r="B79" s="211" t="s">
        <v>454</v>
      </c>
      <c r="C79" s="217" t="s">
        <v>149</v>
      </c>
      <c r="D79" s="217" t="s">
        <v>352</v>
      </c>
      <c r="E79" s="217" t="s">
        <v>455</v>
      </c>
      <c r="F79" s="73"/>
      <c r="G79" s="73"/>
      <c r="H79" s="211" t="s">
        <v>454</v>
      </c>
      <c r="I79" s="218"/>
      <c r="J79" s="45"/>
      <c r="K79" s="45"/>
      <c r="L79" s="46"/>
      <c r="M79" s="46"/>
      <c r="N79" s="47"/>
      <c r="O79" s="45"/>
      <c r="P79" s="45"/>
      <c r="Q79" s="45"/>
      <c r="R79" s="46"/>
      <c r="S79" s="46"/>
      <c r="T79" s="47"/>
      <c r="U79" s="45"/>
      <c r="V79" s="45"/>
      <c r="W79" s="45"/>
      <c r="X79" s="46"/>
      <c r="Y79" s="46"/>
      <c r="Z79" s="47"/>
      <c r="AA79" s="45"/>
      <c r="AB79" s="45"/>
      <c r="AC79" s="45"/>
      <c r="AD79" s="46"/>
    </row>
    <row r="80" spans="1:30" ht="12.75">
      <c r="A80" s="73"/>
      <c r="B80" s="211" t="s">
        <v>456</v>
      </c>
      <c r="C80" s="217" t="s">
        <v>151</v>
      </c>
      <c r="D80" s="217" t="s">
        <v>352</v>
      </c>
      <c r="E80" s="217" t="s">
        <v>457</v>
      </c>
      <c r="F80" s="73"/>
      <c r="G80" s="73"/>
      <c r="H80" s="211" t="s">
        <v>456</v>
      </c>
      <c r="I80" s="218"/>
      <c r="J80" s="45"/>
      <c r="K80" s="45"/>
      <c r="L80" s="46"/>
      <c r="M80" s="46"/>
      <c r="N80" s="47"/>
      <c r="O80" s="45"/>
      <c r="P80" s="45"/>
      <c r="Q80" s="45"/>
      <c r="R80" s="46"/>
      <c r="S80" s="46"/>
      <c r="T80" s="47"/>
      <c r="U80" s="45"/>
      <c r="V80" s="45"/>
      <c r="W80" s="45"/>
      <c r="X80" s="46"/>
      <c r="Y80" s="46"/>
      <c r="Z80" s="47"/>
      <c r="AA80" s="45"/>
      <c r="AB80" s="45"/>
      <c r="AC80" s="45"/>
      <c r="AD80" s="46"/>
    </row>
    <row r="81" spans="1:30" ht="12.75">
      <c r="A81" s="73"/>
      <c r="B81" s="211" t="s">
        <v>458</v>
      </c>
      <c r="C81" s="217" t="s">
        <v>153</v>
      </c>
      <c r="D81" s="217" t="s">
        <v>352</v>
      </c>
      <c r="E81" s="217" t="s">
        <v>362</v>
      </c>
      <c r="F81" s="73"/>
      <c r="G81" s="73"/>
      <c r="H81" s="211" t="s">
        <v>458</v>
      </c>
      <c r="I81" s="218"/>
      <c r="J81" s="45"/>
      <c r="K81" s="45"/>
      <c r="L81" s="46"/>
      <c r="M81" s="46"/>
      <c r="N81" s="47"/>
      <c r="O81" s="45"/>
      <c r="P81" s="45"/>
      <c r="Q81" s="45"/>
      <c r="R81" s="46"/>
      <c r="S81" s="46"/>
      <c r="T81" s="47"/>
      <c r="U81" s="45"/>
      <c r="V81" s="45"/>
      <c r="W81" s="45"/>
      <c r="X81" s="46"/>
      <c r="Y81" s="46"/>
      <c r="Z81" s="47"/>
      <c r="AA81" s="45"/>
      <c r="AB81" s="45"/>
      <c r="AC81" s="45"/>
      <c r="AD81" s="46"/>
    </row>
    <row r="82" spans="1:30" ht="12.75">
      <c r="A82" s="73"/>
      <c r="B82" s="211" t="s">
        <v>459</v>
      </c>
      <c r="C82" s="217" t="s">
        <v>154</v>
      </c>
      <c r="D82" s="217" t="s">
        <v>352</v>
      </c>
      <c r="E82" s="217" t="s">
        <v>460</v>
      </c>
      <c r="F82" s="73"/>
      <c r="G82" s="73"/>
      <c r="H82" s="211" t="s">
        <v>459</v>
      </c>
      <c r="I82" s="218"/>
      <c r="J82" s="45"/>
      <c r="K82" s="45"/>
      <c r="L82" s="46"/>
      <c r="M82" s="46"/>
      <c r="N82" s="47"/>
      <c r="O82" s="45"/>
      <c r="P82" s="45"/>
      <c r="Q82" s="45"/>
      <c r="R82" s="46"/>
      <c r="S82" s="46"/>
      <c r="T82" s="47"/>
      <c r="U82" s="45"/>
      <c r="V82" s="45"/>
      <c r="W82" s="45"/>
      <c r="X82" s="46"/>
      <c r="Y82" s="46"/>
      <c r="Z82" s="47"/>
      <c r="AA82" s="45"/>
      <c r="AB82" s="45"/>
      <c r="AC82" s="45"/>
      <c r="AD82" s="46"/>
    </row>
    <row r="83" spans="1:30" ht="12.75">
      <c r="A83" s="73"/>
      <c r="B83" s="211" t="s">
        <v>461</v>
      </c>
      <c r="C83" s="217" t="s">
        <v>155</v>
      </c>
      <c r="D83" s="217" t="s">
        <v>352</v>
      </c>
      <c r="E83" s="217" t="s">
        <v>462</v>
      </c>
      <c r="F83" s="73"/>
      <c r="G83" s="73"/>
      <c r="H83" s="211" t="s">
        <v>461</v>
      </c>
      <c r="I83" s="218"/>
      <c r="J83" s="45"/>
      <c r="K83" s="45"/>
      <c r="L83" s="46"/>
      <c r="M83" s="46"/>
      <c r="N83" s="47"/>
      <c r="O83" s="45"/>
      <c r="P83" s="45"/>
      <c r="Q83" s="45"/>
      <c r="R83" s="46"/>
      <c r="S83" s="46"/>
      <c r="T83" s="47"/>
      <c r="U83" s="45"/>
      <c r="V83" s="45"/>
      <c r="W83" s="45"/>
      <c r="X83" s="46"/>
      <c r="Y83" s="46"/>
      <c r="Z83" s="47"/>
      <c r="AA83" s="45"/>
      <c r="AB83" s="45"/>
      <c r="AC83" s="45"/>
      <c r="AD83" s="46"/>
    </row>
    <row r="84" spans="1:30" ht="12.75">
      <c r="A84" s="73"/>
      <c r="B84" s="211" t="s">
        <v>463</v>
      </c>
      <c r="C84" s="217"/>
      <c r="D84" s="217" t="s">
        <v>352</v>
      </c>
      <c r="E84" s="217" t="s">
        <v>464</v>
      </c>
      <c r="F84" s="73"/>
      <c r="G84" s="73"/>
      <c r="H84" s="211" t="s">
        <v>463</v>
      </c>
      <c r="I84" s="218"/>
      <c r="J84" s="45"/>
      <c r="K84" s="45"/>
      <c r="L84" s="46"/>
      <c r="M84" s="46"/>
      <c r="N84" s="47"/>
      <c r="O84" s="45"/>
      <c r="P84" s="45"/>
      <c r="Q84" s="45"/>
      <c r="R84" s="46"/>
      <c r="S84" s="46"/>
      <c r="T84" s="47"/>
      <c r="U84" s="45"/>
      <c r="V84" s="45"/>
      <c r="W84" s="45"/>
      <c r="X84" s="46"/>
      <c r="Y84" s="46"/>
      <c r="Z84" s="47"/>
      <c r="AA84" s="45"/>
      <c r="AB84" s="45"/>
      <c r="AC84" s="45"/>
      <c r="AD84" s="46"/>
    </row>
    <row r="85" spans="1:30" ht="12.75">
      <c r="A85" s="73"/>
      <c r="B85" s="211" t="s">
        <v>465</v>
      </c>
      <c r="C85" s="217" t="s">
        <v>156</v>
      </c>
      <c r="D85" s="217" t="s">
        <v>352</v>
      </c>
      <c r="E85" s="217" t="s">
        <v>466</v>
      </c>
      <c r="F85" s="73"/>
      <c r="G85" s="73"/>
      <c r="H85" s="211" t="s">
        <v>465</v>
      </c>
      <c r="I85" s="218"/>
      <c r="J85" s="45"/>
      <c r="K85" s="45"/>
      <c r="L85" s="46"/>
      <c r="M85" s="46"/>
      <c r="N85" s="47"/>
      <c r="O85" s="45"/>
      <c r="P85" s="45"/>
      <c r="Q85" s="45"/>
      <c r="R85" s="46"/>
      <c r="S85" s="46"/>
      <c r="T85" s="47"/>
      <c r="U85" s="45"/>
      <c r="V85" s="45"/>
      <c r="W85" s="45"/>
      <c r="X85" s="46"/>
      <c r="Y85" s="46"/>
      <c r="Z85" s="47"/>
      <c r="AA85" s="45"/>
      <c r="AB85" s="45"/>
      <c r="AC85" s="45"/>
      <c r="AD85" s="46"/>
    </row>
    <row r="86" spans="1:30" ht="12.75">
      <c r="A86" s="73"/>
      <c r="B86" s="211" t="s">
        <v>467</v>
      </c>
      <c r="C86" s="217" t="s">
        <v>157</v>
      </c>
      <c r="D86" s="217" t="s">
        <v>352</v>
      </c>
      <c r="E86" s="217" t="s">
        <v>468</v>
      </c>
      <c r="F86" s="73"/>
      <c r="G86" s="73"/>
      <c r="H86" s="211" t="s">
        <v>467</v>
      </c>
      <c r="I86" s="218"/>
      <c r="J86" s="45"/>
      <c r="K86" s="45"/>
      <c r="L86" s="46"/>
      <c r="M86" s="46"/>
      <c r="N86" s="47"/>
      <c r="O86" s="45"/>
      <c r="P86" s="45"/>
      <c r="Q86" s="45"/>
      <c r="R86" s="46"/>
      <c r="S86" s="46"/>
      <c r="T86" s="47"/>
      <c r="U86" s="45"/>
      <c r="V86" s="45"/>
      <c r="W86" s="45"/>
      <c r="X86" s="46"/>
      <c r="Y86" s="46"/>
      <c r="Z86" s="47"/>
      <c r="AA86" s="45"/>
      <c r="AB86" s="45"/>
      <c r="AC86" s="45"/>
      <c r="AD86" s="46"/>
    </row>
    <row r="87" spans="1:30" ht="12.75">
      <c r="A87" s="122"/>
      <c r="B87" s="211" t="s">
        <v>469</v>
      </c>
      <c r="C87" s="217" t="s">
        <v>158</v>
      </c>
      <c r="D87" s="217" t="s">
        <v>352</v>
      </c>
      <c r="E87" s="217" t="s">
        <v>470</v>
      </c>
      <c r="F87" s="73"/>
      <c r="G87" s="122"/>
      <c r="H87" s="211" t="s">
        <v>469</v>
      </c>
      <c r="I87" s="218"/>
      <c r="J87" s="45"/>
      <c r="K87" s="45"/>
      <c r="L87" s="46"/>
      <c r="M87" s="71"/>
      <c r="N87" s="47"/>
      <c r="O87" s="45"/>
      <c r="P87" s="45"/>
      <c r="Q87" s="45"/>
      <c r="R87" s="46"/>
      <c r="S87" s="71"/>
      <c r="T87" s="47"/>
      <c r="U87" s="45"/>
      <c r="V87" s="45"/>
      <c r="W87" s="45"/>
      <c r="X87" s="46"/>
      <c r="Y87" s="71"/>
      <c r="Z87" s="47"/>
      <c r="AA87" s="45"/>
      <c r="AB87" s="45"/>
      <c r="AC87" s="45"/>
      <c r="AD87" s="46"/>
    </row>
    <row r="88" spans="1:30" ht="12.75">
      <c r="A88" s="73"/>
      <c r="B88" s="211" t="s">
        <v>471</v>
      </c>
      <c r="C88" s="217" t="s">
        <v>159</v>
      </c>
      <c r="D88" s="217" t="s">
        <v>352</v>
      </c>
      <c r="E88" s="217" t="s">
        <v>470</v>
      </c>
      <c r="F88" s="73"/>
      <c r="G88" s="73"/>
      <c r="H88" s="211" t="s">
        <v>471</v>
      </c>
      <c r="I88" s="218"/>
      <c r="J88" s="45"/>
      <c r="K88" s="45"/>
      <c r="L88" s="46"/>
      <c r="M88" s="46"/>
      <c r="N88" s="47"/>
      <c r="O88" s="45"/>
      <c r="P88" s="45"/>
      <c r="Q88" s="45"/>
      <c r="R88" s="46"/>
      <c r="S88" s="46"/>
      <c r="T88" s="47"/>
      <c r="U88" s="45"/>
      <c r="V88" s="45"/>
      <c r="W88" s="45"/>
      <c r="X88" s="46"/>
      <c r="Y88" s="46"/>
      <c r="Z88" s="47"/>
      <c r="AA88" s="45"/>
      <c r="AB88" s="45"/>
      <c r="AC88" s="45"/>
      <c r="AD88" s="46"/>
    </row>
    <row r="89" spans="1:30" ht="12.75">
      <c r="A89" s="73"/>
      <c r="B89" s="211" t="s">
        <v>472</v>
      </c>
      <c r="C89" s="217" t="s">
        <v>160</v>
      </c>
      <c r="D89" s="217" t="s">
        <v>352</v>
      </c>
      <c r="E89" s="217" t="s">
        <v>473</v>
      </c>
      <c r="F89" s="73"/>
      <c r="G89" s="73"/>
      <c r="H89" s="211" t="s">
        <v>472</v>
      </c>
      <c r="I89" s="218"/>
      <c r="J89" s="45"/>
      <c r="K89" s="45"/>
      <c r="L89" s="46"/>
      <c r="M89" s="46"/>
      <c r="N89" s="47"/>
      <c r="O89" s="45"/>
      <c r="P89" s="45"/>
      <c r="Q89" s="45"/>
      <c r="R89" s="46"/>
      <c r="S89" s="46"/>
      <c r="T89" s="47"/>
      <c r="U89" s="45"/>
      <c r="V89" s="45"/>
      <c r="W89" s="45"/>
      <c r="X89" s="46"/>
      <c r="Y89" s="46"/>
      <c r="Z89" s="47"/>
      <c r="AA89" s="45"/>
      <c r="AB89" s="45"/>
      <c r="AC89" s="45"/>
      <c r="AD89" s="46"/>
    </row>
    <row r="90" spans="1:30" ht="12.75">
      <c r="A90" s="73"/>
      <c r="B90" s="211" t="s">
        <v>474</v>
      </c>
      <c r="C90" s="217"/>
      <c r="D90" s="217"/>
      <c r="E90" s="217"/>
      <c r="F90" s="73"/>
      <c r="G90" s="73"/>
      <c r="H90" s="211" t="s">
        <v>474</v>
      </c>
      <c r="I90" s="218"/>
      <c r="J90" s="45"/>
      <c r="K90" s="45"/>
      <c r="L90" s="46"/>
      <c r="M90" s="46"/>
      <c r="N90" s="47"/>
      <c r="O90" s="45"/>
      <c r="P90" s="45"/>
      <c r="Q90" s="45"/>
      <c r="R90" s="46"/>
      <c r="S90" s="46"/>
      <c r="T90" s="47"/>
      <c r="U90" s="45"/>
      <c r="V90" s="45"/>
      <c r="W90" s="45"/>
      <c r="X90" s="46"/>
      <c r="Y90" s="46"/>
      <c r="Z90" s="47"/>
      <c r="AA90" s="45"/>
      <c r="AB90" s="45"/>
      <c r="AC90" s="45"/>
      <c r="AD90" s="46"/>
    </row>
    <row r="91" spans="1:30" ht="12.75">
      <c r="A91" s="73"/>
      <c r="B91" s="211" t="s">
        <v>475</v>
      </c>
      <c r="C91" s="217"/>
      <c r="D91" s="217"/>
      <c r="E91" s="217"/>
      <c r="F91" s="73"/>
      <c r="G91" s="73"/>
      <c r="H91" s="211" t="s">
        <v>475</v>
      </c>
      <c r="I91" s="218"/>
      <c r="J91" s="45"/>
      <c r="K91" s="45"/>
      <c r="L91" s="46"/>
      <c r="M91" s="46"/>
      <c r="N91" s="47"/>
      <c r="O91" s="45"/>
      <c r="P91" s="45"/>
      <c r="Q91" s="45"/>
      <c r="R91" s="46"/>
      <c r="S91" s="46"/>
      <c r="T91" s="47"/>
      <c r="U91" s="45"/>
      <c r="V91" s="45"/>
      <c r="W91" s="45"/>
      <c r="X91" s="46"/>
      <c r="Y91" s="46"/>
      <c r="Z91" s="47"/>
      <c r="AA91" s="45"/>
      <c r="AB91" s="45"/>
      <c r="AC91" s="45"/>
      <c r="AD91" s="46"/>
    </row>
    <row r="92" spans="1:30" ht="12.75">
      <c r="A92" s="73"/>
      <c r="B92" s="211" t="s">
        <v>476</v>
      </c>
      <c r="C92" s="217"/>
      <c r="D92" s="217"/>
      <c r="E92" s="217"/>
      <c r="F92" s="73"/>
      <c r="G92" s="73"/>
      <c r="H92" s="211" t="s">
        <v>476</v>
      </c>
      <c r="I92" s="218"/>
      <c r="J92" s="45"/>
      <c r="K92" s="45"/>
      <c r="L92" s="46"/>
      <c r="M92" s="46"/>
      <c r="N92" s="47"/>
      <c r="O92" s="45"/>
      <c r="P92" s="45"/>
      <c r="Q92" s="45"/>
      <c r="R92" s="46"/>
      <c r="S92" s="46"/>
      <c r="T92" s="47"/>
      <c r="U92" s="45"/>
      <c r="V92" s="45"/>
      <c r="W92" s="45"/>
      <c r="X92" s="46"/>
      <c r="Y92" s="46"/>
      <c r="Z92" s="47"/>
      <c r="AA92" s="45"/>
      <c r="AB92" s="45"/>
      <c r="AC92" s="45"/>
      <c r="AD92" s="46"/>
    </row>
    <row r="93" spans="1:30" ht="12.75">
      <c r="A93" s="73"/>
      <c r="B93" s="211" t="s">
        <v>477</v>
      </c>
      <c r="C93" s="217"/>
      <c r="D93" s="217"/>
      <c r="E93" s="217"/>
      <c r="F93" s="220"/>
      <c r="G93" s="113"/>
      <c r="H93" s="211" t="s">
        <v>477</v>
      </c>
      <c r="I93" s="218"/>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73"/>
      <c r="B94" s="210"/>
      <c r="C94" s="73"/>
      <c r="D94" s="73"/>
      <c r="E94" s="73"/>
      <c r="F94" s="73"/>
      <c r="G94" s="73"/>
      <c r="H94" s="73"/>
      <c r="I94" s="113"/>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73"/>
      <c r="B95" s="210"/>
      <c r="C95" s="73"/>
      <c r="D95" s="73"/>
      <c r="E95" s="73"/>
      <c r="F95" s="73"/>
      <c r="G95" s="73"/>
      <c r="H95" s="73"/>
      <c r="I95" s="113"/>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73"/>
      <c r="B96" s="210"/>
      <c r="C96" s="73"/>
      <c r="D96" s="73"/>
      <c r="E96" s="73"/>
      <c r="F96" s="73"/>
      <c r="G96" s="73"/>
      <c r="H96" s="73"/>
      <c r="I96" s="113"/>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73"/>
      <c r="B97" s="210"/>
      <c r="C97" s="212" t="s">
        <v>478</v>
      </c>
      <c r="D97" s="234"/>
      <c r="E97" s="235"/>
      <c r="F97" s="73"/>
      <c r="G97" s="73"/>
      <c r="H97" s="73"/>
      <c r="I97" s="113"/>
      <c r="J97" s="46"/>
      <c r="K97" s="46"/>
      <c r="L97" s="46"/>
      <c r="M97" s="46"/>
      <c r="N97" s="46"/>
      <c r="O97" s="46"/>
      <c r="P97" s="46"/>
      <c r="Q97" s="46"/>
      <c r="R97" s="46"/>
      <c r="S97" s="46"/>
      <c r="T97" s="46"/>
      <c r="U97" s="46"/>
      <c r="V97" s="46"/>
      <c r="W97" s="46"/>
      <c r="X97" s="46"/>
      <c r="Y97" s="46"/>
      <c r="Z97" s="46"/>
      <c r="AA97" s="46"/>
      <c r="AB97" s="46"/>
      <c r="AC97" s="46"/>
      <c r="AD97" s="46"/>
    </row>
    <row r="98" spans="1:30" ht="15" customHeight="1">
      <c r="A98" s="73"/>
      <c r="B98" s="210"/>
      <c r="C98" s="113"/>
      <c r="D98" s="113"/>
      <c r="E98" s="113"/>
      <c r="F98" s="73"/>
      <c r="G98" s="73"/>
      <c r="H98" s="73"/>
      <c r="I98" s="113"/>
      <c r="J98" s="46"/>
      <c r="K98" s="46"/>
      <c r="L98" s="46"/>
      <c r="M98" s="46"/>
      <c r="N98" s="46"/>
      <c r="O98" s="46"/>
      <c r="P98" s="46"/>
      <c r="Q98" s="46"/>
      <c r="R98" s="46"/>
      <c r="S98" s="46"/>
      <c r="T98" s="46"/>
      <c r="U98" s="46"/>
      <c r="V98" s="46"/>
      <c r="W98" s="46"/>
      <c r="X98" s="46"/>
      <c r="Y98" s="46"/>
      <c r="Z98" s="46"/>
      <c r="AA98" s="46"/>
      <c r="AB98" s="46"/>
      <c r="AC98" s="46"/>
      <c r="AD98" s="46"/>
    </row>
    <row r="99" spans="1:30" ht="12.75">
      <c r="A99" s="73"/>
      <c r="B99" s="210"/>
      <c r="C99" s="128"/>
      <c r="D99" s="128"/>
      <c r="E99" s="236" t="s">
        <v>262</v>
      </c>
      <c r="F99" s="73"/>
      <c r="G99" s="73"/>
      <c r="H99" s="73"/>
      <c r="I99" s="113"/>
      <c r="J99" s="46"/>
      <c r="K99" s="46"/>
      <c r="L99" s="46"/>
      <c r="M99" s="46"/>
      <c r="N99" s="46"/>
      <c r="O99" s="46"/>
      <c r="P99" s="46"/>
      <c r="Q99" s="46"/>
      <c r="R99" s="46"/>
      <c r="S99" s="46"/>
      <c r="T99" s="46"/>
      <c r="U99" s="46"/>
      <c r="V99" s="46"/>
      <c r="W99" s="46"/>
      <c r="X99" s="46"/>
      <c r="Y99" s="46"/>
      <c r="Z99" s="46"/>
      <c r="AA99" s="46"/>
      <c r="AB99" s="46"/>
      <c r="AC99" s="46"/>
      <c r="AD99" s="46"/>
    </row>
    <row r="100" spans="1:30" ht="12.75">
      <c r="A100" s="73"/>
      <c r="B100" s="210"/>
      <c r="C100" s="213" t="s">
        <v>347</v>
      </c>
      <c r="D100" s="213"/>
      <c r="E100" s="236" t="s">
        <v>348</v>
      </c>
      <c r="F100" s="73"/>
      <c r="G100" s="73"/>
      <c r="H100" s="73"/>
      <c r="I100" s="113"/>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10"/>
      <c r="C101" s="192" t="str">
        <f>CONCATENATE(MF121TP1!C3)</f>
        <v>08/25/2015</v>
      </c>
      <c r="D101" s="192"/>
      <c r="E101" s="188" t="str">
        <f>CONCATENATE(MF121TP1!D47," Reporting Period")</f>
        <v>01/01/15 Reporting Period</v>
      </c>
      <c r="F101" s="73"/>
      <c r="G101" s="73"/>
      <c r="H101" s="73"/>
      <c r="I101" s="113"/>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10" t="s">
        <v>349</v>
      </c>
      <c r="C102" s="214" t="s">
        <v>100</v>
      </c>
      <c r="D102" s="215" t="s">
        <v>350</v>
      </c>
      <c r="E102" s="215" t="s">
        <v>351</v>
      </c>
      <c r="F102" s="73"/>
      <c r="G102" s="73"/>
      <c r="H102" s="73"/>
      <c r="I102" s="113"/>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11" t="s">
        <v>479</v>
      </c>
      <c r="C103" s="217"/>
      <c r="D103" s="217"/>
      <c r="E103" s="217"/>
      <c r="F103" s="73"/>
      <c r="G103" s="73"/>
      <c r="H103" s="73"/>
      <c r="I103" s="113"/>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75">
      <c r="A104" s="73"/>
      <c r="B104" s="211" t="s">
        <v>480</v>
      </c>
      <c r="C104" s="217"/>
      <c r="D104" s="217"/>
      <c r="E104" s="217"/>
      <c r="F104" s="73"/>
      <c r="G104" s="73"/>
      <c r="H104" s="73"/>
      <c r="I104" s="113"/>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75">
      <c r="A105" s="73"/>
      <c r="B105" s="211" t="s">
        <v>481</v>
      </c>
      <c r="C105" s="217"/>
      <c r="D105" s="217"/>
      <c r="E105" s="217"/>
      <c r="F105" s="73"/>
      <c r="G105" s="73"/>
      <c r="H105" s="73"/>
      <c r="I105" s="113"/>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75">
      <c r="A106" s="73"/>
      <c r="B106" s="211" t="s">
        <v>482</v>
      </c>
      <c r="C106" s="217"/>
      <c r="D106" s="217"/>
      <c r="E106" s="217"/>
      <c r="F106" s="73"/>
      <c r="G106" s="73"/>
      <c r="H106" s="73"/>
      <c r="I106" s="113"/>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75">
      <c r="A107" s="73"/>
      <c r="B107" s="211" t="s">
        <v>483</v>
      </c>
      <c r="C107" s="217"/>
      <c r="D107" s="217"/>
      <c r="E107" s="217"/>
      <c r="F107" s="73"/>
      <c r="G107" s="73"/>
      <c r="H107" s="73"/>
      <c r="I107" s="113"/>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75">
      <c r="A108" s="73"/>
      <c r="B108" s="211" t="s">
        <v>484</v>
      </c>
      <c r="C108" s="217"/>
      <c r="D108" s="217"/>
      <c r="E108" s="217"/>
      <c r="F108" s="73"/>
      <c r="G108" s="73"/>
      <c r="H108" s="73"/>
      <c r="I108" s="113"/>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75">
      <c r="A109" s="73"/>
      <c r="B109" s="211" t="s">
        <v>485</v>
      </c>
      <c r="C109" s="217"/>
      <c r="D109" s="217"/>
      <c r="E109" s="217"/>
      <c r="F109" s="73"/>
      <c r="G109" s="73"/>
      <c r="H109" s="73"/>
      <c r="I109" s="113"/>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75">
      <c r="A110" s="73"/>
      <c r="B110" s="211" t="s">
        <v>486</v>
      </c>
      <c r="C110" s="217"/>
      <c r="D110" s="217"/>
      <c r="E110" s="217"/>
      <c r="F110" s="73"/>
      <c r="G110" s="73"/>
      <c r="H110" s="73"/>
      <c r="I110" s="113"/>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75">
      <c r="A111" s="73"/>
      <c r="B111" s="211" t="s">
        <v>487</v>
      </c>
      <c r="C111" s="217"/>
      <c r="D111" s="217"/>
      <c r="E111" s="217"/>
      <c r="F111" s="73"/>
      <c r="G111" s="73"/>
      <c r="H111" s="73"/>
      <c r="I111" s="113"/>
      <c r="J111" s="46"/>
      <c r="K111" s="46"/>
      <c r="L111" s="46"/>
      <c r="M111" s="46"/>
      <c r="N111" s="46"/>
      <c r="O111" s="46"/>
      <c r="P111" s="46"/>
      <c r="Q111" s="46"/>
      <c r="R111" s="46"/>
      <c r="S111" s="46"/>
      <c r="T111" s="46"/>
      <c r="U111" s="46"/>
      <c r="V111" s="46"/>
      <c r="W111" s="46"/>
      <c r="X111" s="46"/>
      <c r="Y111" s="46"/>
      <c r="Z111" s="46"/>
      <c r="AA111" s="46"/>
      <c r="AB111" s="46"/>
      <c r="AC111" s="46"/>
      <c r="AD111" s="46"/>
    </row>
    <row r="112" spans="1:9" ht="12.75">
      <c r="A112" s="73"/>
      <c r="B112" s="211" t="s">
        <v>488</v>
      </c>
      <c r="C112" s="217"/>
      <c r="D112" s="217"/>
      <c r="E112" s="217"/>
      <c r="F112" s="73"/>
      <c r="G112" s="73"/>
      <c r="H112" s="73"/>
      <c r="I112" s="73"/>
    </row>
    <row r="113" spans="1:9" ht="12.75">
      <c r="A113" s="73"/>
      <c r="B113" s="211" t="s">
        <v>489</v>
      </c>
      <c r="C113" s="217"/>
      <c r="D113" s="217"/>
      <c r="E113" s="217"/>
      <c r="F113" s="73"/>
      <c r="G113" s="73"/>
      <c r="H113" s="73"/>
      <c r="I113" s="73"/>
    </row>
    <row r="114" spans="1:9" ht="12.75">
      <c r="A114" s="73"/>
      <c r="B114" s="211" t="s">
        <v>490</v>
      </c>
      <c r="C114" s="217"/>
      <c r="D114" s="217"/>
      <c r="E114" s="217"/>
      <c r="F114" s="73"/>
      <c r="G114" s="73"/>
      <c r="H114" s="73"/>
      <c r="I114" s="73"/>
    </row>
    <row r="115" spans="1:9" ht="12.75">
      <c r="A115" s="73"/>
      <c r="B115" s="211" t="s">
        <v>491</v>
      </c>
      <c r="C115" s="217"/>
      <c r="D115" s="217"/>
      <c r="E115" s="217"/>
      <c r="F115" s="73"/>
      <c r="G115" s="73"/>
      <c r="H115" s="73"/>
      <c r="I115" s="73"/>
    </row>
    <row r="116" spans="1:9" ht="12.75">
      <c r="A116" s="73"/>
      <c r="B116" s="211" t="s">
        <v>492</v>
      </c>
      <c r="C116" s="217"/>
      <c r="D116" s="217"/>
      <c r="E116" s="217"/>
      <c r="F116" s="73"/>
      <c r="G116" s="73"/>
      <c r="H116" s="73"/>
      <c r="I116" s="73"/>
    </row>
    <row r="117" spans="1:9" ht="12.75">
      <c r="A117" s="73"/>
      <c r="B117" s="211" t="s">
        <v>493</v>
      </c>
      <c r="C117" s="217"/>
      <c r="D117" s="217"/>
      <c r="E117" s="217"/>
      <c r="F117" s="73"/>
      <c r="G117" s="73"/>
      <c r="H117" s="73"/>
      <c r="I117" s="73"/>
    </row>
    <row r="118" spans="1:9" ht="12.75">
      <c r="A118" s="73"/>
      <c r="B118" s="211" t="s">
        <v>494</v>
      </c>
      <c r="C118" s="217"/>
      <c r="D118" s="217"/>
      <c r="E118" s="217"/>
      <c r="F118" s="73"/>
      <c r="G118" s="73"/>
      <c r="H118" s="73"/>
      <c r="I118" s="73"/>
    </row>
    <row r="119" spans="1:9" ht="12.75">
      <c r="A119" s="73"/>
      <c r="B119" s="211" t="s">
        <v>495</v>
      </c>
      <c r="C119" s="217"/>
      <c r="D119" s="217"/>
      <c r="E119" s="217"/>
      <c r="F119" s="73"/>
      <c r="G119" s="73"/>
      <c r="H119" s="73"/>
      <c r="I119" s="73"/>
    </row>
    <row r="120" spans="1:9" ht="12.75">
      <c r="A120" s="73"/>
      <c r="B120" s="211" t="s">
        <v>496</v>
      </c>
      <c r="C120" s="217"/>
      <c r="D120" s="217"/>
      <c r="E120" s="217"/>
      <c r="F120" s="73"/>
      <c r="G120" s="73"/>
      <c r="H120" s="73"/>
      <c r="I120" s="73"/>
    </row>
    <row r="121" spans="1:9" ht="12.75">
      <c r="A121" s="73"/>
      <c r="B121" s="211" t="s">
        <v>497</v>
      </c>
      <c r="C121" s="217"/>
      <c r="D121" s="217"/>
      <c r="E121" s="217"/>
      <c r="F121" s="73"/>
      <c r="G121" s="73"/>
      <c r="H121" s="73"/>
      <c r="I121" s="73"/>
    </row>
    <row r="122" spans="1:9" ht="12.75">
      <c r="A122" s="73"/>
      <c r="B122" s="211" t="s">
        <v>498</v>
      </c>
      <c r="C122" s="217"/>
      <c r="D122" s="217"/>
      <c r="E122" s="217"/>
      <c r="F122" s="73"/>
      <c r="G122" s="73"/>
      <c r="H122" s="73"/>
      <c r="I122" s="73"/>
    </row>
    <row r="123" spans="1:9" ht="12.75">
      <c r="A123" s="73"/>
      <c r="B123" s="211" t="s">
        <v>499</v>
      </c>
      <c r="C123" s="217"/>
      <c r="D123" s="217"/>
      <c r="E123" s="217"/>
      <c r="F123" s="73"/>
      <c r="G123" s="73"/>
      <c r="H123" s="73"/>
      <c r="I123" s="73"/>
    </row>
    <row r="124" spans="1:9" ht="12.75">
      <c r="A124" s="73"/>
      <c r="B124" s="211" t="s">
        <v>500</v>
      </c>
      <c r="C124" s="217"/>
      <c r="D124" s="217"/>
      <c r="E124" s="217"/>
      <c r="F124" s="73"/>
      <c r="G124" s="73"/>
      <c r="H124" s="73"/>
      <c r="I124" s="73"/>
    </row>
    <row r="125" spans="1:9" ht="12.75">
      <c r="A125" s="73"/>
      <c r="B125" s="211" t="s">
        <v>501</v>
      </c>
      <c r="C125" s="217"/>
      <c r="D125" s="217"/>
      <c r="E125" s="217"/>
      <c r="F125" s="73"/>
      <c r="G125" s="73"/>
      <c r="H125" s="73"/>
      <c r="I125" s="73"/>
    </row>
    <row r="126" spans="1:9" ht="12.75">
      <c r="A126" s="73"/>
      <c r="B126" s="211" t="s">
        <v>502</v>
      </c>
      <c r="C126" s="217"/>
      <c r="D126" s="217"/>
      <c r="E126" s="217"/>
      <c r="F126" s="73"/>
      <c r="G126" s="73"/>
      <c r="H126" s="73"/>
      <c r="I126" s="73"/>
    </row>
    <row r="127" spans="1:9" ht="12.75">
      <c r="A127" s="73"/>
      <c r="B127" s="211" t="s">
        <v>503</v>
      </c>
      <c r="C127" s="217"/>
      <c r="D127" s="217"/>
      <c r="E127" s="217"/>
      <c r="F127" s="73"/>
      <c r="G127" s="73"/>
      <c r="H127" s="73"/>
      <c r="I127" s="73"/>
    </row>
    <row r="128" spans="1:9" ht="12.75">
      <c r="A128" s="73"/>
      <c r="B128" s="211" t="s">
        <v>504</v>
      </c>
      <c r="C128" s="217"/>
      <c r="D128" s="217"/>
      <c r="E128" s="217"/>
      <c r="F128" s="73"/>
      <c r="G128" s="73"/>
      <c r="H128" s="73"/>
      <c r="I128" s="73"/>
    </row>
    <row r="129" spans="1:9" ht="12.75">
      <c r="A129" s="73"/>
      <c r="B129" s="211" t="s">
        <v>505</v>
      </c>
      <c r="C129" s="217"/>
      <c r="D129" s="217"/>
      <c r="E129" s="217"/>
      <c r="F129" s="73"/>
      <c r="G129" s="73"/>
      <c r="H129" s="73"/>
      <c r="I129" s="73"/>
    </row>
    <row r="130" spans="1:9" ht="12.75">
      <c r="A130" s="73"/>
      <c r="B130" s="211" t="s">
        <v>506</v>
      </c>
      <c r="C130" s="217"/>
      <c r="D130" s="217"/>
      <c r="E130" s="217"/>
      <c r="F130" s="73"/>
      <c r="G130" s="73"/>
      <c r="H130" s="73"/>
      <c r="I130" s="73"/>
    </row>
    <row r="131" spans="1:9" ht="12.75">
      <c r="A131" s="73"/>
      <c r="B131" s="211" t="s">
        <v>507</v>
      </c>
      <c r="C131" s="217"/>
      <c r="D131" s="217"/>
      <c r="E131" s="217"/>
      <c r="F131" s="73"/>
      <c r="G131" s="73"/>
      <c r="H131" s="73"/>
      <c r="I131" s="73"/>
    </row>
    <row r="132" spans="1:9" ht="12.75">
      <c r="A132" s="73"/>
      <c r="B132" s="211" t="s">
        <v>508</v>
      </c>
      <c r="C132" s="217"/>
      <c r="D132" s="217"/>
      <c r="E132" s="217"/>
      <c r="F132" s="73"/>
      <c r="G132" s="73"/>
      <c r="H132" s="73"/>
      <c r="I132" s="73"/>
    </row>
    <row r="133" spans="1:9" ht="12.75">
      <c r="A133" s="73"/>
      <c r="B133" s="211" t="s">
        <v>509</v>
      </c>
      <c r="C133" s="217"/>
      <c r="D133" s="217"/>
      <c r="E133" s="217"/>
      <c r="F133" s="73"/>
      <c r="G133" s="73"/>
      <c r="H133" s="73"/>
      <c r="I133" s="73"/>
    </row>
    <row r="134" spans="2:5" ht="12.75">
      <c r="B134" s="43" t="s">
        <v>510</v>
      </c>
      <c r="C134" s="44"/>
      <c r="D134" s="44"/>
      <c r="E134" s="44"/>
    </row>
    <row r="135" spans="2:5" ht="12.75">
      <c r="B135" s="43" t="s">
        <v>511</v>
      </c>
      <c r="C135" s="44"/>
      <c r="D135" s="44"/>
      <c r="E135" s="44"/>
    </row>
    <row r="136" spans="2:5" ht="12.75">
      <c r="B136" s="43" t="s">
        <v>512</v>
      </c>
      <c r="C136" s="44"/>
      <c r="D136" s="44"/>
      <c r="E136" s="44"/>
    </row>
    <row r="137" spans="2:5" ht="12.75">
      <c r="B137" s="43" t="s">
        <v>513</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9" sqref="F9"/>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82</v>
      </c>
      <c r="D2" s="73"/>
      <c r="E2" s="73" t="s">
        <v>8</v>
      </c>
      <c r="F2" s="73"/>
      <c r="G2" s="73"/>
      <c r="H2" s="73"/>
      <c r="I2" s="73" t="s">
        <v>0</v>
      </c>
      <c r="J2" s="73" t="s">
        <v>82</v>
      </c>
      <c r="K2" s="73"/>
      <c r="L2" s="73" t="s">
        <v>8</v>
      </c>
      <c r="M2" s="73"/>
    </row>
    <row r="3" spans="1:13" ht="12.75" hidden="1">
      <c r="A3" s="73"/>
      <c r="B3" s="122" t="s">
        <v>364</v>
      </c>
      <c r="C3" s="122"/>
      <c r="D3" s="122"/>
      <c r="E3" s="73"/>
      <c r="F3" s="73"/>
      <c r="G3" s="73"/>
      <c r="H3" s="73"/>
      <c r="I3" s="122" t="s">
        <v>364</v>
      </c>
      <c r="J3" s="122"/>
      <c r="K3" s="122"/>
      <c r="L3" s="73"/>
      <c r="M3" s="73"/>
    </row>
    <row r="4" spans="1:13" ht="12.75">
      <c r="A4" s="73"/>
      <c r="B4" s="73"/>
      <c r="C4" s="73"/>
      <c r="D4" s="73"/>
      <c r="E4" s="73"/>
      <c r="F4" s="73"/>
      <c r="G4" s="73"/>
      <c r="H4" s="73"/>
      <c r="I4" s="73"/>
      <c r="J4" s="113"/>
      <c r="K4" s="113"/>
      <c r="L4" s="113"/>
      <c r="M4" s="113"/>
    </row>
    <row r="5" spans="1:13" ht="20.25">
      <c r="A5" s="118"/>
      <c r="B5" s="118"/>
      <c r="C5" s="124" t="s">
        <v>514</v>
      </c>
      <c r="D5" s="124"/>
      <c r="E5" s="120"/>
      <c r="F5" s="146"/>
      <c r="G5" s="73"/>
      <c r="H5" s="73"/>
      <c r="I5" s="73"/>
      <c r="J5" s="212"/>
      <c r="K5" s="212"/>
      <c r="L5" s="234"/>
      <c r="M5" s="235"/>
    </row>
    <row r="6" spans="1:13" ht="12.75">
      <c r="A6" s="118"/>
      <c r="B6" s="118"/>
      <c r="C6" s="118"/>
      <c r="D6" s="118"/>
      <c r="E6" s="118"/>
      <c r="F6" s="118"/>
      <c r="G6" s="73"/>
      <c r="H6" s="73"/>
      <c r="I6" s="73"/>
      <c r="J6" s="113"/>
      <c r="K6" s="113"/>
      <c r="L6" s="113"/>
      <c r="M6" s="113"/>
    </row>
    <row r="7" spans="1:13" ht="12.75">
      <c r="A7" s="73"/>
      <c r="B7" s="73"/>
      <c r="C7" s="129"/>
      <c r="D7" s="129"/>
      <c r="E7" s="129"/>
      <c r="F7" s="184" t="s">
        <v>262</v>
      </c>
      <c r="G7" s="73"/>
      <c r="H7" s="73"/>
      <c r="I7" s="73"/>
      <c r="J7" s="128"/>
      <c r="K7" s="128"/>
      <c r="L7" s="128"/>
      <c r="M7" s="236"/>
    </row>
    <row r="8" spans="1:13" ht="12.75">
      <c r="A8" s="73"/>
      <c r="B8" s="73"/>
      <c r="C8" s="185"/>
      <c r="D8" s="185"/>
      <c r="E8" s="185"/>
      <c r="F8" s="184" t="s">
        <v>515</v>
      </c>
      <c r="G8" s="73"/>
      <c r="H8" s="73"/>
      <c r="I8" s="73"/>
      <c r="J8" s="213"/>
      <c r="K8" s="213"/>
      <c r="L8" s="213"/>
      <c r="M8" s="236"/>
    </row>
    <row r="9" spans="1:13" ht="12.75">
      <c r="A9" s="73"/>
      <c r="B9" s="73"/>
      <c r="C9" s="185" t="str">
        <f>CONCATENATE("Created On: ",MF121TP1!C3)</f>
        <v>Created On: 08/25/2015</v>
      </c>
      <c r="D9" s="185"/>
      <c r="E9" s="185"/>
      <c r="F9" s="188" t="str">
        <f>CONCATENATE(MF121TP1!D3," Reporting Period")</f>
        <v>2015 Reporting Period</v>
      </c>
      <c r="G9" s="73"/>
      <c r="H9" s="73"/>
      <c r="I9" s="73"/>
      <c r="J9" s="213"/>
      <c r="K9" s="213"/>
      <c r="L9" s="213"/>
      <c r="M9" s="236"/>
    </row>
    <row r="10" spans="1:13" ht="12.75">
      <c r="A10" s="73"/>
      <c r="B10" s="210" t="s">
        <v>349</v>
      </c>
      <c r="C10" s="214" t="s">
        <v>100</v>
      </c>
      <c r="D10" s="215" t="s">
        <v>350</v>
      </c>
      <c r="E10" s="215" t="s">
        <v>516</v>
      </c>
      <c r="F10" s="215" t="s">
        <v>517</v>
      </c>
      <c r="G10" s="73"/>
      <c r="H10" s="73"/>
      <c r="I10" s="210" t="s">
        <v>349</v>
      </c>
      <c r="J10" s="216"/>
      <c r="K10" s="216"/>
      <c r="L10" s="216"/>
      <c r="M10" s="216"/>
    </row>
    <row r="11" spans="1:13" ht="15" customHeight="1">
      <c r="A11" s="122"/>
      <c r="B11" s="211" t="s">
        <v>65</v>
      </c>
      <c r="C11" s="217" t="s">
        <v>110</v>
      </c>
      <c r="D11" s="217" t="s">
        <v>518</v>
      </c>
      <c r="E11" s="237">
        <v>4</v>
      </c>
      <c r="F11" s="217" t="s">
        <v>519</v>
      </c>
      <c r="G11" s="73"/>
      <c r="H11" s="122"/>
      <c r="I11" s="211" t="s">
        <v>65</v>
      </c>
      <c r="J11" s="218"/>
      <c r="K11" s="218"/>
      <c r="L11" s="238"/>
      <c r="M11" s="218"/>
    </row>
    <row r="12" spans="1:13" ht="15" customHeight="1">
      <c r="A12" s="73"/>
      <c r="B12" s="211" t="s">
        <v>83</v>
      </c>
      <c r="C12" s="217" t="s">
        <v>112</v>
      </c>
      <c r="D12" s="217" t="s">
        <v>518</v>
      </c>
      <c r="E12" s="237">
        <v>5</v>
      </c>
      <c r="F12" s="217" t="s">
        <v>520</v>
      </c>
      <c r="G12" s="73"/>
      <c r="H12" s="73"/>
      <c r="I12" s="211" t="s">
        <v>83</v>
      </c>
      <c r="J12" s="218"/>
      <c r="K12" s="218"/>
      <c r="L12" s="238"/>
      <c r="M12" s="218"/>
    </row>
    <row r="13" spans="1:13" ht="15" customHeight="1">
      <c r="A13" s="73"/>
      <c r="B13" s="211" t="s">
        <v>167</v>
      </c>
      <c r="C13" s="217" t="s">
        <v>113</v>
      </c>
      <c r="D13" s="217" t="s">
        <v>518</v>
      </c>
      <c r="E13" s="237">
        <v>4.5</v>
      </c>
      <c r="F13" s="217" t="s">
        <v>521</v>
      </c>
      <c r="G13" s="73"/>
      <c r="H13" s="73"/>
      <c r="I13" s="211" t="s">
        <v>167</v>
      </c>
      <c r="J13" s="218"/>
      <c r="K13" s="218"/>
      <c r="L13" s="238"/>
      <c r="M13" s="218"/>
    </row>
    <row r="14" spans="1:13" ht="15" customHeight="1">
      <c r="A14" s="73"/>
      <c r="B14" s="211" t="s">
        <v>179</v>
      </c>
      <c r="C14" s="217" t="s">
        <v>114</v>
      </c>
      <c r="D14" s="217" t="s">
        <v>518</v>
      </c>
      <c r="E14" s="237">
        <v>6</v>
      </c>
      <c r="F14" s="217" t="s">
        <v>522</v>
      </c>
      <c r="G14" s="73"/>
      <c r="H14" s="73"/>
      <c r="I14" s="211" t="s">
        <v>179</v>
      </c>
      <c r="J14" s="218"/>
      <c r="K14" s="218"/>
      <c r="L14" s="238"/>
      <c r="M14" s="218"/>
    </row>
    <row r="15" spans="1:13" ht="15" customHeight="1">
      <c r="A15" s="73"/>
      <c r="B15" s="211" t="s">
        <v>192</v>
      </c>
      <c r="C15" s="217" t="s">
        <v>115</v>
      </c>
      <c r="D15" s="217" t="s">
        <v>518</v>
      </c>
      <c r="E15" s="237">
        <v>3</v>
      </c>
      <c r="F15" s="217" t="s">
        <v>523</v>
      </c>
      <c r="G15" s="73"/>
      <c r="H15" s="73"/>
      <c r="I15" s="211" t="s">
        <v>192</v>
      </c>
      <c r="J15" s="218"/>
      <c r="K15" s="218"/>
      <c r="L15" s="238"/>
      <c r="M15" s="218"/>
    </row>
    <row r="16" spans="1:13" ht="15" customHeight="1">
      <c r="A16" s="73"/>
      <c r="B16" s="211" t="s">
        <v>207</v>
      </c>
      <c r="C16" s="217" t="s">
        <v>116</v>
      </c>
      <c r="D16" s="217" t="s">
        <v>518</v>
      </c>
      <c r="E16" s="237">
        <v>5</v>
      </c>
      <c r="F16" s="217" t="s">
        <v>524</v>
      </c>
      <c r="G16" s="73"/>
      <c r="H16" s="73"/>
      <c r="I16" s="211" t="s">
        <v>207</v>
      </c>
      <c r="J16" s="218"/>
      <c r="K16" s="218"/>
      <c r="L16" s="238"/>
      <c r="M16" s="218"/>
    </row>
    <row r="17" spans="1:13" ht="15" customHeight="1">
      <c r="A17" s="73"/>
      <c r="B17" s="211" t="s">
        <v>237</v>
      </c>
      <c r="C17" s="217" t="s">
        <v>118</v>
      </c>
      <c r="D17" s="217" t="s">
        <v>518</v>
      </c>
      <c r="E17" s="237">
        <v>5.75</v>
      </c>
      <c r="F17" s="217" t="s">
        <v>519</v>
      </c>
      <c r="G17" s="73"/>
      <c r="H17" s="73"/>
      <c r="I17" s="211" t="s">
        <v>237</v>
      </c>
      <c r="J17" s="218"/>
      <c r="K17" s="218"/>
      <c r="L17" s="238"/>
      <c r="M17" s="218"/>
    </row>
    <row r="18" spans="1:13" ht="15" customHeight="1">
      <c r="A18" s="73"/>
      <c r="B18" s="211" t="s">
        <v>260</v>
      </c>
      <c r="C18" s="217" t="s">
        <v>120</v>
      </c>
      <c r="D18" s="217" t="s">
        <v>518</v>
      </c>
      <c r="E18" s="237">
        <v>4</v>
      </c>
      <c r="F18" s="217" t="s">
        <v>525</v>
      </c>
      <c r="G18" s="73"/>
      <c r="H18" s="73"/>
      <c r="I18" s="211" t="s">
        <v>260</v>
      </c>
      <c r="J18" s="218"/>
      <c r="K18" s="218"/>
      <c r="L18" s="238"/>
      <c r="M18" s="218"/>
    </row>
    <row r="19" spans="1:13" ht="15" customHeight="1">
      <c r="A19" s="73"/>
      <c r="B19" s="211" t="s">
        <v>345</v>
      </c>
      <c r="C19" s="217" t="s">
        <v>121</v>
      </c>
      <c r="D19" s="217" t="s">
        <v>518</v>
      </c>
      <c r="E19" s="237">
        <v>4</v>
      </c>
      <c r="F19" s="217" t="s">
        <v>526</v>
      </c>
      <c r="G19" s="73"/>
      <c r="H19" s="73"/>
      <c r="I19" s="211" t="s">
        <v>345</v>
      </c>
      <c r="J19" s="218"/>
      <c r="K19" s="218"/>
      <c r="L19" s="238"/>
      <c r="M19" s="218"/>
    </row>
    <row r="20" spans="1:13" ht="15" customHeight="1">
      <c r="A20" s="73"/>
      <c r="B20" s="211" t="s">
        <v>364</v>
      </c>
      <c r="C20" s="217" t="s">
        <v>122</v>
      </c>
      <c r="D20" s="217" t="s">
        <v>518</v>
      </c>
      <c r="E20" s="237">
        <v>5</v>
      </c>
      <c r="F20" s="217" t="s">
        <v>527</v>
      </c>
      <c r="G20" s="73"/>
      <c r="H20" s="73"/>
      <c r="I20" s="211" t="s">
        <v>364</v>
      </c>
      <c r="J20" s="218"/>
      <c r="K20" s="218"/>
      <c r="L20" s="238"/>
      <c r="M20" s="218"/>
    </row>
    <row r="21" spans="1:13" ht="15" customHeight="1">
      <c r="A21" s="73"/>
      <c r="B21" s="211" t="s">
        <v>367</v>
      </c>
      <c r="C21" s="217" t="s">
        <v>124</v>
      </c>
      <c r="D21" s="217" t="s">
        <v>518</v>
      </c>
      <c r="E21" s="237">
        <v>5</v>
      </c>
      <c r="F21" s="217" t="s">
        <v>528</v>
      </c>
      <c r="G21" s="73"/>
      <c r="H21" s="73"/>
      <c r="I21" s="211" t="s">
        <v>367</v>
      </c>
      <c r="J21" s="218"/>
      <c r="K21" s="218"/>
      <c r="L21" s="238"/>
      <c r="M21" s="218"/>
    </row>
    <row r="22" spans="1:13" ht="15" customHeight="1">
      <c r="A22" s="73"/>
      <c r="B22" s="211" t="s">
        <v>369</v>
      </c>
      <c r="C22" s="217" t="s">
        <v>125</v>
      </c>
      <c r="D22" s="217" t="s">
        <v>518</v>
      </c>
      <c r="E22" s="237">
        <v>5</v>
      </c>
      <c r="F22" s="217" t="s">
        <v>529</v>
      </c>
      <c r="G22" s="73"/>
      <c r="H22" s="73"/>
      <c r="I22" s="211" t="s">
        <v>369</v>
      </c>
      <c r="J22" s="218"/>
      <c r="K22" s="218"/>
      <c r="L22" s="238"/>
      <c r="M22" s="218"/>
    </row>
    <row r="23" spans="1:13" ht="15" customHeight="1">
      <c r="A23" s="73"/>
      <c r="B23" s="211" t="s">
        <v>371</v>
      </c>
      <c r="C23" s="217" t="s">
        <v>126</v>
      </c>
      <c r="D23" s="217" t="s">
        <v>518</v>
      </c>
      <c r="E23" s="237">
        <v>4.9</v>
      </c>
      <c r="F23" s="217" t="s">
        <v>530</v>
      </c>
      <c r="G23" s="73"/>
      <c r="H23" s="73"/>
      <c r="I23" s="211" t="s">
        <v>371</v>
      </c>
      <c r="J23" s="218"/>
      <c r="K23" s="218"/>
      <c r="L23" s="238"/>
      <c r="M23" s="218"/>
    </row>
    <row r="24" spans="1:13" ht="15" customHeight="1">
      <c r="A24" s="73"/>
      <c r="B24" s="211" t="s">
        <v>373</v>
      </c>
      <c r="C24" s="217" t="s">
        <v>127</v>
      </c>
      <c r="D24" s="217" t="s">
        <v>518</v>
      </c>
      <c r="E24" s="237">
        <v>6</v>
      </c>
      <c r="F24" s="217" t="s">
        <v>531</v>
      </c>
      <c r="G24" s="73"/>
      <c r="H24" s="73"/>
      <c r="I24" s="211" t="s">
        <v>373</v>
      </c>
      <c r="J24" s="218"/>
      <c r="K24" s="218"/>
      <c r="L24" s="238"/>
      <c r="M24" s="218"/>
    </row>
    <row r="25" spans="1:13" ht="15" customHeight="1">
      <c r="A25" s="73"/>
      <c r="B25" s="211" t="s">
        <v>375</v>
      </c>
      <c r="C25" s="217" t="s">
        <v>129</v>
      </c>
      <c r="D25" s="217" t="s">
        <v>518</v>
      </c>
      <c r="E25" s="237">
        <v>6</v>
      </c>
      <c r="F25" s="217" t="s">
        <v>532</v>
      </c>
      <c r="G25" s="73"/>
      <c r="H25" s="73"/>
      <c r="I25" s="211" t="s">
        <v>375</v>
      </c>
      <c r="J25" s="218"/>
      <c r="K25" s="218"/>
      <c r="L25" s="238"/>
      <c r="M25" s="218"/>
    </row>
    <row r="26" spans="1:13" ht="15" customHeight="1">
      <c r="A26" s="73"/>
      <c r="B26" s="211" t="s">
        <v>377</v>
      </c>
      <c r="C26" s="217" t="s">
        <v>130</v>
      </c>
      <c r="D26" s="217" t="s">
        <v>518</v>
      </c>
      <c r="E26" s="237">
        <v>6</v>
      </c>
      <c r="F26" s="217" t="s">
        <v>533</v>
      </c>
      <c r="G26" s="73"/>
      <c r="H26" s="73"/>
      <c r="I26" s="211" t="s">
        <v>377</v>
      </c>
      <c r="J26" s="218"/>
      <c r="K26" s="218"/>
      <c r="L26" s="238"/>
      <c r="M26" s="218"/>
    </row>
    <row r="27" spans="1:13" ht="15" customHeight="1">
      <c r="A27" s="73"/>
      <c r="B27" s="211" t="s">
        <v>379</v>
      </c>
      <c r="C27" s="217" t="s">
        <v>131</v>
      </c>
      <c r="D27" s="217" t="s">
        <v>518</v>
      </c>
      <c r="E27" s="237">
        <v>5</v>
      </c>
      <c r="F27" s="217" t="s">
        <v>530</v>
      </c>
      <c r="G27" s="73"/>
      <c r="H27" s="73"/>
      <c r="I27" s="211" t="s">
        <v>379</v>
      </c>
      <c r="J27" s="218"/>
      <c r="K27" s="218"/>
      <c r="L27" s="238"/>
      <c r="M27" s="218"/>
    </row>
    <row r="28" spans="1:13" ht="15" customHeight="1">
      <c r="A28" s="73"/>
      <c r="B28" s="211" t="s">
        <v>381</v>
      </c>
      <c r="C28" s="217" t="s">
        <v>132</v>
      </c>
      <c r="D28" s="217" t="s">
        <v>518</v>
      </c>
      <c r="E28" s="237">
        <v>6</v>
      </c>
      <c r="F28" s="217" t="s">
        <v>534</v>
      </c>
      <c r="G28" s="73"/>
      <c r="H28" s="73"/>
      <c r="I28" s="211" t="s">
        <v>381</v>
      </c>
      <c r="J28" s="218"/>
      <c r="K28" s="218"/>
      <c r="L28" s="238"/>
      <c r="M28" s="218"/>
    </row>
    <row r="29" spans="1:13" ht="15" customHeight="1">
      <c r="A29" s="73"/>
      <c r="B29" s="211" t="s">
        <v>383</v>
      </c>
      <c r="C29" s="217" t="s">
        <v>133</v>
      </c>
      <c r="D29" s="217" t="s">
        <v>518</v>
      </c>
      <c r="E29" s="237">
        <v>6</v>
      </c>
      <c r="F29" s="217" t="s">
        <v>530</v>
      </c>
      <c r="G29" s="73"/>
      <c r="H29" s="73"/>
      <c r="I29" s="211" t="s">
        <v>383</v>
      </c>
      <c r="J29" s="218"/>
      <c r="K29" s="218"/>
      <c r="L29" s="238"/>
      <c r="M29" s="218"/>
    </row>
    <row r="30" spans="1:13" ht="15" customHeight="1">
      <c r="A30" s="73"/>
      <c r="B30" s="211" t="s">
        <v>385</v>
      </c>
      <c r="C30" s="217" t="s">
        <v>137</v>
      </c>
      <c r="D30" s="217" t="s">
        <v>518</v>
      </c>
      <c r="E30" s="237">
        <v>5</v>
      </c>
      <c r="F30" s="217" t="s">
        <v>535</v>
      </c>
      <c r="G30" s="73"/>
      <c r="H30" s="73"/>
      <c r="I30" s="211" t="s">
        <v>385</v>
      </c>
      <c r="J30" s="218"/>
      <c r="K30" s="218"/>
      <c r="L30" s="238"/>
      <c r="M30" s="218"/>
    </row>
    <row r="31" spans="1:13" ht="15" customHeight="1">
      <c r="A31" s="73"/>
      <c r="B31" s="211" t="s">
        <v>387</v>
      </c>
      <c r="C31" s="217" t="s">
        <v>141</v>
      </c>
      <c r="D31" s="217" t="s">
        <v>518</v>
      </c>
      <c r="E31" s="237">
        <v>5</v>
      </c>
      <c r="F31" s="217" t="s">
        <v>536</v>
      </c>
      <c r="G31" s="73"/>
      <c r="H31" s="73"/>
      <c r="I31" s="211" t="s">
        <v>387</v>
      </c>
      <c r="J31" s="218"/>
      <c r="K31" s="218"/>
      <c r="L31" s="238"/>
      <c r="M31" s="218"/>
    </row>
    <row r="32" spans="1:13" ht="15" customHeight="1">
      <c r="A32" s="73"/>
      <c r="B32" s="211" t="s">
        <v>389</v>
      </c>
      <c r="C32" s="217" t="s">
        <v>142</v>
      </c>
      <c r="D32" s="217" t="s">
        <v>518</v>
      </c>
      <c r="E32" s="237">
        <v>4</v>
      </c>
      <c r="F32" s="217" t="s">
        <v>537</v>
      </c>
      <c r="G32" s="73"/>
      <c r="H32" s="73"/>
      <c r="I32" s="211" t="s">
        <v>389</v>
      </c>
      <c r="J32" s="218"/>
      <c r="K32" s="218"/>
      <c r="L32" s="238"/>
      <c r="M32" s="218"/>
    </row>
    <row r="33" spans="1:13" ht="15" customHeight="1">
      <c r="A33" s="73"/>
      <c r="B33" s="211" t="s">
        <v>391</v>
      </c>
      <c r="C33" s="217" t="s">
        <v>144</v>
      </c>
      <c r="D33" s="217" t="s">
        <v>518</v>
      </c>
      <c r="E33" s="237">
        <v>6</v>
      </c>
      <c r="F33" s="217" t="s">
        <v>530</v>
      </c>
      <c r="G33" s="73"/>
      <c r="H33" s="73"/>
      <c r="I33" s="211" t="s">
        <v>391</v>
      </c>
      <c r="J33" s="218"/>
      <c r="K33" s="218"/>
      <c r="L33" s="238"/>
      <c r="M33" s="218"/>
    </row>
    <row r="34" spans="1:13" ht="15" customHeight="1">
      <c r="A34" s="73"/>
      <c r="B34" s="211" t="s">
        <v>393</v>
      </c>
      <c r="C34" s="217" t="s">
        <v>145</v>
      </c>
      <c r="D34" s="217" t="s">
        <v>518</v>
      </c>
      <c r="E34" s="237">
        <v>5</v>
      </c>
      <c r="F34" s="217" t="s">
        <v>530</v>
      </c>
      <c r="G34" s="73"/>
      <c r="H34" s="73"/>
      <c r="I34" s="211" t="s">
        <v>393</v>
      </c>
      <c r="J34" s="218"/>
      <c r="K34" s="218"/>
      <c r="L34" s="238"/>
      <c r="M34" s="218"/>
    </row>
    <row r="35" spans="1:13" ht="15" customHeight="1">
      <c r="A35" s="73"/>
      <c r="B35" s="211" t="s">
        <v>395</v>
      </c>
      <c r="C35" s="217" t="s">
        <v>146</v>
      </c>
      <c r="D35" s="217" t="s">
        <v>518</v>
      </c>
      <c r="E35" s="237">
        <v>4.5</v>
      </c>
      <c r="F35" s="217" t="s">
        <v>530</v>
      </c>
      <c r="G35" s="73"/>
      <c r="H35" s="73"/>
      <c r="I35" s="211" t="s">
        <v>395</v>
      </c>
      <c r="J35" s="218"/>
      <c r="K35" s="218"/>
      <c r="L35" s="238"/>
      <c r="M35" s="218"/>
    </row>
    <row r="36" spans="1:13" ht="15" customHeight="1">
      <c r="A36" s="73"/>
      <c r="B36" s="211" t="s">
        <v>397</v>
      </c>
      <c r="C36" s="217" t="s">
        <v>148</v>
      </c>
      <c r="D36" s="217" t="s">
        <v>518</v>
      </c>
      <c r="E36" s="237">
        <v>6</v>
      </c>
      <c r="F36" s="217" t="s">
        <v>530</v>
      </c>
      <c r="G36" s="73"/>
      <c r="H36" s="73"/>
      <c r="I36" s="211" t="s">
        <v>397</v>
      </c>
      <c r="J36" s="218"/>
      <c r="K36" s="218"/>
      <c r="L36" s="238"/>
      <c r="M36" s="218"/>
    </row>
    <row r="37" spans="1:13" ht="15" customHeight="1">
      <c r="A37" s="73"/>
      <c r="B37" s="211" t="s">
        <v>399</v>
      </c>
      <c r="C37" s="217" t="s">
        <v>150</v>
      </c>
      <c r="D37" s="217" t="s">
        <v>518</v>
      </c>
      <c r="E37" s="237">
        <v>5</v>
      </c>
      <c r="F37" s="217" t="s">
        <v>538</v>
      </c>
      <c r="G37" s="73"/>
      <c r="H37" s="73"/>
      <c r="I37" s="211" t="s">
        <v>399</v>
      </c>
      <c r="J37" s="218"/>
      <c r="K37" s="218"/>
      <c r="L37" s="238"/>
      <c r="M37" s="218"/>
    </row>
    <row r="38" spans="1:13" ht="15" customHeight="1">
      <c r="A38" s="73"/>
      <c r="B38" s="211" t="s">
        <v>401</v>
      </c>
      <c r="C38" s="217" t="s">
        <v>151</v>
      </c>
      <c r="D38" s="217" t="s">
        <v>518</v>
      </c>
      <c r="E38" s="237">
        <v>4</v>
      </c>
      <c r="F38" s="217" t="s">
        <v>530</v>
      </c>
      <c r="G38" s="73"/>
      <c r="H38" s="73"/>
      <c r="I38" s="211" t="s">
        <v>401</v>
      </c>
      <c r="J38" s="218"/>
      <c r="K38" s="218"/>
      <c r="L38" s="238"/>
      <c r="M38" s="218"/>
    </row>
    <row r="39" spans="1:13" ht="15" customHeight="1">
      <c r="A39" s="73"/>
      <c r="B39" s="211" t="s">
        <v>403</v>
      </c>
      <c r="C39" s="217" t="s">
        <v>152</v>
      </c>
      <c r="D39" s="217" t="s">
        <v>518</v>
      </c>
      <c r="E39" s="237">
        <v>6</v>
      </c>
      <c r="F39" s="217" t="s">
        <v>539</v>
      </c>
      <c r="G39" s="73"/>
      <c r="H39" s="73"/>
      <c r="I39" s="211" t="s">
        <v>403</v>
      </c>
      <c r="J39" s="218"/>
      <c r="K39" s="218"/>
      <c r="L39" s="238"/>
      <c r="M39" s="218"/>
    </row>
    <row r="40" spans="1:13" ht="15" customHeight="1">
      <c r="A40" s="73"/>
      <c r="B40" s="211" t="s">
        <v>405</v>
      </c>
      <c r="C40" s="217" t="s">
        <v>153</v>
      </c>
      <c r="D40" s="217" t="s">
        <v>518</v>
      </c>
      <c r="E40" s="237">
        <v>6.25</v>
      </c>
      <c r="F40" s="217" t="s">
        <v>540</v>
      </c>
      <c r="G40" s="73"/>
      <c r="H40" s="73"/>
      <c r="I40" s="211" t="s">
        <v>405</v>
      </c>
      <c r="J40" s="218"/>
      <c r="K40" s="218"/>
      <c r="L40" s="238"/>
      <c r="M40" s="218"/>
    </row>
    <row r="41" spans="1:13" ht="15" customHeight="1">
      <c r="A41" s="73"/>
      <c r="B41" s="211" t="s">
        <v>407</v>
      </c>
      <c r="C41" s="217" t="s">
        <v>154</v>
      </c>
      <c r="D41" s="217" t="s">
        <v>518</v>
      </c>
      <c r="E41" s="237">
        <v>4.88</v>
      </c>
      <c r="F41" s="217" t="s">
        <v>530</v>
      </c>
      <c r="G41" s="73"/>
      <c r="H41" s="73"/>
      <c r="I41" s="211" t="s">
        <v>407</v>
      </c>
      <c r="J41" s="218"/>
      <c r="K41" s="218"/>
      <c r="L41" s="238"/>
      <c r="M41" s="218"/>
    </row>
    <row r="42" spans="1:13" ht="15" customHeight="1">
      <c r="A42" s="73"/>
      <c r="B42" s="211" t="s">
        <v>409</v>
      </c>
      <c r="C42" s="217" t="s">
        <v>157</v>
      </c>
      <c r="D42" s="217" t="s">
        <v>518</v>
      </c>
      <c r="E42" s="237">
        <v>6.5</v>
      </c>
      <c r="F42" s="217" t="s">
        <v>541</v>
      </c>
      <c r="G42" s="73"/>
      <c r="H42" s="73"/>
      <c r="I42" s="211" t="s">
        <v>409</v>
      </c>
      <c r="J42" s="218"/>
      <c r="K42" s="218"/>
      <c r="L42" s="238"/>
      <c r="M42" s="218"/>
    </row>
    <row r="43" spans="1:13" ht="15" customHeight="1">
      <c r="A43" s="73"/>
      <c r="B43" s="211" t="s">
        <v>411</v>
      </c>
      <c r="C43" s="217" t="s">
        <v>159</v>
      </c>
      <c r="D43" s="217" t="s">
        <v>518</v>
      </c>
      <c r="E43" s="237">
        <v>5</v>
      </c>
      <c r="F43" s="217" t="s">
        <v>530</v>
      </c>
      <c r="G43" s="73"/>
      <c r="H43" s="73"/>
      <c r="I43" s="211" t="s">
        <v>411</v>
      </c>
      <c r="J43" s="218"/>
      <c r="K43" s="218"/>
      <c r="L43" s="238"/>
      <c r="M43" s="218"/>
    </row>
    <row r="44" spans="1:13" ht="15" customHeight="1">
      <c r="A44" s="73"/>
      <c r="B44" s="211" t="s">
        <v>413</v>
      </c>
      <c r="C44" s="217" t="s">
        <v>160</v>
      </c>
      <c r="D44" s="217" t="s">
        <v>518</v>
      </c>
      <c r="E44" s="237">
        <v>4</v>
      </c>
      <c r="F44" s="217" t="s">
        <v>542</v>
      </c>
      <c r="G44" s="73"/>
      <c r="H44" s="73"/>
      <c r="I44" s="211" t="s">
        <v>413</v>
      </c>
      <c r="J44" s="218"/>
      <c r="K44" s="218"/>
      <c r="L44" s="238"/>
      <c r="M44" s="218"/>
    </row>
    <row r="45" spans="1:13" ht="15" customHeight="1">
      <c r="A45" s="73"/>
      <c r="B45" s="239" t="s">
        <v>415</v>
      </c>
      <c r="C45" s="219"/>
      <c r="D45" s="219"/>
      <c r="E45" s="240"/>
      <c r="F45" s="219"/>
      <c r="G45" s="73"/>
      <c r="H45" s="73"/>
      <c r="I45" s="221" t="s">
        <v>415</v>
      </c>
      <c r="J45" s="218"/>
      <c r="K45" s="218"/>
      <c r="L45" s="238"/>
      <c r="M45" s="218"/>
    </row>
    <row r="46" spans="1:13" ht="15" customHeight="1">
      <c r="A46" s="73"/>
      <c r="B46" s="221"/>
      <c r="C46" s="241"/>
      <c r="D46" s="241"/>
      <c r="E46" s="241"/>
      <c r="F46" s="241"/>
      <c r="G46" s="73"/>
      <c r="H46" s="73"/>
      <c r="I46" s="221"/>
      <c r="J46" s="218"/>
      <c r="K46" s="218"/>
      <c r="L46" s="218"/>
      <c r="M46" s="218"/>
    </row>
    <row r="47" spans="1:13" ht="15" customHeight="1">
      <c r="A47" s="73"/>
      <c r="B47" s="221"/>
      <c r="C47" s="218"/>
      <c r="D47" s="218"/>
      <c r="E47" s="218"/>
      <c r="F47" s="218"/>
      <c r="G47" s="73"/>
      <c r="H47" s="73"/>
      <c r="I47" s="221"/>
      <c r="J47" s="218"/>
      <c r="K47" s="218"/>
      <c r="L47" s="218"/>
      <c r="M47" s="218"/>
    </row>
    <row r="48" spans="1:13" ht="15" customHeight="1">
      <c r="A48" s="73"/>
      <c r="B48" s="221"/>
      <c r="C48" s="218"/>
      <c r="D48" s="218"/>
      <c r="E48" s="218"/>
      <c r="F48" s="218"/>
      <c r="G48" s="73"/>
      <c r="H48" s="73"/>
      <c r="I48" s="221"/>
      <c r="J48" s="218"/>
      <c r="K48" s="218"/>
      <c r="L48" s="218"/>
      <c r="M48" s="218"/>
    </row>
    <row r="49" spans="1:13" ht="15" customHeight="1">
      <c r="A49" s="73"/>
      <c r="B49" s="122" t="s">
        <v>345</v>
      </c>
      <c r="C49" s="122"/>
      <c r="D49" s="122"/>
      <c r="E49" s="73"/>
      <c r="F49" s="73"/>
      <c r="G49" s="73"/>
      <c r="H49" s="73"/>
      <c r="I49" s="122" t="s">
        <v>345</v>
      </c>
      <c r="J49" s="123"/>
      <c r="K49" s="123"/>
      <c r="L49" s="113"/>
      <c r="M49" s="113"/>
    </row>
    <row r="50" spans="1:13" ht="15" customHeight="1">
      <c r="A50" s="73"/>
      <c r="B50" s="73"/>
      <c r="C50" s="73"/>
      <c r="D50" s="73"/>
      <c r="E50" s="73"/>
      <c r="F50" s="73"/>
      <c r="G50" s="73"/>
      <c r="H50" s="73"/>
      <c r="I50" s="73"/>
      <c r="J50" s="113"/>
      <c r="K50" s="113"/>
      <c r="L50" s="113"/>
      <c r="M50" s="113"/>
    </row>
    <row r="51" spans="1:13" ht="15" customHeight="1">
      <c r="A51" s="73"/>
      <c r="B51" s="73"/>
      <c r="C51" s="125" t="s">
        <v>543</v>
      </c>
      <c r="D51" s="125"/>
      <c r="E51" s="76"/>
      <c r="F51" s="143"/>
      <c r="G51" s="73"/>
      <c r="H51" s="73"/>
      <c r="I51" s="73"/>
      <c r="J51" s="212"/>
      <c r="K51" s="212"/>
      <c r="L51" s="234"/>
      <c r="M51" s="235"/>
    </row>
    <row r="52" spans="1:13" ht="15" customHeight="1">
      <c r="A52" s="73"/>
      <c r="B52" s="73"/>
      <c r="C52" s="73"/>
      <c r="D52" s="73"/>
      <c r="E52" s="73"/>
      <c r="F52" s="73"/>
      <c r="G52" s="73"/>
      <c r="H52" s="73"/>
      <c r="I52" s="73"/>
      <c r="J52" s="113"/>
      <c r="K52" s="113"/>
      <c r="L52" s="113"/>
      <c r="M52" s="113"/>
    </row>
    <row r="53" spans="1:13" ht="12.75">
      <c r="A53" s="73"/>
      <c r="B53" s="73"/>
      <c r="C53" s="129"/>
      <c r="D53" s="129"/>
      <c r="E53" s="129"/>
      <c r="F53" s="184" t="s">
        <v>262</v>
      </c>
      <c r="G53" s="73"/>
      <c r="H53" s="73"/>
      <c r="I53" s="73"/>
      <c r="J53" s="128"/>
      <c r="K53" s="128"/>
      <c r="L53" s="128"/>
      <c r="M53" s="236"/>
    </row>
    <row r="54" spans="1:13" ht="12.75">
      <c r="A54" s="73"/>
      <c r="B54" s="73"/>
      <c r="C54" s="185"/>
      <c r="D54" s="185"/>
      <c r="E54" s="185"/>
      <c r="F54" s="184" t="s">
        <v>515</v>
      </c>
      <c r="G54" s="73"/>
      <c r="H54" s="73"/>
      <c r="I54" s="73"/>
      <c r="J54" s="213"/>
      <c r="K54" s="213"/>
      <c r="L54" s="213"/>
      <c r="M54" s="236"/>
    </row>
    <row r="55" spans="1:13" ht="12.75">
      <c r="A55" s="73"/>
      <c r="B55" s="73"/>
      <c r="C55" s="185" t="str">
        <f>CONCATENATE("Created On: ",MF121TP1!C3)</f>
        <v>Created On: 08/25/2015</v>
      </c>
      <c r="D55" s="185"/>
      <c r="E55" s="185"/>
      <c r="F55" s="188" t="str">
        <f>CONCATENATE(MF121TP1!D3," Reporting Period")</f>
        <v>2015 Reporting Period</v>
      </c>
      <c r="G55" s="73"/>
      <c r="H55" s="73"/>
      <c r="I55" s="73"/>
      <c r="J55" s="213"/>
      <c r="K55" s="213"/>
      <c r="L55" s="213"/>
      <c r="M55" s="236"/>
    </row>
    <row r="56" spans="1:13" ht="12.75">
      <c r="A56" s="73"/>
      <c r="B56" s="210" t="s">
        <v>349</v>
      </c>
      <c r="C56" s="214" t="s">
        <v>100</v>
      </c>
      <c r="D56" s="215" t="s">
        <v>350</v>
      </c>
      <c r="E56" s="215" t="s">
        <v>516</v>
      </c>
      <c r="F56" s="215" t="s">
        <v>517</v>
      </c>
      <c r="G56" s="73"/>
      <c r="H56" s="73"/>
      <c r="I56" s="210" t="s">
        <v>349</v>
      </c>
      <c r="J56" s="216"/>
      <c r="K56" s="216"/>
      <c r="L56" s="216"/>
      <c r="M56" s="216"/>
    </row>
    <row r="57" spans="1:13" ht="15" customHeight="1">
      <c r="A57" s="122"/>
      <c r="B57" s="211" t="s">
        <v>420</v>
      </c>
      <c r="C57" s="217"/>
      <c r="D57" s="217"/>
      <c r="E57" s="237"/>
      <c r="F57" s="217"/>
      <c r="G57" s="73"/>
      <c r="H57" s="122"/>
      <c r="I57" s="211" t="s">
        <v>420</v>
      </c>
      <c r="J57" s="218"/>
      <c r="K57" s="218"/>
      <c r="L57" s="238"/>
      <c r="M57" s="218"/>
    </row>
    <row r="58" spans="1:13" ht="15" customHeight="1">
      <c r="A58" s="73"/>
      <c r="B58" s="211" t="s">
        <v>422</v>
      </c>
      <c r="C58" s="217"/>
      <c r="D58" s="217"/>
      <c r="E58" s="237"/>
      <c r="F58" s="217"/>
      <c r="G58" s="73"/>
      <c r="H58" s="73"/>
      <c r="I58" s="211" t="s">
        <v>422</v>
      </c>
      <c r="J58" s="218"/>
      <c r="K58" s="218"/>
      <c r="L58" s="238"/>
      <c r="M58" s="218"/>
    </row>
    <row r="59" spans="1:13" ht="15" customHeight="1">
      <c r="A59" s="73"/>
      <c r="B59" s="211" t="s">
        <v>424</v>
      </c>
      <c r="C59" s="217"/>
      <c r="D59" s="217"/>
      <c r="E59" s="237"/>
      <c r="F59" s="217"/>
      <c r="G59" s="73"/>
      <c r="H59" s="73"/>
      <c r="I59" s="211" t="s">
        <v>424</v>
      </c>
      <c r="J59" s="218"/>
      <c r="K59" s="218"/>
      <c r="L59" s="238"/>
      <c r="M59" s="218"/>
    </row>
    <row r="60" spans="1:13" ht="15" customHeight="1">
      <c r="A60" s="73"/>
      <c r="B60" s="211" t="s">
        <v>426</v>
      </c>
      <c r="C60" s="217"/>
      <c r="D60" s="217"/>
      <c r="E60" s="237"/>
      <c r="F60" s="217"/>
      <c r="G60" s="73"/>
      <c r="H60" s="73"/>
      <c r="I60" s="211" t="s">
        <v>426</v>
      </c>
      <c r="J60" s="218"/>
      <c r="K60" s="218"/>
      <c r="L60" s="238"/>
      <c r="M60" s="218"/>
    </row>
    <row r="61" spans="1:13" ht="15" customHeight="1">
      <c r="A61" s="73"/>
      <c r="B61" s="211" t="s">
        <v>428</v>
      </c>
      <c r="C61" s="217"/>
      <c r="D61" s="217"/>
      <c r="E61" s="237"/>
      <c r="F61" s="217"/>
      <c r="G61" s="73"/>
      <c r="H61" s="73"/>
      <c r="I61" s="211" t="s">
        <v>428</v>
      </c>
      <c r="J61" s="218"/>
      <c r="K61" s="218"/>
      <c r="L61" s="238"/>
      <c r="M61" s="218"/>
    </row>
    <row r="62" spans="1:13" ht="15" customHeight="1">
      <c r="A62" s="73"/>
      <c r="B62" s="211" t="s">
        <v>430</v>
      </c>
      <c r="C62" s="217"/>
      <c r="D62" s="217"/>
      <c r="E62" s="237"/>
      <c r="F62" s="217"/>
      <c r="G62" s="73"/>
      <c r="H62" s="73"/>
      <c r="I62" s="211" t="s">
        <v>430</v>
      </c>
      <c r="J62" s="218"/>
      <c r="K62" s="218"/>
      <c r="L62" s="238"/>
      <c r="M62" s="218"/>
    </row>
    <row r="63" spans="1:13" ht="15" customHeight="1">
      <c r="A63" s="73"/>
      <c r="B63" s="211" t="s">
        <v>432</v>
      </c>
      <c r="C63" s="217"/>
      <c r="D63" s="217"/>
      <c r="E63" s="237"/>
      <c r="F63" s="217"/>
      <c r="G63" s="73"/>
      <c r="H63" s="73"/>
      <c r="I63" s="211" t="s">
        <v>432</v>
      </c>
      <c r="J63" s="218"/>
      <c r="K63" s="218"/>
      <c r="L63" s="238"/>
      <c r="M63" s="218"/>
    </row>
    <row r="64" spans="1:13" ht="15" customHeight="1">
      <c r="A64" s="73"/>
      <c r="B64" s="211" t="s">
        <v>434</v>
      </c>
      <c r="C64" s="217"/>
      <c r="D64" s="217"/>
      <c r="E64" s="237"/>
      <c r="F64" s="217"/>
      <c r="G64" s="73"/>
      <c r="H64" s="73"/>
      <c r="I64" s="211" t="s">
        <v>434</v>
      </c>
      <c r="J64" s="218"/>
      <c r="K64" s="218"/>
      <c r="L64" s="238"/>
      <c r="M64" s="218"/>
    </row>
    <row r="65" spans="1:13" ht="15" customHeight="1">
      <c r="A65" s="73"/>
      <c r="B65" s="211" t="s">
        <v>436</v>
      </c>
      <c r="C65" s="217"/>
      <c r="D65" s="217"/>
      <c r="E65" s="237"/>
      <c r="F65" s="217"/>
      <c r="G65" s="73"/>
      <c r="H65" s="73"/>
      <c r="I65" s="211" t="s">
        <v>436</v>
      </c>
      <c r="J65" s="218"/>
      <c r="K65" s="218"/>
      <c r="L65" s="238"/>
      <c r="M65" s="218"/>
    </row>
    <row r="66" spans="1:13" ht="15" customHeight="1">
      <c r="A66" s="73"/>
      <c r="B66" s="211" t="s">
        <v>239</v>
      </c>
      <c r="C66" s="217"/>
      <c r="D66" s="217"/>
      <c r="E66" s="237"/>
      <c r="F66" s="217"/>
      <c r="G66" s="73"/>
      <c r="H66" s="73"/>
      <c r="I66" s="211" t="s">
        <v>239</v>
      </c>
      <c r="J66" s="218"/>
      <c r="K66" s="218"/>
      <c r="L66" s="238"/>
      <c r="M66" s="218"/>
    </row>
    <row r="67" spans="1:13" ht="15" customHeight="1">
      <c r="A67" s="73"/>
      <c r="B67" s="211" t="s">
        <v>66</v>
      </c>
      <c r="C67" s="217"/>
      <c r="D67" s="217"/>
      <c r="E67" s="237"/>
      <c r="F67" s="217"/>
      <c r="G67" s="73"/>
      <c r="H67" s="73"/>
      <c r="I67" s="211" t="s">
        <v>66</v>
      </c>
      <c r="J67" s="218"/>
      <c r="K67" s="218"/>
      <c r="L67" s="238"/>
      <c r="M67" s="218"/>
    </row>
    <row r="68" spans="1:13" ht="15" customHeight="1">
      <c r="A68" s="73"/>
      <c r="B68" s="211" t="s">
        <v>440</v>
      </c>
      <c r="C68" s="217"/>
      <c r="D68" s="217"/>
      <c r="E68" s="237"/>
      <c r="F68" s="217"/>
      <c r="G68" s="73"/>
      <c r="H68" s="73"/>
      <c r="I68" s="211" t="s">
        <v>440</v>
      </c>
      <c r="J68" s="218"/>
      <c r="K68" s="218"/>
      <c r="L68" s="238"/>
      <c r="M68" s="218"/>
    </row>
    <row r="69" spans="1:13" ht="15" customHeight="1">
      <c r="A69" s="73"/>
      <c r="B69" s="211" t="s">
        <v>442</v>
      </c>
      <c r="C69" s="217"/>
      <c r="D69" s="217"/>
      <c r="E69" s="237"/>
      <c r="F69" s="217"/>
      <c r="G69" s="73"/>
      <c r="H69" s="73"/>
      <c r="I69" s="211" t="s">
        <v>442</v>
      </c>
      <c r="J69" s="218"/>
      <c r="K69" s="218"/>
      <c r="L69" s="238"/>
      <c r="M69" s="218"/>
    </row>
    <row r="70" spans="1:13" ht="15" customHeight="1">
      <c r="A70" s="73"/>
      <c r="B70" s="211" t="s">
        <v>238</v>
      </c>
      <c r="C70" s="217"/>
      <c r="D70" s="217"/>
      <c r="E70" s="237"/>
      <c r="F70" s="217"/>
      <c r="G70" s="73"/>
      <c r="H70" s="73"/>
      <c r="I70" s="211" t="s">
        <v>238</v>
      </c>
      <c r="J70" s="218"/>
      <c r="K70" s="218"/>
      <c r="L70" s="238"/>
      <c r="M70" s="218"/>
    </row>
    <row r="71" spans="1:13" ht="15" customHeight="1">
      <c r="A71" s="73"/>
      <c r="B71" s="211" t="s">
        <v>85</v>
      </c>
      <c r="C71" s="217"/>
      <c r="D71" s="217"/>
      <c r="E71" s="237"/>
      <c r="F71" s="217"/>
      <c r="G71" s="73"/>
      <c r="H71" s="73"/>
      <c r="I71" s="211" t="s">
        <v>85</v>
      </c>
      <c r="J71" s="218"/>
      <c r="K71" s="218"/>
      <c r="L71" s="238"/>
      <c r="M71" s="218"/>
    </row>
    <row r="72" spans="1:13" ht="15" customHeight="1">
      <c r="A72" s="73"/>
      <c r="B72" s="211" t="s">
        <v>84</v>
      </c>
      <c r="C72" s="217"/>
      <c r="D72" s="217"/>
      <c r="E72" s="237"/>
      <c r="F72" s="217"/>
      <c r="G72" s="73"/>
      <c r="H72" s="73"/>
      <c r="I72" s="211" t="s">
        <v>84</v>
      </c>
      <c r="J72" s="218"/>
      <c r="K72" s="218"/>
      <c r="L72" s="238"/>
      <c r="M72" s="218"/>
    </row>
    <row r="73" spans="1:13" ht="15" customHeight="1">
      <c r="A73" s="73"/>
      <c r="B73" s="211" t="s">
        <v>247</v>
      </c>
      <c r="C73" s="217"/>
      <c r="D73" s="217"/>
      <c r="E73" s="237"/>
      <c r="F73" s="217"/>
      <c r="G73" s="73"/>
      <c r="H73" s="73"/>
      <c r="I73" s="211" t="s">
        <v>247</v>
      </c>
      <c r="J73" s="218"/>
      <c r="K73" s="218"/>
      <c r="L73" s="238"/>
      <c r="M73" s="218"/>
    </row>
    <row r="74" spans="1:13" ht="15" customHeight="1">
      <c r="A74" s="73"/>
      <c r="B74" s="211" t="s">
        <v>448</v>
      </c>
      <c r="C74" s="217"/>
      <c r="D74" s="217"/>
      <c r="E74" s="237"/>
      <c r="F74" s="217"/>
      <c r="G74" s="73"/>
      <c r="H74" s="73"/>
      <c r="I74" s="211" t="s">
        <v>448</v>
      </c>
      <c r="J74" s="218"/>
      <c r="K74" s="218"/>
      <c r="L74" s="238"/>
      <c r="M74" s="218"/>
    </row>
    <row r="75" spans="1:13" ht="15" customHeight="1">
      <c r="A75" s="73"/>
      <c r="B75" s="211" t="s">
        <v>450</v>
      </c>
      <c r="C75" s="217"/>
      <c r="D75" s="217"/>
      <c r="E75" s="237"/>
      <c r="F75" s="217"/>
      <c r="G75" s="73"/>
      <c r="H75" s="73"/>
      <c r="I75" s="211" t="s">
        <v>450</v>
      </c>
      <c r="J75" s="218"/>
      <c r="K75" s="218"/>
      <c r="L75" s="238"/>
      <c r="M75" s="218"/>
    </row>
    <row r="76" spans="1:13" ht="15" customHeight="1">
      <c r="A76" s="73"/>
      <c r="B76" s="211" t="s">
        <v>452</v>
      </c>
      <c r="C76" s="217"/>
      <c r="D76" s="217"/>
      <c r="E76" s="237"/>
      <c r="F76" s="217"/>
      <c r="G76" s="73"/>
      <c r="H76" s="73"/>
      <c r="I76" s="211" t="s">
        <v>452</v>
      </c>
      <c r="J76" s="218"/>
      <c r="K76" s="218"/>
      <c r="L76" s="238"/>
      <c r="M76" s="218"/>
    </row>
    <row r="77" spans="1:13" ht="15" customHeight="1">
      <c r="A77" s="73"/>
      <c r="B77" s="211" t="s">
        <v>454</v>
      </c>
      <c r="C77" s="217"/>
      <c r="D77" s="217"/>
      <c r="E77" s="237"/>
      <c r="F77" s="217"/>
      <c r="G77" s="73"/>
      <c r="H77" s="73"/>
      <c r="I77" s="211" t="s">
        <v>454</v>
      </c>
      <c r="J77" s="218"/>
      <c r="K77" s="218"/>
      <c r="L77" s="238"/>
      <c r="M77" s="218"/>
    </row>
    <row r="78" spans="1:13" ht="15" customHeight="1">
      <c r="A78" s="73"/>
      <c r="B78" s="211" t="s">
        <v>456</v>
      </c>
      <c r="C78" s="217"/>
      <c r="D78" s="217"/>
      <c r="E78" s="237"/>
      <c r="F78" s="217"/>
      <c r="G78" s="73"/>
      <c r="H78" s="73"/>
      <c r="I78" s="211" t="s">
        <v>456</v>
      </c>
      <c r="J78" s="218"/>
      <c r="K78" s="218"/>
      <c r="L78" s="238"/>
      <c r="M78" s="218"/>
    </row>
    <row r="79" spans="1:13" ht="15" customHeight="1">
      <c r="A79" s="73"/>
      <c r="B79" s="211" t="s">
        <v>458</v>
      </c>
      <c r="C79" s="217"/>
      <c r="D79" s="217"/>
      <c r="E79" s="237"/>
      <c r="F79" s="217"/>
      <c r="G79" s="73"/>
      <c r="H79" s="73"/>
      <c r="I79" s="211" t="s">
        <v>458</v>
      </c>
      <c r="J79" s="218"/>
      <c r="K79" s="218"/>
      <c r="L79" s="238"/>
      <c r="M79" s="218"/>
    </row>
    <row r="80" spans="1:13" ht="15" customHeight="1">
      <c r="A80" s="73"/>
      <c r="B80" s="211" t="s">
        <v>459</v>
      </c>
      <c r="C80" s="217"/>
      <c r="D80" s="217"/>
      <c r="E80" s="237"/>
      <c r="F80" s="217"/>
      <c r="G80" s="73"/>
      <c r="H80" s="73"/>
      <c r="I80" s="211" t="s">
        <v>459</v>
      </c>
      <c r="J80" s="218"/>
      <c r="K80" s="218"/>
      <c r="L80" s="238"/>
      <c r="M80" s="218"/>
    </row>
    <row r="81" spans="1:13" ht="15" customHeight="1">
      <c r="A81" s="73"/>
      <c r="B81" s="211" t="s">
        <v>461</v>
      </c>
      <c r="C81" s="217"/>
      <c r="D81" s="217"/>
      <c r="E81" s="237"/>
      <c r="F81" s="217"/>
      <c r="G81" s="73"/>
      <c r="H81" s="73"/>
      <c r="I81" s="211" t="s">
        <v>461</v>
      </c>
      <c r="J81" s="218"/>
      <c r="K81" s="218"/>
      <c r="L81" s="238"/>
      <c r="M81" s="218"/>
    </row>
    <row r="82" spans="1:13" ht="15" customHeight="1">
      <c r="A82" s="73"/>
      <c r="B82" s="211" t="s">
        <v>463</v>
      </c>
      <c r="C82" s="217"/>
      <c r="D82" s="217"/>
      <c r="E82" s="237"/>
      <c r="F82" s="217"/>
      <c r="G82" s="73"/>
      <c r="H82" s="73"/>
      <c r="I82" s="211" t="s">
        <v>463</v>
      </c>
      <c r="J82" s="218"/>
      <c r="K82" s="218"/>
      <c r="L82" s="238"/>
      <c r="M82" s="218"/>
    </row>
    <row r="83" spans="1:13" ht="15" customHeight="1">
      <c r="A83" s="73"/>
      <c r="B83" s="211" t="s">
        <v>465</v>
      </c>
      <c r="C83" s="217"/>
      <c r="D83" s="217"/>
      <c r="E83" s="237"/>
      <c r="F83" s="217"/>
      <c r="G83" s="73"/>
      <c r="H83" s="73"/>
      <c r="I83" s="211" t="s">
        <v>465</v>
      </c>
      <c r="J83" s="218"/>
      <c r="K83" s="218"/>
      <c r="L83" s="238"/>
      <c r="M83" s="218"/>
    </row>
    <row r="84" spans="1:13" ht="15" customHeight="1">
      <c r="A84" s="73"/>
      <c r="B84" s="211" t="s">
        <v>467</v>
      </c>
      <c r="C84" s="217"/>
      <c r="D84" s="217"/>
      <c r="E84" s="237"/>
      <c r="F84" s="217"/>
      <c r="G84" s="73"/>
      <c r="H84" s="73"/>
      <c r="I84" s="211" t="s">
        <v>467</v>
      </c>
      <c r="J84" s="218"/>
      <c r="K84" s="218"/>
      <c r="L84" s="238"/>
      <c r="M84" s="218"/>
    </row>
    <row r="85" spans="1:13" ht="15" customHeight="1">
      <c r="A85" s="73"/>
      <c r="B85" s="211" t="s">
        <v>469</v>
      </c>
      <c r="C85" s="217"/>
      <c r="D85" s="217"/>
      <c r="E85" s="237"/>
      <c r="F85" s="217"/>
      <c r="G85" s="73"/>
      <c r="H85" s="73"/>
      <c r="I85" s="211" t="s">
        <v>469</v>
      </c>
      <c r="J85" s="218"/>
      <c r="K85" s="218"/>
      <c r="L85" s="238"/>
      <c r="M85" s="218"/>
    </row>
    <row r="86" spans="1:13" ht="15" customHeight="1">
      <c r="A86" s="73"/>
      <c r="B86" s="211" t="s">
        <v>471</v>
      </c>
      <c r="C86" s="217"/>
      <c r="D86" s="217"/>
      <c r="E86" s="237"/>
      <c r="F86" s="217"/>
      <c r="G86" s="73"/>
      <c r="H86" s="73"/>
      <c r="I86" s="211" t="s">
        <v>471</v>
      </c>
      <c r="J86" s="218"/>
      <c r="K86" s="218"/>
      <c r="L86" s="238"/>
      <c r="M86" s="218"/>
    </row>
    <row r="87" spans="1:13" ht="15" customHeight="1">
      <c r="A87" s="73"/>
      <c r="B87" s="211" t="s">
        <v>472</v>
      </c>
      <c r="C87" s="217"/>
      <c r="D87" s="217"/>
      <c r="E87" s="237"/>
      <c r="F87" s="217"/>
      <c r="G87" s="73"/>
      <c r="H87" s="73"/>
      <c r="I87" s="211" t="s">
        <v>472</v>
      </c>
      <c r="J87" s="218"/>
      <c r="K87" s="218"/>
      <c r="L87" s="238"/>
      <c r="M87" s="218"/>
    </row>
    <row r="88" spans="1:13" ht="15" customHeight="1">
      <c r="A88" s="73"/>
      <c r="B88" s="211" t="s">
        <v>474</v>
      </c>
      <c r="C88" s="217"/>
      <c r="D88" s="217"/>
      <c r="E88" s="237"/>
      <c r="F88" s="217"/>
      <c r="G88" s="73"/>
      <c r="H88" s="73"/>
      <c r="I88" s="211" t="s">
        <v>474</v>
      </c>
      <c r="J88" s="218"/>
      <c r="K88" s="218"/>
      <c r="L88" s="238"/>
      <c r="M88" s="218"/>
    </row>
    <row r="89" spans="1:13" ht="15" customHeight="1">
      <c r="A89" s="73"/>
      <c r="B89" s="211" t="s">
        <v>475</v>
      </c>
      <c r="C89" s="217"/>
      <c r="D89" s="217"/>
      <c r="E89" s="237"/>
      <c r="F89" s="217"/>
      <c r="G89" s="73"/>
      <c r="H89" s="73"/>
      <c r="I89" s="211" t="s">
        <v>475</v>
      </c>
      <c r="J89" s="218"/>
      <c r="K89" s="218"/>
      <c r="L89" s="238"/>
      <c r="M89" s="218"/>
    </row>
    <row r="90" spans="2:13" ht="15" customHeight="1">
      <c r="B90" s="43" t="s">
        <v>476</v>
      </c>
      <c r="C90" s="44"/>
      <c r="D90" s="44"/>
      <c r="E90" s="48"/>
      <c r="F90" s="44"/>
      <c r="I90" s="43" t="s">
        <v>476</v>
      </c>
      <c r="J90" s="45"/>
      <c r="K90" s="45"/>
      <c r="L90" s="72"/>
      <c r="M90" s="45"/>
    </row>
    <row r="91" spans="2:13" ht="15" customHeight="1">
      <c r="B91" s="43" t="s">
        <v>477</v>
      </c>
      <c r="C91" s="44"/>
      <c r="D91" s="44"/>
      <c r="E91" s="48"/>
      <c r="F91" s="44"/>
      <c r="I91" s="43" t="s">
        <v>477</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L54"/>
  <sheetViews>
    <sheetView zoomScalePageLayoutView="0" workbookViewId="0" topLeftCell="A1">
      <selection activeCell="H38" sqref="H38"/>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12" ht="12.75">
      <c r="A1" s="73"/>
      <c r="B1" s="73"/>
      <c r="C1" s="73"/>
      <c r="D1" s="73"/>
      <c r="E1" s="73"/>
      <c r="F1" s="73"/>
      <c r="G1" s="73"/>
      <c r="H1" s="73"/>
      <c r="I1" s="73"/>
      <c r="J1" s="73"/>
      <c r="K1" s="73"/>
      <c r="L1" s="73"/>
    </row>
    <row r="2" spans="1:12" ht="12.75" hidden="1">
      <c r="A2" s="73"/>
      <c r="B2" s="73" t="s">
        <v>0</v>
      </c>
      <c r="C2" s="73" t="s">
        <v>82</v>
      </c>
      <c r="D2" s="73" t="s">
        <v>8</v>
      </c>
      <c r="E2" s="73"/>
      <c r="F2" s="73"/>
      <c r="G2" s="73"/>
      <c r="H2" s="73"/>
      <c r="I2" s="73"/>
      <c r="J2" s="73"/>
      <c r="K2" s="73"/>
      <c r="L2" s="73"/>
    </row>
    <row r="3" spans="1:12" ht="12.75" hidden="1">
      <c r="A3" s="73"/>
      <c r="B3" s="122" t="s">
        <v>364</v>
      </c>
      <c r="C3" s="122"/>
      <c r="D3" s="73"/>
      <c r="E3" s="73"/>
      <c r="F3" s="73"/>
      <c r="G3" s="73"/>
      <c r="H3" s="73"/>
      <c r="I3" s="73"/>
      <c r="J3" s="73"/>
      <c r="K3" s="73"/>
      <c r="L3" s="73"/>
    </row>
    <row r="4" spans="1:12" ht="12.75">
      <c r="A4" s="73"/>
      <c r="B4" s="73"/>
      <c r="C4" s="73"/>
      <c r="D4" s="73"/>
      <c r="E4" s="73"/>
      <c r="F4" s="73"/>
      <c r="G4" s="73"/>
      <c r="H4" s="73"/>
      <c r="I4" s="73"/>
      <c r="J4" s="73"/>
      <c r="K4" s="73"/>
      <c r="L4" s="73"/>
    </row>
    <row r="5" spans="1:12" ht="20.25">
      <c r="A5" s="118"/>
      <c r="B5" s="118"/>
      <c r="C5" s="124" t="s">
        <v>544</v>
      </c>
      <c r="D5" s="120"/>
      <c r="E5" s="143"/>
      <c r="F5" s="73"/>
      <c r="G5" s="73"/>
      <c r="H5" s="73"/>
      <c r="I5" s="73"/>
      <c r="J5" s="73"/>
      <c r="K5" s="73"/>
      <c r="L5" s="73"/>
    </row>
    <row r="6" spans="1:12" ht="17.25">
      <c r="A6" s="118"/>
      <c r="B6" s="118"/>
      <c r="C6" s="244" t="str">
        <f>CONCATENATE(MF33G_Jan_Mar!G3,", ",MF33G_Jan_Mar!H3," Reporting Period")</f>
        <v>April, 2015 Reporting Period</v>
      </c>
      <c r="D6" s="244"/>
      <c r="E6" s="242"/>
      <c r="F6" s="73"/>
      <c r="G6" s="73"/>
      <c r="H6" s="73"/>
      <c r="I6" s="73"/>
      <c r="J6" s="73"/>
      <c r="K6" s="73"/>
      <c r="L6" s="73"/>
    </row>
    <row r="7" spans="1:12" ht="12.75">
      <c r="A7" s="118"/>
      <c r="B7" s="118"/>
      <c r="C7" s="133" t="str">
        <f>CONCATENATE("Created On: ",MF33G_Jan_Mar!F3)</f>
        <v>Created On: 08/25/2015</v>
      </c>
      <c r="D7" s="133"/>
      <c r="E7" s="243"/>
      <c r="F7" s="73"/>
      <c r="G7" s="73"/>
      <c r="H7" s="73"/>
      <c r="I7" s="73"/>
      <c r="J7" s="73"/>
      <c r="K7" s="73"/>
      <c r="L7" s="73"/>
    </row>
    <row r="8" spans="1:12" ht="12.75">
      <c r="A8" s="73"/>
      <c r="B8" s="73"/>
      <c r="C8" s="185"/>
      <c r="D8" s="185"/>
      <c r="E8" s="184"/>
      <c r="F8" s="73"/>
      <c r="G8" s="73"/>
      <c r="H8" s="73"/>
      <c r="I8" s="73"/>
      <c r="J8" s="73"/>
      <c r="K8" s="73"/>
      <c r="L8" s="73"/>
    </row>
    <row r="9" spans="1:12" ht="12.75">
      <c r="A9" s="73"/>
      <c r="B9" s="73"/>
      <c r="C9" s="243" t="s">
        <v>545</v>
      </c>
      <c r="D9" s="126"/>
      <c r="E9" s="186"/>
      <c r="F9" s="73"/>
      <c r="G9" s="73"/>
      <c r="H9" s="73"/>
      <c r="I9" s="73"/>
      <c r="J9" s="73"/>
      <c r="K9" s="73"/>
      <c r="L9" s="73"/>
    </row>
    <row r="10" spans="1:12" ht="15.75" customHeight="1">
      <c r="A10" s="73"/>
      <c r="B10" s="210" t="s">
        <v>349</v>
      </c>
      <c r="C10" s="260" t="s">
        <v>546</v>
      </c>
      <c r="D10" s="261" t="s">
        <v>264</v>
      </c>
      <c r="E10" s="261" t="s">
        <v>265</v>
      </c>
      <c r="F10" s="73"/>
      <c r="G10" s="73"/>
      <c r="H10" s="73"/>
      <c r="I10" s="73"/>
      <c r="J10" s="73"/>
      <c r="K10" s="73"/>
      <c r="L10" s="73"/>
    </row>
    <row r="11" spans="1:12" ht="9.75" customHeight="1">
      <c r="A11" s="73"/>
      <c r="B11" s="210"/>
      <c r="C11" s="245"/>
      <c r="D11" s="246"/>
      <c r="E11" s="246"/>
      <c r="F11" s="73"/>
      <c r="G11" s="73"/>
      <c r="H11" s="73"/>
      <c r="I11" s="73"/>
      <c r="J11" s="73"/>
      <c r="K11" s="73"/>
      <c r="L11" s="73"/>
    </row>
    <row r="12" spans="1:12" ht="19.5" customHeight="1">
      <c r="A12" s="122"/>
      <c r="B12" s="211" t="s">
        <v>65</v>
      </c>
      <c r="C12" s="247" t="s">
        <v>547</v>
      </c>
      <c r="D12" s="248">
        <v>457</v>
      </c>
      <c r="E12" s="248">
        <v>346</v>
      </c>
      <c r="F12" s="73"/>
      <c r="G12" s="73"/>
      <c r="H12" s="73"/>
      <c r="I12" s="73"/>
      <c r="J12" s="73"/>
      <c r="K12" s="73"/>
      <c r="L12" s="73"/>
    </row>
    <row r="13" spans="1:12" ht="9.75" customHeight="1">
      <c r="A13" s="122"/>
      <c r="B13" s="211"/>
      <c r="C13" s="249"/>
      <c r="D13" s="250"/>
      <c r="E13" s="250"/>
      <c r="F13" s="73"/>
      <c r="G13" s="73"/>
      <c r="H13" s="73"/>
      <c r="I13" s="73"/>
      <c r="J13" s="73"/>
      <c r="K13" s="73"/>
      <c r="L13" s="73"/>
    </row>
    <row r="14" spans="1:12" ht="9.75" customHeight="1">
      <c r="A14" s="122"/>
      <c r="B14" s="211"/>
      <c r="C14" s="251"/>
      <c r="D14" s="252"/>
      <c r="E14" s="252"/>
      <c r="F14" s="73"/>
      <c r="G14" s="73"/>
      <c r="H14" s="73"/>
      <c r="I14" s="73"/>
      <c r="J14" s="73"/>
      <c r="K14" s="73"/>
      <c r="L14" s="73"/>
    </row>
    <row r="15" spans="1:12" ht="19.5" customHeight="1">
      <c r="A15" s="73"/>
      <c r="B15" s="211" t="s">
        <v>83</v>
      </c>
      <c r="C15" s="253" t="s">
        <v>548</v>
      </c>
      <c r="D15" s="254">
        <v>450</v>
      </c>
      <c r="E15" s="254">
        <v>343</v>
      </c>
      <c r="F15" s="73"/>
      <c r="G15" s="73"/>
      <c r="H15" s="73"/>
      <c r="I15" s="73"/>
      <c r="J15" s="73"/>
      <c r="K15" s="73"/>
      <c r="L15" s="73"/>
    </row>
    <row r="16" spans="1:12" ht="9.75" customHeight="1">
      <c r="A16" s="73"/>
      <c r="B16" s="211"/>
      <c r="C16" s="255"/>
      <c r="D16" s="256"/>
      <c r="E16" s="256"/>
      <c r="F16" s="73"/>
      <c r="G16" s="73"/>
      <c r="H16" s="73"/>
      <c r="I16" s="73"/>
      <c r="J16" s="73"/>
      <c r="K16" s="73"/>
      <c r="L16" s="73"/>
    </row>
    <row r="17" spans="1:12" ht="9.75" customHeight="1">
      <c r="A17" s="73"/>
      <c r="B17" s="211"/>
      <c r="C17" s="257"/>
      <c r="D17" s="246"/>
      <c r="E17" s="246"/>
      <c r="F17" s="73"/>
      <c r="G17" s="73"/>
      <c r="H17" s="73"/>
      <c r="I17" s="73"/>
      <c r="J17" s="73"/>
      <c r="K17" s="73"/>
      <c r="L17" s="73"/>
    </row>
    <row r="18" spans="1:12" ht="19.5" customHeight="1">
      <c r="A18" s="73"/>
      <c r="B18" s="211" t="s">
        <v>167</v>
      </c>
      <c r="C18" s="253" t="s">
        <v>549</v>
      </c>
      <c r="D18" s="254">
        <v>470</v>
      </c>
      <c r="E18" s="254">
        <v>358</v>
      </c>
      <c r="F18" s="73"/>
      <c r="G18" s="73"/>
      <c r="H18" s="73"/>
      <c r="I18" s="73"/>
      <c r="J18" s="73"/>
      <c r="K18" s="73"/>
      <c r="L18" s="73"/>
    </row>
    <row r="19" spans="1:12" ht="9.75" customHeight="1">
      <c r="A19" s="73"/>
      <c r="B19" s="211"/>
      <c r="C19" s="255"/>
      <c r="D19" s="256"/>
      <c r="E19" s="256"/>
      <c r="F19" s="73"/>
      <c r="G19" s="73"/>
      <c r="H19" s="73"/>
      <c r="I19" s="73"/>
      <c r="J19" s="73"/>
      <c r="K19" s="73"/>
      <c r="L19" s="73"/>
    </row>
    <row r="20" spans="1:12" ht="9.75" customHeight="1">
      <c r="A20" s="73"/>
      <c r="B20" s="211"/>
      <c r="C20" s="257"/>
      <c r="D20" s="246"/>
      <c r="E20" s="246"/>
      <c r="F20" s="73"/>
      <c r="G20" s="73"/>
      <c r="H20" s="73"/>
      <c r="I20" s="73"/>
      <c r="J20" s="73"/>
      <c r="K20" s="73"/>
      <c r="L20" s="73"/>
    </row>
    <row r="21" spans="1:12" ht="19.5" customHeight="1">
      <c r="A21" s="73"/>
      <c r="B21" s="211" t="s">
        <v>179</v>
      </c>
      <c r="C21" s="253" t="s">
        <v>550</v>
      </c>
      <c r="D21" s="254">
        <v>542</v>
      </c>
      <c r="E21" s="254">
        <v>475</v>
      </c>
      <c r="F21" s="73"/>
      <c r="G21" s="73"/>
      <c r="H21" s="73"/>
      <c r="I21" s="73"/>
      <c r="J21" s="73"/>
      <c r="K21" s="73"/>
      <c r="L21" s="73"/>
    </row>
    <row r="22" spans="1:12" ht="9.75" customHeight="1">
      <c r="A22" s="73"/>
      <c r="B22" s="211"/>
      <c r="C22" s="258"/>
      <c r="D22" s="256"/>
      <c r="E22" s="256"/>
      <c r="F22" s="73"/>
      <c r="G22" s="73"/>
      <c r="H22" s="73"/>
      <c r="I22" s="73"/>
      <c r="J22" s="73"/>
      <c r="K22" s="73"/>
      <c r="L22" s="73"/>
    </row>
    <row r="23" spans="1:12" ht="9.75" customHeight="1">
      <c r="A23" s="73"/>
      <c r="B23" s="211"/>
      <c r="C23" s="259"/>
      <c r="D23" s="246"/>
      <c r="E23" s="246"/>
      <c r="F23" s="73"/>
      <c r="G23" s="73"/>
      <c r="H23" s="73"/>
      <c r="I23" s="73"/>
      <c r="J23" s="73"/>
      <c r="K23" s="73"/>
      <c r="L23" s="73"/>
    </row>
    <row r="24" spans="1:12" ht="19.5" customHeight="1">
      <c r="A24" s="73"/>
      <c r="B24" s="211" t="s">
        <v>192</v>
      </c>
      <c r="C24" s="253" t="s">
        <v>551</v>
      </c>
      <c r="D24" s="254">
        <v>235</v>
      </c>
      <c r="E24" s="254">
        <v>151</v>
      </c>
      <c r="F24" s="73"/>
      <c r="G24" s="73"/>
      <c r="H24" s="73"/>
      <c r="I24" s="73"/>
      <c r="J24" s="73"/>
      <c r="K24" s="73"/>
      <c r="L24" s="73"/>
    </row>
    <row r="25" spans="1:12" ht="9.75" customHeight="1">
      <c r="A25" s="73"/>
      <c r="B25" s="211"/>
      <c r="C25" s="255"/>
      <c r="D25" s="256"/>
      <c r="E25" s="256"/>
      <c r="F25" s="73"/>
      <c r="G25" s="73"/>
      <c r="H25" s="73"/>
      <c r="I25" s="73"/>
      <c r="J25" s="73"/>
      <c r="K25" s="73"/>
      <c r="L25" s="73"/>
    </row>
    <row r="26" spans="1:12" ht="9.75" customHeight="1">
      <c r="A26" s="73"/>
      <c r="B26" s="211"/>
      <c r="C26" s="257"/>
      <c r="D26" s="246"/>
      <c r="E26" s="246"/>
      <c r="F26" s="73"/>
      <c r="G26" s="73"/>
      <c r="H26" s="73"/>
      <c r="I26" s="73"/>
      <c r="J26" s="73"/>
      <c r="K26" s="73"/>
      <c r="L26" s="73"/>
    </row>
    <row r="27" spans="1:12" ht="19.5" customHeight="1">
      <c r="A27" s="73"/>
      <c r="B27" s="211" t="s">
        <v>207</v>
      </c>
      <c r="C27" s="253" t="s">
        <v>552</v>
      </c>
      <c r="D27" s="254">
        <v>553</v>
      </c>
      <c r="E27" s="254">
        <v>381</v>
      </c>
      <c r="F27" s="73"/>
      <c r="G27" s="73"/>
      <c r="H27" s="73"/>
      <c r="I27" s="73"/>
      <c r="J27" s="73"/>
      <c r="K27" s="73"/>
      <c r="L27" s="73"/>
    </row>
    <row r="28" spans="1:12" ht="9.75" customHeight="1">
      <c r="A28" s="73"/>
      <c r="B28" s="211"/>
      <c r="C28" s="255"/>
      <c r="D28" s="256"/>
      <c r="E28" s="256"/>
      <c r="F28" s="73"/>
      <c r="G28" s="73"/>
      <c r="H28" s="73"/>
      <c r="I28" s="73"/>
      <c r="J28" s="73"/>
      <c r="K28" s="73"/>
      <c r="L28" s="73"/>
    </row>
    <row r="29" spans="1:12" ht="9.75" customHeight="1">
      <c r="A29" s="73"/>
      <c r="B29" s="211"/>
      <c r="C29" s="257"/>
      <c r="D29" s="246"/>
      <c r="E29" s="246"/>
      <c r="F29" s="73"/>
      <c r="G29" s="73"/>
      <c r="H29" s="73"/>
      <c r="I29" s="73"/>
      <c r="J29" s="73"/>
      <c r="K29" s="73"/>
      <c r="L29" s="73"/>
    </row>
    <row r="30" spans="1:12" ht="19.5" customHeight="1">
      <c r="A30" s="73"/>
      <c r="B30" s="211" t="s">
        <v>237</v>
      </c>
      <c r="C30" s="253" t="s">
        <v>553</v>
      </c>
      <c r="D30" s="254">
        <v>499</v>
      </c>
      <c r="E30" s="254">
        <v>507</v>
      </c>
      <c r="F30" s="73"/>
      <c r="G30" s="73"/>
      <c r="H30" s="73"/>
      <c r="I30" s="73"/>
      <c r="J30" s="73"/>
      <c r="K30" s="73"/>
      <c r="L30" s="73"/>
    </row>
    <row r="31" spans="1:12" ht="9.75" customHeight="1">
      <c r="A31" s="73"/>
      <c r="B31" s="211"/>
      <c r="C31" s="255"/>
      <c r="D31" s="256"/>
      <c r="E31" s="256"/>
      <c r="F31" s="73"/>
      <c r="G31" s="73"/>
      <c r="H31" s="73"/>
      <c r="I31" s="73"/>
      <c r="J31" s="73"/>
      <c r="K31" s="73"/>
      <c r="L31" s="73"/>
    </row>
    <row r="32" spans="1:12" ht="9.75" customHeight="1">
      <c r="A32" s="73"/>
      <c r="B32" s="211"/>
      <c r="C32" s="257"/>
      <c r="D32" s="246"/>
      <c r="E32" s="246"/>
      <c r="F32" s="73"/>
      <c r="G32" s="73"/>
      <c r="H32" s="73"/>
      <c r="I32" s="73"/>
      <c r="J32" s="73"/>
      <c r="K32" s="73"/>
      <c r="L32" s="73"/>
    </row>
    <row r="33" spans="1:12" ht="19.5" customHeight="1">
      <c r="A33" s="73"/>
      <c r="B33" s="211" t="s">
        <v>260</v>
      </c>
      <c r="C33" s="253" t="s">
        <v>554</v>
      </c>
      <c r="D33" s="254">
        <v>43</v>
      </c>
      <c r="E33" s="254">
        <v>48</v>
      </c>
      <c r="F33" s="73"/>
      <c r="G33" s="73"/>
      <c r="H33" s="73"/>
      <c r="I33" s="73"/>
      <c r="J33" s="73"/>
      <c r="K33" s="73"/>
      <c r="L33" s="73"/>
    </row>
    <row r="34" spans="1:12" ht="9.75" customHeight="1">
      <c r="A34" s="73"/>
      <c r="B34" s="211"/>
      <c r="C34" s="255"/>
      <c r="D34" s="256"/>
      <c r="E34" s="256"/>
      <c r="F34" s="73"/>
      <c r="G34" s="73"/>
      <c r="H34" s="73"/>
      <c r="I34" s="73"/>
      <c r="J34" s="73"/>
      <c r="K34" s="73"/>
      <c r="L34" s="73"/>
    </row>
    <row r="35" spans="1:12" ht="12.75">
      <c r="A35" s="73"/>
      <c r="B35" s="211"/>
      <c r="C35" s="262"/>
      <c r="D35" s="263"/>
      <c r="E35" s="264"/>
      <c r="F35" s="73"/>
      <c r="G35" s="73"/>
      <c r="H35" s="73"/>
      <c r="I35" s="73"/>
      <c r="J35" s="73"/>
      <c r="K35" s="73"/>
      <c r="L35" s="73"/>
    </row>
    <row r="36" spans="1:12" ht="16.5">
      <c r="A36" s="73"/>
      <c r="B36" s="211"/>
      <c r="C36" s="265" t="s">
        <v>555</v>
      </c>
      <c r="D36" s="266"/>
      <c r="E36" s="267"/>
      <c r="F36" s="73"/>
      <c r="G36" s="73"/>
      <c r="H36" s="73"/>
      <c r="I36" s="73"/>
      <c r="J36" s="73"/>
      <c r="K36" s="73"/>
      <c r="L36" s="73"/>
    </row>
    <row r="37" spans="1:12" ht="12.75">
      <c r="A37" s="73"/>
      <c r="B37" s="211"/>
      <c r="C37" s="268" t="s">
        <v>556</v>
      </c>
      <c r="D37" s="269"/>
      <c r="E37" s="270"/>
      <c r="F37" s="73"/>
      <c r="G37" s="73"/>
      <c r="H37" s="73"/>
      <c r="I37" s="73"/>
      <c r="J37" s="73"/>
      <c r="K37" s="73"/>
      <c r="L37" s="73"/>
    </row>
    <row r="38" spans="1:12" ht="12.75">
      <c r="A38" s="73"/>
      <c r="B38" s="211"/>
      <c r="C38" s="210"/>
      <c r="D38" s="210"/>
      <c r="E38" s="210"/>
      <c r="F38" s="73"/>
      <c r="G38" s="73"/>
      <c r="H38" s="73"/>
      <c r="I38" s="73"/>
      <c r="J38" s="73"/>
      <c r="K38" s="73"/>
      <c r="L38" s="73"/>
    </row>
    <row r="39" spans="1:12" ht="12.75">
      <c r="A39" s="73"/>
      <c r="B39" s="211"/>
      <c r="C39" s="210"/>
      <c r="D39" s="210"/>
      <c r="E39" s="210"/>
      <c r="F39" s="73"/>
      <c r="G39" s="73"/>
      <c r="H39" s="73"/>
      <c r="I39" s="73"/>
      <c r="J39" s="73"/>
      <c r="K39" s="73"/>
      <c r="L39" s="73"/>
    </row>
    <row r="40" spans="1:12" ht="12.75">
      <c r="A40" s="73"/>
      <c r="B40" s="211"/>
      <c r="C40" s="210"/>
      <c r="D40" s="210"/>
      <c r="E40" s="210"/>
      <c r="F40" s="73"/>
      <c r="G40" s="73"/>
      <c r="H40" s="73"/>
      <c r="I40" s="73"/>
      <c r="J40" s="73"/>
      <c r="K40" s="73"/>
      <c r="L40" s="73"/>
    </row>
    <row r="41" spans="1:12" ht="12.75">
      <c r="A41" s="73"/>
      <c r="B41" s="211"/>
      <c r="C41" s="210"/>
      <c r="D41" s="210"/>
      <c r="E41" s="210"/>
      <c r="F41" s="73"/>
      <c r="G41" s="73"/>
      <c r="H41" s="73"/>
      <c r="I41" s="73"/>
      <c r="J41" s="73"/>
      <c r="K41" s="73"/>
      <c r="L41" s="73"/>
    </row>
    <row r="42" spans="1:12" ht="12.75">
      <c r="A42" s="73"/>
      <c r="B42" s="211"/>
      <c r="C42" s="210"/>
      <c r="D42" s="210"/>
      <c r="E42" s="210"/>
      <c r="F42" s="73"/>
      <c r="G42" s="73"/>
      <c r="H42" s="73"/>
      <c r="I42" s="73"/>
      <c r="J42" s="73"/>
      <c r="K42" s="73"/>
      <c r="L42" s="73"/>
    </row>
    <row r="43" spans="1:12" ht="12.75">
      <c r="A43" s="73"/>
      <c r="B43" s="211"/>
      <c r="C43" s="210"/>
      <c r="D43" s="210"/>
      <c r="E43" s="210"/>
      <c r="F43" s="73"/>
      <c r="G43" s="73"/>
      <c r="H43" s="73"/>
      <c r="I43" s="73"/>
      <c r="J43" s="73"/>
      <c r="K43" s="73"/>
      <c r="L43" s="73"/>
    </row>
    <row r="44" spans="1:12" ht="12.75">
      <c r="A44" s="73"/>
      <c r="B44" s="211"/>
      <c r="C44" s="210"/>
      <c r="D44" s="210"/>
      <c r="E44" s="210"/>
      <c r="F44" s="73"/>
      <c r="G44" s="73"/>
      <c r="H44" s="73"/>
      <c r="I44" s="73"/>
      <c r="J44" s="73"/>
      <c r="K44" s="73"/>
      <c r="L44" s="73"/>
    </row>
    <row r="45" spans="1:12" ht="12.75">
      <c r="A45" s="73"/>
      <c r="B45" s="211"/>
      <c r="C45" s="210"/>
      <c r="D45" s="210"/>
      <c r="E45" s="210"/>
      <c r="F45" s="73"/>
      <c r="G45" s="73"/>
      <c r="H45" s="73"/>
      <c r="I45" s="73"/>
      <c r="J45" s="73"/>
      <c r="K45" s="73"/>
      <c r="L45" s="73"/>
    </row>
    <row r="46" spans="1:12" ht="12.75">
      <c r="A46" s="73"/>
      <c r="B46" s="211"/>
      <c r="C46" s="210"/>
      <c r="D46" s="210"/>
      <c r="E46" s="210"/>
      <c r="F46" s="73"/>
      <c r="G46" s="73"/>
      <c r="H46" s="73"/>
      <c r="I46" s="73"/>
      <c r="J46" s="73"/>
      <c r="K46" s="73"/>
      <c r="L46" s="73"/>
    </row>
    <row r="47" spans="1:12" ht="12.75">
      <c r="A47" s="73"/>
      <c r="B47" s="211"/>
      <c r="C47" s="210"/>
      <c r="D47" s="210"/>
      <c r="E47" s="210"/>
      <c r="F47" s="73"/>
      <c r="G47" s="73"/>
      <c r="H47" s="73"/>
      <c r="I47" s="73"/>
      <c r="J47" s="73"/>
      <c r="K47" s="73"/>
      <c r="L47" s="73"/>
    </row>
    <row r="48" spans="1:12" ht="12.75">
      <c r="A48" s="73"/>
      <c r="B48" s="211"/>
      <c r="C48" s="210"/>
      <c r="D48" s="210"/>
      <c r="E48" s="210"/>
      <c r="F48" s="73"/>
      <c r="G48" s="73"/>
      <c r="H48" s="73"/>
      <c r="I48" s="73"/>
      <c r="J48" s="73"/>
      <c r="K48" s="73"/>
      <c r="L48" s="73"/>
    </row>
    <row r="49" spans="1:12" ht="12.75">
      <c r="A49" s="73"/>
      <c r="B49" s="211"/>
      <c r="C49" s="210"/>
      <c r="D49" s="210"/>
      <c r="E49" s="210"/>
      <c r="F49" s="73"/>
      <c r="G49" s="73"/>
      <c r="H49" s="73"/>
      <c r="I49" s="73"/>
      <c r="J49" s="73"/>
      <c r="K49" s="73"/>
      <c r="L49" s="73"/>
    </row>
    <row r="50" spans="1:12" ht="12.75">
      <c r="A50" s="73"/>
      <c r="B50" s="211"/>
      <c r="C50" s="210"/>
      <c r="D50" s="210"/>
      <c r="E50" s="210"/>
      <c r="F50" s="73"/>
      <c r="G50" s="73"/>
      <c r="H50" s="73"/>
      <c r="I50" s="73"/>
      <c r="J50" s="73"/>
      <c r="K50" s="73"/>
      <c r="L50" s="73"/>
    </row>
    <row r="51" spans="2:5" ht="12.75">
      <c r="B51" s="43"/>
      <c r="C51" s="42"/>
      <c r="D51" s="42"/>
      <c r="E51" s="42"/>
    </row>
    <row r="52" spans="2:5" ht="12.75">
      <c r="B52" s="43"/>
      <c r="C52" s="42"/>
      <c r="D52" s="42"/>
      <c r="E52" s="42"/>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557</v>
      </c>
      <c r="D3" s="50"/>
      <c r="E3" s="51"/>
    </row>
    <row r="4" spans="2:5" ht="12.75">
      <c r="B4" s="54"/>
      <c r="C4" s="49" t="s">
        <v>90</v>
      </c>
      <c r="D4" s="49" t="s">
        <v>558</v>
      </c>
      <c r="E4" s="49">
        <v>1</v>
      </c>
    </row>
    <row r="5" spans="2:5" ht="12.75">
      <c r="B5" s="54"/>
      <c r="C5" s="49" t="s">
        <v>92</v>
      </c>
      <c r="D5" s="49" t="s">
        <v>559</v>
      </c>
      <c r="E5" s="49">
        <v>2</v>
      </c>
    </row>
    <row r="6" spans="2:5" ht="12.75">
      <c r="B6" s="54"/>
      <c r="C6" s="49" t="s">
        <v>93</v>
      </c>
      <c r="D6" s="49" t="s">
        <v>560</v>
      </c>
      <c r="E6" s="49">
        <v>3</v>
      </c>
    </row>
    <row r="7" spans="2:5" ht="12.75">
      <c r="B7" s="54"/>
      <c r="C7" s="49" t="s">
        <v>18</v>
      </c>
      <c r="D7" s="49" t="s">
        <v>561</v>
      </c>
      <c r="E7" s="49">
        <v>4</v>
      </c>
    </row>
    <row r="8" spans="2:5" ht="12.75">
      <c r="B8" s="54"/>
      <c r="C8" s="49" t="s">
        <v>168</v>
      </c>
      <c r="D8" s="49" t="s">
        <v>168</v>
      </c>
      <c r="E8" s="49">
        <v>5</v>
      </c>
    </row>
    <row r="9" spans="2:5" ht="12.75">
      <c r="B9" s="54"/>
      <c r="C9" s="49" t="s">
        <v>169</v>
      </c>
      <c r="D9" s="49" t="s">
        <v>562</v>
      </c>
      <c r="E9" s="49">
        <v>6</v>
      </c>
    </row>
    <row r="10" spans="2:5" ht="12.75">
      <c r="B10" s="54"/>
      <c r="C10" s="49" t="s">
        <v>180</v>
      </c>
      <c r="D10" s="49" t="s">
        <v>563</v>
      </c>
      <c r="E10" s="49">
        <v>7</v>
      </c>
    </row>
    <row r="11" spans="2:5" ht="12.75">
      <c r="B11" s="54"/>
      <c r="C11" s="49" t="s">
        <v>181</v>
      </c>
      <c r="D11" s="49" t="s">
        <v>564</v>
      </c>
      <c r="E11" s="49">
        <v>8</v>
      </c>
    </row>
    <row r="12" spans="2:5" ht="12.75">
      <c r="B12" s="54"/>
      <c r="C12" s="49" t="s">
        <v>182</v>
      </c>
      <c r="D12" s="49" t="s">
        <v>565</v>
      </c>
      <c r="E12" s="49">
        <v>9</v>
      </c>
    </row>
    <row r="13" spans="2:5" ht="12.75">
      <c r="B13" s="54"/>
      <c r="C13" s="49" t="s">
        <v>193</v>
      </c>
      <c r="D13" s="49" t="s">
        <v>566</v>
      </c>
      <c r="E13" s="49">
        <v>10</v>
      </c>
    </row>
    <row r="14" spans="2:5" ht="12.75">
      <c r="B14" s="54"/>
      <c r="C14" s="49" t="s">
        <v>194</v>
      </c>
      <c r="D14" s="49" t="s">
        <v>567</v>
      </c>
      <c r="E14" s="49">
        <v>11</v>
      </c>
    </row>
    <row r="15" spans="2:5" ht="12.75">
      <c r="B15" s="54"/>
      <c r="C15" s="49" t="s">
        <v>195</v>
      </c>
      <c r="D15" s="49" t="s">
        <v>568</v>
      </c>
      <c r="E15" s="49">
        <v>12</v>
      </c>
    </row>
    <row r="23" ht="12.75">
      <c r="C23" t="s">
        <v>569</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H36"/>
  <sheetViews>
    <sheetView zoomScalePageLayoutView="0" workbookViewId="0" topLeftCell="A1">
      <selection activeCell="C6" sqref="C6"/>
    </sheetView>
  </sheetViews>
  <sheetFormatPr defaultColWidth="9.140625" defaultRowHeight="12.75"/>
  <sheetData>
    <row r="1" spans="1:34" ht="12.75">
      <c r="A1" s="73"/>
      <c r="B1" s="73"/>
      <c r="C1" s="73"/>
      <c r="D1" s="73"/>
      <c r="E1" s="73"/>
      <c r="F1" s="73"/>
      <c r="G1" s="73"/>
      <c r="H1" s="73"/>
      <c r="I1" s="73"/>
      <c r="J1" s="73"/>
      <c r="K1" s="140"/>
      <c r="L1" s="73"/>
      <c r="M1" s="73"/>
      <c r="N1" s="73"/>
      <c r="O1" s="73"/>
      <c r="P1" s="73"/>
      <c r="Q1" s="73"/>
      <c r="R1" s="73"/>
      <c r="S1" s="73"/>
      <c r="T1" s="73"/>
      <c r="U1" s="73"/>
      <c r="V1" s="73"/>
      <c r="W1" s="73"/>
      <c r="X1" s="73"/>
      <c r="Y1" s="73"/>
      <c r="Z1" s="73"/>
      <c r="AA1" s="73"/>
      <c r="AB1" s="73"/>
      <c r="AC1" s="73"/>
      <c r="AD1" s="73"/>
      <c r="AE1" s="73"/>
      <c r="AF1" s="73"/>
      <c r="AG1" s="73"/>
      <c r="AH1" s="73"/>
    </row>
    <row r="2" spans="1:34" ht="17.25">
      <c r="A2" s="141" t="s">
        <v>39</v>
      </c>
      <c r="B2" s="73"/>
      <c r="C2" s="73"/>
      <c r="D2" s="73"/>
      <c r="E2" s="73"/>
      <c r="F2" s="73"/>
      <c r="G2" s="73"/>
      <c r="H2" s="73"/>
      <c r="I2" s="73"/>
      <c r="J2" s="73"/>
      <c r="K2" s="140"/>
      <c r="L2" s="73"/>
      <c r="M2" s="73"/>
      <c r="N2" s="73"/>
      <c r="O2" s="73"/>
      <c r="P2" s="73"/>
      <c r="Q2" s="73"/>
      <c r="R2" s="73"/>
      <c r="S2" s="73"/>
      <c r="T2" s="73"/>
      <c r="U2" s="73"/>
      <c r="V2" s="73"/>
      <c r="W2" s="73"/>
      <c r="X2" s="73"/>
      <c r="Y2" s="73"/>
      <c r="Z2" s="73"/>
      <c r="AA2" s="73"/>
      <c r="AB2" s="73"/>
      <c r="AC2" s="73"/>
      <c r="AD2" s="73"/>
      <c r="AE2" s="73"/>
      <c r="AF2" s="73"/>
      <c r="AG2" s="73"/>
      <c r="AH2" s="73"/>
    </row>
    <row r="3" spans="1:34" ht="12.75">
      <c r="A3" s="73"/>
      <c r="B3" s="73"/>
      <c r="C3" s="73"/>
      <c r="D3" s="73"/>
      <c r="E3" s="73"/>
      <c r="F3" s="73"/>
      <c r="G3" s="73"/>
      <c r="H3" s="73"/>
      <c r="I3" s="73"/>
      <c r="J3" s="73"/>
      <c r="K3" s="140"/>
      <c r="L3" s="73"/>
      <c r="M3" s="73"/>
      <c r="N3" s="73"/>
      <c r="O3" s="73"/>
      <c r="P3" s="73"/>
      <c r="Q3" s="73"/>
      <c r="R3" s="73"/>
      <c r="S3" s="73"/>
      <c r="T3" s="73"/>
      <c r="U3" s="73"/>
      <c r="V3" s="73"/>
      <c r="W3" s="73"/>
      <c r="X3" s="73"/>
      <c r="Y3" s="73"/>
      <c r="Z3" s="73"/>
      <c r="AA3" s="73"/>
      <c r="AB3" s="73"/>
      <c r="AC3" s="73"/>
      <c r="AD3" s="73"/>
      <c r="AE3" s="73"/>
      <c r="AF3" s="73"/>
      <c r="AG3" s="73"/>
      <c r="AH3" s="73"/>
    </row>
    <row r="4" spans="1:34" ht="26.25">
      <c r="A4" s="142" t="s">
        <v>40</v>
      </c>
      <c r="B4" s="143"/>
      <c r="C4" s="143"/>
      <c r="D4" s="143"/>
      <c r="E4" s="143"/>
      <c r="F4" s="143"/>
      <c r="G4" s="143"/>
      <c r="H4" s="143"/>
      <c r="I4" s="143"/>
      <c r="J4" s="143"/>
      <c r="K4" s="140"/>
      <c r="L4" s="73"/>
      <c r="M4" s="73"/>
      <c r="N4" s="73"/>
      <c r="O4" s="73"/>
      <c r="P4" s="73"/>
      <c r="Q4" s="73"/>
      <c r="R4" s="73"/>
      <c r="S4" s="73"/>
      <c r="T4" s="73"/>
      <c r="U4" s="73"/>
      <c r="V4" s="73"/>
      <c r="W4" s="73"/>
      <c r="X4" s="73"/>
      <c r="Y4" s="73"/>
      <c r="Z4" s="73"/>
      <c r="AA4" s="73"/>
      <c r="AB4" s="73"/>
      <c r="AC4" s="73"/>
      <c r="AD4" s="73"/>
      <c r="AE4" s="73"/>
      <c r="AF4" s="73"/>
      <c r="AG4" s="73"/>
      <c r="AH4" s="73"/>
    </row>
    <row r="5" spans="1:34" ht="12.75">
      <c r="A5" s="73"/>
      <c r="B5" s="73"/>
      <c r="C5" s="73"/>
      <c r="D5" s="73"/>
      <c r="E5" s="73"/>
      <c r="F5" s="73"/>
      <c r="G5" s="73"/>
      <c r="H5" s="73"/>
      <c r="I5" s="73"/>
      <c r="J5" s="73"/>
      <c r="K5" s="140"/>
      <c r="L5" s="73"/>
      <c r="M5" s="73"/>
      <c r="N5" s="73"/>
      <c r="O5" s="73"/>
      <c r="P5" s="73"/>
      <c r="Q5" s="73"/>
      <c r="R5" s="73"/>
      <c r="S5" s="73"/>
      <c r="T5" s="73"/>
      <c r="U5" s="73"/>
      <c r="V5" s="73"/>
      <c r="W5" s="73"/>
      <c r="X5" s="73"/>
      <c r="Y5" s="73"/>
      <c r="Z5" s="73"/>
      <c r="AA5" s="73"/>
      <c r="AB5" s="73"/>
      <c r="AC5" s="73"/>
      <c r="AD5" s="73"/>
      <c r="AE5" s="73"/>
      <c r="AF5" s="73"/>
      <c r="AG5" s="73"/>
      <c r="AH5" s="73"/>
    </row>
    <row r="6" spans="1:34" ht="12.75">
      <c r="A6" s="140" t="s">
        <v>41</v>
      </c>
      <c r="B6" s="143"/>
      <c r="C6" s="143"/>
      <c r="D6" s="143"/>
      <c r="E6" s="143"/>
      <c r="F6" s="143"/>
      <c r="G6" s="143"/>
      <c r="H6" s="143"/>
      <c r="I6" s="143"/>
      <c r="J6" s="143"/>
      <c r="K6" s="140"/>
      <c r="L6" s="73"/>
      <c r="M6" s="73"/>
      <c r="N6" s="73"/>
      <c r="O6" s="73"/>
      <c r="P6" s="73"/>
      <c r="Q6" s="73"/>
      <c r="R6" s="73"/>
      <c r="S6" s="73"/>
      <c r="T6" s="73"/>
      <c r="U6" s="73"/>
      <c r="V6" s="73"/>
      <c r="W6" s="73"/>
      <c r="X6" s="73"/>
      <c r="Y6" s="73"/>
      <c r="Z6" s="73"/>
      <c r="AA6" s="73"/>
      <c r="AB6" s="73"/>
      <c r="AC6" s="73"/>
      <c r="AD6" s="73"/>
      <c r="AE6" s="73"/>
      <c r="AF6" s="73"/>
      <c r="AG6" s="73"/>
      <c r="AH6" s="73"/>
    </row>
    <row r="7" spans="1:34" ht="12.75">
      <c r="A7" s="144" t="s">
        <v>42</v>
      </c>
      <c r="B7" s="143"/>
      <c r="C7" s="143"/>
      <c r="D7" s="143"/>
      <c r="E7" s="143"/>
      <c r="F7" s="143"/>
      <c r="G7" s="143"/>
      <c r="H7" s="143"/>
      <c r="I7" s="143"/>
      <c r="J7" s="143"/>
      <c r="K7" s="140"/>
      <c r="L7" s="73"/>
      <c r="M7" s="73"/>
      <c r="N7" s="73"/>
      <c r="O7" s="73"/>
      <c r="P7" s="73"/>
      <c r="Q7" s="73"/>
      <c r="R7" s="73"/>
      <c r="S7" s="73"/>
      <c r="T7" s="73"/>
      <c r="U7" s="73"/>
      <c r="V7" s="73"/>
      <c r="W7" s="73"/>
      <c r="X7" s="73"/>
      <c r="Y7" s="73"/>
      <c r="Z7" s="73"/>
      <c r="AA7" s="73"/>
      <c r="AB7" s="73"/>
      <c r="AC7" s="73"/>
      <c r="AD7" s="73"/>
      <c r="AE7" s="73"/>
      <c r="AF7" s="73"/>
      <c r="AG7" s="73"/>
      <c r="AH7" s="73"/>
    </row>
    <row r="8" spans="1:34" ht="12.75">
      <c r="A8" s="140"/>
      <c r="B8" s="143"/>
      <c r="C8" s="143"/>
      <c r="D8" s="143"/>
      <c r="E8" s="143"/>
      <c r="F8" s="143"/>
      <c r="G8" s="143"/>
      <c r="H8" s="143"/>
      <c r="I8" s="143"/>
      <c r="J8" s="143"/>
      <c r="K8" s="140"/>
      <c r="L8" s="73"/>
      <c r="M8" s="73"/>
      <c r="N8" s="73"/>
      <c r="O8" s="73"/>
      <c r="P8" s="73"/>
      <c r="Q8" s="73"/>
      <c r="R8" s="73"/>
      <c r="S8" s="73"/>
      <c r="T8" s="73"/>
      <c r="U8" s="73"/>
      <c r="V8" s="73"/>
      <c r="W8" s="73"/>
      <c r="X8" s="73"/>
      <c r="Y8" s="73"/>
      <c r="Z8" s="73"/>
      <c r="AA8" s="73"/>
      <c r="AB8" s="73"/>
      <c r="AC8" s="73"/>
      <c r="AD8" s="73"/>
      <c r="AE8" s="73"/>
      <c r="AF8" s="73"/>
      <c r="AG8" s="73"/>
      <c r="AH8" s="73"/>
    </row>
    <row r="9" spans="1:34" ht="12.75">
      <c r="A9" s="140" t="s">
        <v>43</v>
      </c>
      <c r="B9" s="143"/>
      <c r="C9" s="143"/>
      <c r="D9" s="143"/>
      <c r="E9" s="143"/>
      <c r="F9" s="143"/>
      <c r="G9" s="143"/>
      <c r="H9" s="143"/>
      <c r="I9" s="143"/>
      <c r="J9" s="143"/>
      <c r="K9" s="140"/>
      <c r="L9" s="73"/>
      <c r="M9" s="73"/>
      <c r="N9" s="73"/>
      <c r="O9" s="73"/>
      <c r="P9" s="73"/>
      <c r="Q9" s="73"/>
      <c r="R9" s="73"/>
      <c r="S9" s="73"/>
      <c r="T9" s="73"/>
      <c r="U9" s="73"/>
      <c r="V9" s="73"/>
      <c r="W9" s="73"/>
      <c r="X9" s="73"/>
      <c r="Y9" s="73"/>
      <c r="Z9" s="73"/>
      <c r="AA9" s="73"/>
      <c r="AB9" s="73"/>
      <c r="AC9" s="73"/>
      <c r="AD9" s="73"/>
      <c r="AE9" s="73"/>
      <c r="AF9" s="73"/>
      <c r="AG9" s="73"/>
      <c r="AH9" s="73"/>
    </row>
    <row r="10" spans="1:34" ht="12.75">
      <c r="A10" s="140"/>
      <c r="B10" s="143"/>
      <c r="C10" s="143"/>
      <c r="D10" s="143"/>
      <c r="E10" s="143"/>
      <c r="F10" s="143"/>
      <c r="G10" s="143"/>
      <c r="H10" s="143"/>
      <c r="I10" s="143"/>
      <c r="J10" s="143"/>
      <c r="K10" s="140"/>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ht="12.75">
      <c r="A11" s="140" t="s">
        <v>44</v>
      </c>
      <c r="B11" s="143"/>
      <c r="C11" s="143"/>
      <c r="D11" s="143"/>
      <c r="E11" s="143"/>
      <c r="F11" s="143"/>
      <c r="G11" s="143"/>
      <c r="H11" s="143"/>
      <c r="I11" s="143"/>
      <c r="J11" s="143"/>
      <c r="K11" s="140"/>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2.75">
      <c r="A12" s="140"/>
      <c r="B12" s="143"/>
      <c r="C12" s="143"/>
      <c r="D12" s="143"/>
      <c r="E12" s="143"/>
      <c r="F12" s="143"/>
      <c r="G12" s="143"/>
      <c r="H12" s="143"/>
      <c r="I12" s="143"/>
      <c r="J12" s="143"/>
      <c r="K12" s="140"/>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ht="12.75">
      <c r="A13" s="140" t="s">
        <v>45</v>
      </c>
      <c r="B13" s="143"/>
      <c r="C13" s="143"/>
      <c r="D13" s="143"/>
      <c r="E13" s="143"/>
      <c r="F13" s="143"/>
      <c r="G13" s="143"/>
      <c r="H13" s="143"/>
      <c r="I13" s="143"/>
      <c r="J13" s="143"/>
      <c r="K13" s="140"/>
      <c r="L13" s="73"/>
      <c r="M13" s="73"/>
      <c r="N13" s="73"/>
      <c r="O13" s="73"/>
      <c r="P13" s="73"/>
      <c r="Q13" s="73"/>
      <c r="R13" s="73"/>
      <c r="S13" s="73"/>
      <c r="T13" s="73"/>
      <c r="U13" s="73"/>
      <c r="V13" s="73"/>
      <c r="W13" s="73"/>
      <c r="X13" s="73"/>
      <c r="Y13" s="73"/>
      <c r="Z13" s="73"/>
      <c r="AA13" s="73"/>
      <c r="AB13" s="73"/>
      <c r="AC13" s="73"/>
      <c r="AD13" s="73"/>
      <c r="AE13" s="73"/>
      <c r="AF13" s="73"/>
      <c r="AG13" s="73"/>
      <c r="AH13" s="73"/>
    </row>
    <row r="14" spans="1:34" ht="12.75">
      <c r="A14" s="140" t="s">
        <v>46</v>
      </c>
      <c r="B14" s="143"/>
      <c r="C14" s="143"/>
      <c r="D14" s="143"/>
      <c r="E14" s="143"/>
      <c r="F14" s="143"/>
      <c r="G14" s="143"/>
      <c r="H14" s="143"/>
      <c r="I14" s="143"/>
      <c r="J14" s="143"/>
      <c r="K14" s="140"/>
      <c r="L14" s="73"/>
      <c r="M14" s="73"/>
      <c r="N14" s="73"/>
      <c r="O14" s="73"/>
      <c r="P14" s="73"/>
      <c r="Q14" s="73"/>
      <c r="R14" s="73"/>
      <c r="S14" s="73"/>
      <c r="T14" s="73"/>
      <c r="U14" s="73"/>
      <c r="V14" s="73"/>
      <c r="W14" s="73"/>
      <c r="X14" s="73"/>
      <c r="Y14" s="73"/>
      <c r="Z14" s="73"/>
      <c r="AA14" s="73"/>
      <c r="AB14" s="73"/>
      <c r="AC14" s="73"/>
      <c r="AD14" s="73"/>
      <c r="AE14" s="73"/>
      <c r="AF14" s="73"/>
      <c r="AG14" s="73"/>
      <c r="AH14" s="73"/>
    </row>
    <row r="15" spans="1:34" ht="12.75">
      <c r="A15" s="140" t="s">
        <v>47</v>
      </c>
      <c r="B15" s="143"/>
      <c r="C15" s="143"/>
      <c r="D15" s="143"/>
      <c r="E15" s="143"/>
      <c r="F15" s="143"/>
      <c r="G15" s="143"/>
      <c r="H15" s="143"/>
      <c r="I15" s="143"/>
      <c r="J15" s="143"/>
      <c r="K15" s="140"/>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2.75">
      <c r="A16" s="140" t="s">
        <v>48</v>
      </c>
      <c r="B16" s="143"/>
      <c r="C16" s="143"/>
      <c r="D16" s="143"/>
      <c r="E16" s="143"/>
      <c r="F16" s="143"/>
      <c r="G16" s="143"/>
      <c r="H16" s="143"/>
      <c r="I16" s="143"/>
      <c r="J16" s="143"/>
      <c r="K16" s="140"/>
      <c r="L16" s="73"/>
      <c r="M16" s="73"/>
      <c r="N16" s="73"/>
      <c r="O16" s="73"/>
      <c r="P16" s="73"/>
      <c r="Q16" s="73"/>
      <c r="R16" s="73"/>
      <c r="S16" s="73"/>
      <c r="T16" s="73"/>
      <c r="U16" s="73"/>
      <c r="V16" s="73"/>
      <c r="W16" s="73"/>
      <c r="X16" s="73"/>
      <c r="Y16" s="73"/>
      <c r="Z16" s="73"/>
      <c r="AA16" s="73"/>
      <c r="AB16" s="73"/>
      <c r="AC16" s="73"/>
      <c r="AD16" s="73"/>
      <c r="AE16" s="73"/>
      <c r="AF16" s="73"/>
      <c r="AG16" s="73"/>
      <c r="AH16" s="73"/>
    </row>
    <row r="17" spans="1:34" ht="12.75">
      <c r="A17" s="140" t="s">
        <v>49</v>
      </c>
      <c r="B17" s="143"/>
      <c r="C17" s="143"/>
      <c r="D17" s="143"/>
      <c r="E17" s="143"/>
      <c r="F17" s="143"/>
      <c r="G17" s="143"/>
      <c r="H17" s="143"/>
      <c r="I17" s="143"/>
      <c r="J17" s="143"/>
      <c r="K17" s="140"/>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4" ht="12.75">
      <c r="A18" s="140"/>
      <c r="B18" s="143"/>
      <c r="C18" s="143"/>
      <c r="D18" s="143"/>
      <c r="E18" s="143"/>
      <c r="F18" s="143"/>
      <c r="G18" s="143"/>
      <c r="H18" s="143"/>
      <c r="I18" s="143"/>
      <c r="J18" s="143"/>
      <c r="K18" s="140"/>
      <c r="L18" s="73"/>
      <c r="M18" s="73"/>
      <c r="N18" s="73"/>
      <c r="O18" s="73"/>
      <c r="P18" s="73"/>
      <c r="Q18" s="73"/>
      <c r="R18" s="73"/>
      <c r="S18" s="73"/>
      <c r="T18" s="73"/>
      <c r="U18" s="73"/>
      <c r="V18" s="73"/>
      <c r="W18" s="73"/>
      <c r="X18" s="73"/>
      <c r="Y18" s="73"/>
      <c r="Z18" s="73"/>
      <c r="AA18" s="73"/>
      <c r="AB18" s="73"/>
      <c r="AC18" s="73"/>
      <c r="AD18" s="73"/>
      <c r="AE18" s="73"/>
      <c r="AF18" s="73"/>
      <c r="AG18" s="73"/>
      <c r="AH18" s="73"/>
    </row>
    <row r="19" spans="1:34" ht="12.75">
      <c r="A19" s="140" t="s">
        <v>50</v>
      </c>
      <c r="B19" s="143"/>
      <c r="C19" s="143"/>
      <c r="D19" s="143"/>
      <c r="E19" s="143"/>
      <c r="F19" s="143"/>
      <c r="G19" s="143"/>
      <c r="H19" s="143"/>
      <c r="I19" s="143"/>
      <c r="J19" s="143"/>
      <c r="K19" s="140"/>
      <c r="L19" s="73"/>
      <c r="M19" s="73"/>
      <c r="N19" s="73"/>
      <c r="O19" s="73"/>
      <c r="P19" s="73"/>
      <c r="Q19" s="73"/>
      <c r="R19" s="73"/>
      <c r="S19" s="73"/>
      <c r="T19" s="73"/>
      <c r="U19" s="73"/>
      <c r="V19" s="73"/>
      <c r="W19" s="73"/>
      <c r="X19" s="73"/>
      <c r="Y19" s="73"/>
      <c r="Z19" s="73"/>
      <c r="AA19" s="73"/>
      <c r="AB19" s="73"/>
      <c r="AC19" s="73"/>
      <c r="AD19" s="73"/>
      <c r="AE19" s="73"/>
      <c r="AF19" s="73"/>
      <c r="AG19" s="73"/>
      <c r="AH19" s="73"/>
    </row>
    <row r="20" spans="1:34" ht="12.75">
      <c r="A20" s="140" t="s">
        <v>51</v>
      </c>
      <c r="B20" s="143"/>
      <c r="C20" s="143"/>
      <c r="D20" s="143"/>
      <c r="E20" s="143"/>
      <c r="F20" s="143"/>
      <c r="G20" s="143"/>
      <c r="H20" s="143"/>
      <c r="I20" s="143"/>
      <c r="J20" s="143"/>
      <c r="K20" s="140"/>
      <c r="L20" s="73"/>
      <c r="M20" s="73"/>
      <c r="N20" s="73"/>
      <c r="O20" s="73"/>
      <c r="P20" s="73"/>
      <c r="Q20" s="73"/>
      <c r="R20" s="73"/>
      <c r="S20" s="73"/>
      <c r="T20" s="73"/>
      <c r="U20" s="73"/>
      <c r="V20" s="73"/>
      <c r="W20" s="73"/>
      <c r="X20" s="73"/>
      <c r="Y20" s="73"/>
      <c r="Z20" s="73"/>
      <c r="AA20" s="73"/>
      <c r="AB20" s="73"/>
      <c r="AC20" s="73"/>
      <c r="AD20" s="73"/>
      <c r="AE20" s="73"/>
      <c r="AF20" s="73"/>
      <c r="AG20" s="73"/>
      <c r="AH20" s="73"/>
    </row>
    <row r="21" spans="1:34" ht="12.75">
      <c r="A21" s="73"/>
      <c r="B21" s="73"/>
      <c r="C21" s="73"/>
      <c r="D21" s="73"/>
      <c r="E21" s="73"/>
      <c r="F21" s="73"/>
      <c r="G21" s="73"/>
      <c r="H21" s="73"/>
      <c r="I21" s="73"/>
      <c r="J21" s="73"/>
      <c r="K21" s="140"/>
      <c r="L21" s="73"/>
      <c r="M21" s="73"/>
      <c r="N21" s="73"/>
      <c r="O21" s="73"/>
      <c r="P21" s="73"/>
      <c r="Q21" s="73"/>
      <c r="R21" s="73"/>
      <c r="S21" s="73"/>
      <c r="T21" s="73"/>
      <c r="U21" s="73"/>
      <c r="V21" s="73"/>
      <c r="W21" s="73"/>
      <c r="X21" s="73"/>
      <c r="Y21" s="73"/>
      <c r="Z21" s="73"/>
      <c r="AA21" s="73"/>
      <c r="AB21" s="73"/>
      <c r="AC21" s="73"/>
      <c r="AD21" s="73"/>
      <c r="AE21" s="73"/>
      <c r="AF21" s="73"/>
      <c r="AG21" s="73"/>
      <c r="AH21" s="73"/>
    </row>
    <row r="22" spans="1:34" ht="12.75">
      <c r="A22" s="73"/>
      <c r="B22" s="73"/>
      <c r="C22" s="73"/>
      <c r="D22" s="73"/>
      <c r="E22" s="73"/>
      <c r="F22" s="73"/>
      <c r="G22" s="73"/>
      <c r="H22" s="73"/>
      <c r="I22" s="73"/>
      <c r="J22" s="73"/>
      <c r="K22" s="140"/>
      <c r="L22" s="73"/>
      <c r="M22" s="73"/>
      <c r="N22" s="73"/>
      <c r="O22" s="73"/>
      <c r="P22" s="73"/>
      <c r="Q22" s="73"/>
      <c r="R22" s="73"/>
      <c r="S22" s="73"/>
      <c r="T22" s="73"/>
      <c r="U22" s="73"/>
      <c r="V22" s="73"/>
      <c r="W22" s="73"/>
      <c r="X22" s="73"/>
      <c r="Y22" s="73"/>
      <c r="Z22" s="73"/>
      <c r="AA22" s="73"/>
      <c r="AB22" s="73"/>
      <c r="AC22" s="73"/>
      <c r="AD22" s="73"/>
      <c r="AE22" s="73"/>
      <c r="AF22" s="73"/>
      <c r="AG22" s="73"/>
      <c r="AH22" s="73"/>
    </row>
    <row r="23" spans="1:34" ht="12.75">
      <c r="A23" s="73"/>
      <c r="B23" s="73"/>
      <c r="C23" s="73"/>
      <c r="D23" s="73"/>
      <c r="E23" s="73"/>
      <c r="F23" s="73"/>
      <c r="G23" s="73"/>
      <c r="H23" s="73"/>
      <c r="I23" s="73"/>
      <c r="J23" s="73"/>
      <c r="K23" s="140"/>
      <c r="L23" s="73"/>
      <c r="M23" s="73"/>
      <c r="N23" s="73"/>
      <c r="O23" s="73"/>
      <c r="P23" s="73"/>
      <c r="Q23" s="73"/>
      <c r="R23" s="73"/>
      <c r="S23" s="73"/>
      <c r="T23" s="73"/>
      <c r="U23" s="73"/>
      <c r="V23" s="73"/>
      <c r="W23" s="73"/>
      <c r="X23" s="73"/>
      <c r="Y23" s="73"/>
      <c r="Z23" s="73"/>
      <c r="AA23" s="73"/>
      <c r="AB23" s="73"/>
      <c r="AC23" s="73"/>
      <c r="AD23" s="73"/>
      <c r="AE23" s="73"/>
      <c r="AF23" s="73"/>
      <c r="AG23" s="73"/>
      <c r="AH23" s="73"/>
    </row>
    <row r="24" spans="1:34" ht="21">
      <c r="A24" s="145" t="s">
        <v>52</v>
      </c>
      <c r="B24" s="146"/>
      <c r="C24" s="146"/>
      <c r="D24" s="146"/>
      <c r="E24" s="143"/>
      <c r="F24" s="143"/>
      <c r="G24" s="143"/>
      <c r="H24" s="143"/>
      <c r="I24" s="143"/>
      <c r="J24" s="143"/>
      <c r="K24" s="140"/>
      <c r="L24" s="73"/>
      <c r="M24" s="73"/>
      <c r="N24" s="73"/>
      <c r="O24" s="73"/>
      <c r="P24" s="73"/>
      <c r="Q24" s="73"/>
      <c r="R24" s="73"/>
      <c r="S24" s="73"/>
      <c r="T24" s="73"/>
      <c r="U24" s="73"/>
      <c r="V24" s="73"/>
      <c r="W24" s="73"/>
      <c r="X24" s="73"/>
      <c r="Y24" s="73"/>
      <c r="Z24" s="73"/>
      <c r="AA24" s="73"/>
      <c r="AB24" s="73"/>
      <c r="AC24" s="73"/>
      <c r="AD24" s="73"/>
      <c r="AE24" s="73"/>
      <c r="AF24" s="73"/>
      <c r="AG24" s="73"/>
      <c r="AH24" s="73"/>
    </row>
    <row r="25" spans="1:34" ht="12.75">
      <c r="A25" s="73"/>
      <c r="B25" s="73"/>
      <c r="C25" s="73"/>
      <c r="D25" s="73"/>
      <c r="E25" s="73"/>
      <c r="F25" s="73"/>
      <c r="G25" s="73"/>
      <c r="H25" s="73"/>
      <c r="I25" s="73"/>
      <c r="J25" s="73"/>
      <c r="K25" s="140"/>
      <c r="L25" s="73"/>
      <c r="M25" s="73"/>
      <c r="N25" s="73"/>
      <c r="O25" s="73"/>
      <c r="P25" s="73"/>
      <c r="Q25" s="73"/>
      <c r="R25" s="73"/>
      <c r="S25" s="73"/>
      <c r="T25" s="73"/>
      <c r="U25" s="73"/>
      <c r="V25" s="73"/>
      <c r="W25" s="73"/>
      <c r="X25" s="73"/>
      <c r="Y25" s="73"/>
      <c r="Z25" s="73"/>
      <c r="AA25" s="73"/>
      <c r="AB25" s="73"/>
      <c r="AC25" s="73"/>
      <c r="AD25" s="73"/>
      <c r="AE25" s="73"/>
      <c r="AF25" s="73"/>
      <c r="AG25" s="73"/>
      <c r="AH25" s="73"/>
    </row>
    <row r="26" spans="1:34" ht="26.25">
      <c r="A26" s="142" t="s">
        <v>53</v>
      </c>
      <c r="B26" s="143"/>
      <c r="C26" s="143"/>
      <c r="D26" s="143"/>
      <c r="E26" s="143"/>
      <c r="F26" s="143"/>
      <c r="G26" s="143"/>
      <c r="H26" s="143"/>
      <c r="I26" s="143"/>
      <c r="J26" s="143"/>
      <c r="K26" s="140"/>
      <c r="L26" s="73"/>
      <c r="M26" s="73"/>
      <c r="N26" s="73"/>
      <c r="O26" s="73"/>
      <c r="P26" s="73"/>
      <c r="Q26" s="73"/>
      <c r="R26" s="73"/>
      <c r="S26" s="73"/>
      <c r="T26" s="73"/>
      <c r="U26" s="73"/>
      <c r="V26" s="73"/>
      <c r="W26" s="73"/>
      <c r="X26" s="73"/>
      <c r="Y26" s="73"/>
      <c r="Z26" s="73"/>
      <c r="AA26" s="73"/>
      <c r="AB26" s="73"/>
      <c r="AC26" s="73"/>
      <c r="AD26" s="73"/>
      <c r="AE26" s="73"/>
      <c r="AF26" s="73"/>
      <c r="AG26" s="73"/>
      <c r="AH26" s="73"/>
    </row>
    <row r="27" spans="1:34" ht="12.75">
      <c r="A27" s="142"/>
      <c r="B27" s="143"/>
      <c r="C27" s="143"/>
      <c r="D27" s="143"/>
      <c r="E27" s="143"/>
      <c r="F27" s="143"/>
      <c r="G27" s="143"/>
      <c r="H27" s="143"/>
      <c r="I27" s="143"/>
      <c r="J27" s="143"/>
      <c r="K27" s="140"/>
      <c r="L27" s="73"/>
      <c r="M27" s="73"/>
      <c r="N27" s="73"/>
      <c r="O27" s="73"/>
      <c r="P27" s="73"/>
      <c r="Q27" s="73"/>
      <c r="R27" s="73"/>
      <c r="S27" s="73"/>
      <c r="T27" s="73"/>
      <c r="U27" s="73"/>
      <c r="V27" s="73"/>
      <c r="W27" s="73"/>
      <c r="X27" s="73"/>
      <c r="Y27" s="73"/>
      <c r="Z27" s="73"/>
      <c r="AA27" s="73"/>
      <c r="AB27" s="73"/>
      <c r="AC27" s="73"/>
      <c r="AD27" s="73"/>
      <c r="AE27" s="73"/>
      <c r="AF27" s="73"/>
      <c r="AG27" s="73"/>
      <c r="AH27" s="73"/>
    </row>
    <row r="28" spans="1:34" ht="12.75">
      <c r="A28" s="140" t="s">
        <v>41</v>
      </c>
      <c r="B28" s="143"/>
      <c r="C28" s="143"/>
      <c r="D28" s="143"/>
      <c r="E28" s="143"/>
      <c r="F28" s="143"/>
      <c r="G28" s="143"/>
      <c r="H28" s="143"/>
      <c r="I28" s="143"/>
      <c r="J28" s="143"/>
      <c r="K28" s="140"/>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12.75">
      <c r="A29" s="144" t="s">
        <v>42</v>
      </c>
      <c r="B29" s="143"/>
      <c r="C29" s="143"/>
      <c r="D29" s="143"/>
      <c r="E29" s="143"/>
      <c r="F29" s="143"/>
      <c r="G29" s="143"/>
      <c r="H29" s="143"/>
      <c r="I29" s="143"/>
      <c r="J29" s="143"/>
      <c r="K29" s="140"/>
      <c r="L29" s="73"/>
      <c r="M29" s="73"/>
      <c r="N29" s="73"/>
      <c r="O29" s="73"/>
      <c r="P29" s="73"/>
      <c r="Q29" s="73"/>
      <c r="R29" s="73"/>
      <c r="S29" s="73"/>
      <c r="T29" s="73"/>
      <c r="U29" s="73"/>
      <c r="V29" s="73"/>
      <c r="W29" s="73"/>
      <c r="X29" s="73"/>
      <c r="Y29" s="73"/>
      <c r="Z29" s="73"/>
      <c r="AA29" s="73"/>
      <c r="AB29" s="73"/>
      <c r="AC29" s="73"/>
      <c r="AD29" s="73"/>
      <c r="AE29" s="73"/>
      <c r="AF29" s="73"/>
      <c r="AG29" s="73"/>
      <c r="AH29" s="73"/>
    </row>
    <row r="30" spans="1:34" ht="12.75">
      <c r="A30" s="73"/>
      <c r="B30" s="73"/>
      <c r="C30" s="73"/>
      <c r="D30" s="73"/>
      <c r="E30" s="73"/>
      <c r="F30" s="73"/>
      <c r="G30" s="73"/>
      <c r="H30" s="73"/>
      <c r="I30" s="73"/>
      <c r="J30" s="73"/>
      <c r="K30" s="140"/>
      <c r="L30" s="73"/>
      <c r="M30" s="73"/>
      <c r="N30" s="73"/>
      <c r="O30" s="73"/>
      <c r="P30" s="73"/>
      <c r="Q30" s="73"/>
      <c r="R30" s="73"/>
      <c r="S30" s="73"/>
      <c r="T30" s="73"/>
      <c r="U30" s="73"/>
      <c r="V30" s="73"/>
      <c r="W30" s="73"/>
      <c r="X30" s="73"/>
      <c r="Y30" s="73"/>
      <c r="Z30" s="73"/>
      <c r="AA30" s="73"/>
      <c r="AB30" s="73"/>
      <c r="AC30" s="73"/>
      <c r="AD30" s="73"/>
      <c r="AE30" s="73"/>
      <c r="AF30" s="73"/>
      <c r="AG30" s="73"/>
      <c r="AH30" s="73"/>
    </row>
    <row r="31" spans="1:34" ht="12.75">
      <c r="A31" s="73"/>
      <c r="B31" s="73"/>
      <c r="C31" s="73"/>
      <c r="D31" s="73"/>
      <c r="E31" s="73"/>
      <c r="F31" s="73"/>
      <c r="G31" s="73"/>
      <c r="H31" s="73"/>
      <c r="I31" s="73"/>
      <c r="J31" s="73"/>
      <c r="K31" s="140"/>
      <c r="L31" s="73"/>
      <c r="M31" s="73"/>
      <c r="N31" s="73"/>
      <c r="O31" s="73"/>
      <c r="P31" s="73"/>
      <c r="Q31" s="73"/>
      <c r="R31" s="73"/>
      <c r="S31" s="73"/>
      <c r="T31" s="73"/>
      <c r="U31" s="73"/>
      <c r="V31" s="73"/>
      <c r="W31" s="73"/>
      <c r="X31" s="73"/>
      <c r="Y31" s="73"/>
      <c r="Z31" s="73"/>
      <c r="AA31" s="73"/>
      <c r="AB31" s="73"/>
      <c r="AC31" s="73"/>
      <c r="AD31" s="73"/>
      <c r="AE31" s="73"/>
      <c r="AF31" s="73"/>
      <c r="AG31" s="73"/>
      <c r="AH31" s="73"/>
    </row>
    <row r="32" spans="1:34" ht="39">
      <c r="A32" s="142" t="s">
        <v>54</v>
      </c>
      <c r="B32" s="142"/>
      <c r="C32" s="142"/>
      <c r="D32" s="142"/>
      <c r="E32" s="142"/>
      <c r="F32" s="142"/>
      <c r="G32" s="142"/>
      <c r="H32" s="142"/>
      <c r="I32" s="142"/>
      <c r="J32" s="142"/>
      <c r="K32" s="140"/>
      <c r="L32" s="73"/>
      <c r="M32" s="73"/>
      <c r="N32" s="73"/>
      <c r="O32" s="73"/>
      <c r="P32" s="73"/>
      <c r="Q32" s="73"/>
      <c r="R32" s="73"/>
      <c r="S32" s="73"/>
      <c r="T32" s="73"/>
      <c r="U32" s="73"/>
      <c r="V32" s="73"/>
      <c r="W32" s="73"/>
      <c r="X32" s="73"/>
      <c r="Y32" s="73"/>
      <c r="Z32" s="73"/>
      <c r="AA32" s="73"/>
      <c r="AB32" s="73"/>
      <c r="AC32" s="73"/>
      <c r="AD32" s="73"/>
      <c r="AE32" s="73"/>
      <c r="AF32" s="73"/>
      <c r="AG32" s="73"/>
      <c r="AH32" s="73"/>
    </row>
    <row r="33" spans="1:34" ht="12.75">
      <c r="A33" s="73"/>
      <c r="B33" s="73"/>
      <c r="C33" s="73"/>
      <c r="D33" s="73"/>
      <c r="E33" s="73"/>
      <c r="F33" s="73"/>
      <c r="G33" s="73"/>
      <c r="H33" s="73"/>
      <c r="I33" s="73"/>
      <c r="J33" s="73"/>
      <c r="K33" s="140"/>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2.75">
      <c r="A34" s="73"/>
      <c r="B34" s="73"/>
      <c r="C34" s="73"/>
      <c r="D34" s="73"/>
      <c r="E34" s="73"/>
      <c r="F34" s="73"/>
      <c r="G34" s="73"/>
      <c r="H34" s="73"/>
      <c r="I34" s="73"/>
      <c r="J34" s="73"/>
      <c r="K34" s="140"/>
      <c r="L34" s="73"/>
      <c r="M34" s="73"/>
      <c r="N34" s="73"/>
      <c r="O34" s="73"/>
      <c r="P34" s="73"/>
      <c r="Q34" s="73"/>
      <c r="R34" s="73"/>
      <c r="S34" s="73"/>
      <c r="T34" s="73"/>
      <c r="U34" s="73"/>
      <c r="V34" s="73"/>
      <c r="W34" s="73"/>
      <c r="X34" s="73"/>
      <c r="Y34" s="73"/>
      <c r="Z34" s="73"/>
      <c r="AA34" s="73"/>
      <c r="AB34" s="73"/>
      <c r="AC34" s="73"/>
      <c r="AD34" s="73"/>
      <c r="AE34" s="73"/>
      <c r="AF34" s="73"/>
      <c r="AG34" s="73"/>
      <c r="AH34" s="73"/>
    </row>
    <row r="35" spans="1:34" ht="52.5">
      <c r="A35" s="142" t="s">
        <v>55</v>
      </c>
      <c r="B35" s="142"/>
      <c r="C35" s="142"/>
      <c r="D35" s="142"/>
      <c r="E35" s="142"/>
      <c r="F35" s="142"/>
      <c r="G35" s="142"/>
      <c r="H35" s="142"/>
      <c r="I35" s="142"/>
      <c r="J35" s="142"/>
      <c r="K35" s="140"/>
      <c r="L35" s="73"/>
      <c r="M35" s="73"/>
      <c r="N35" s="73"/>
      <c r="O35" s="73"/>
      <c r="P35" s="73"/>
      <c r="Q35" s="73"/>
      <c r="R35" s="73"/>
      <c r="S35" s="73"/>
      <c r="T35" s="73"/>
      <c r="U35" s="73"/>
      <c r="V35" s="73"/>
      <c r="W35" s="73"/>
      <c r="X35" s="73"/>
      <c r="Y35" s="73"/>
      <c r="Z35" s="73"/>
      <c r="AA35" s="73"/>
      <c r="AB35" s="73"/>
      <c r="AC35" s="73"/>
      <c r="AD35" s="73"/>
      <c r="AE35" s="73"/>
      <c r="AF35" s="73"/>
      <c r="AG35" s="73"/>
      <c r="AH35" s="73"/>
    </row>
    <row r="36" spans="1:34" ht="12.7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X28"/>
  <sheetViews>
    <sheetView zoomScalePageLayoutView="0" workbookViewId="0" topLeftCell="A1">
      <selection activeCell="F15" sqref="F15"/>
    </sheetView>
  </sheetViews>
  <sheetFormatPr defaultColWidth="9.140625" defaultRowHeight="12.75"/>
  <cols>
    <col min="1" max="1" width="8.8515625" style="0" customWidth="1"/>
  </cols>
  <sheetData>
    <row r="1" spans="1:17" ht="12.75">
      <c r="A1" s="73"/>
      <c r="B1" s="73"/>
      <c r="C1" s="73"/>
      <c r="D1" s="73"/>
      <c r="E1" s="73"/>
      <c r="F1" s="73"/>
      <c r="G1" s="73"/>
      <c r="H1" s="73"/>
      <c r="I1" s="73"/>
      <c r="J1" s="73"/>
      <c r="K1" s="73"/>
      <c r="L1" s="73"/>
      <c r="M1" s="73"/>
      <c r="N1" s="73"/>
      <c r="O1" s="73"/>
      <c r="P1" s="73"/>
      <c r="Q1" s="73"/>
    </row>
    <row r="2" spans="1:17" ht="12.75" hidden="1">
      <c r="A2" s="74" t="s">
        <v>0</v>
      </c>
      <c r="B2" s="74" t="s">
        <v>56</v>
      </c>
      <c r="C2" s="74" t="s">
        <v>7</v>
      </c>
      <c r="D2" s="74" t="s">
        <v>8</v>
      </c>
      <c r="E2" s="74" t="s">
        <v>57</v>
      </c>
      <c r="F2" s="74" t="s">
        <v>58</v>
      </c>
      <c r="G2" s="74" t="s">
        <v>59</v>
      </c>
      <c r="H2" s="74" t="s">
        <v>60</v>
      </c>
      <c r="I2" s="74" t="s">
        <v>61</v>
      </c>
      <c r="J2" s="74" t="s">
        <v>62</v>
      </c>
      <c r="K2" s="74" t="s">
        <v>63</v>
      </c>
      <c r="L2" s="74" t="s">
        <v>9</v>
      </c>
      <c r="M2" s="74" t="s">
        <v>64</v>
      </c>
      <c r="N2" s="73"/>
      <c r="O2" s="73"/>
      <c r="P2" s="73"/>
      <c r="Q2" s="73"/>
    </row>
    <row r="3" spans="1:17" ht="12.75" hidden="1">
      <c r="A3" s="75" t="s">
        <v>65</v>
      </c>
      <c r="B3" s="74" t="s">
        <v>66</v>
      </c>
      <c r="C3" s="74" t="s">
        <v>18</v>
      </c>
      <c r="D3" s="74" t="s">
        <v>19</v>
      </c>
      <c r="E3" s="74" t="s">
        <v>67</v>
      </c>
      <c r="F3" s="74" t="s">
        <v>68</v>
      </c>
      <c r="G3" s="74" t="s">
        <v>69</v>
      </c>
      <c r="H3" s="74" t="s">
        <v>68</v>
      </c>
      <c r="I3" s="74" t="s">
        <v>70</v>
      </c>
      <c r="J3" s="74" t="s">
        <v>71</v>
      </c>
      <c r="K3" s="74" t="s">
        <v>72</v>
      </c>
      <c r="L3" s="74" t="s">
        <v>20</v>
      </c>
      <c r="M3" s="74" t="s">
        <v>21</v>
      </c>
      <c r="N3" s="73"/>
      <c r="O3" s="73"/>
      <c r="P3" s="73"/>
      <c r="Q3" s="73"/>
    </row>
    <row r="4" spans="1:17" ht="12.75">
      <c r="A4" s="74"/>
      <c r="B4" s="74"/>
      <c r="C4" s="74"/>
      <c r="D4" s="74"/>
      <c r="E4" s="74"/>
      <c r="F4" s="74"/>
      <c r="G4" s="74"/>
      <c r="H4" s="74"/>
      <c r="I4" s="74"/>
      <c r="J4" s="74"/>
      <c r="K4" s="74"/>
      <c r="L4" s="74"/>
      <c r="M4" s="74"/>
      <c r="N4" s="73"/>
      <c r="O4" s="73"/>
      <c r="P4" s="73"/>
      <c r="Q4" s="73"/>
    </row>
    <row r="5" spans="1:17" ht="22.5">
      <c r="A5" s="119" t="s">
        <v>73</v>
      </c>
      <c r="B5" s="120"/>
      <c r="C5" s="120"/>
      <c r="D5" s="120"/>
      <c r="E5" s="120"/>
      <c r="F5" s="120"/>
      <c r="G5" s="76"/>
      <c r="H5" s="76"/>
      <c r="I5" s="76"/>
      <c r="J5" s="76"/>
      <c r="K5" s="73"/>
      <c r="L5" s="73"/>
      <c r="M5" s="73"/>
      <c r="N5" s="73"/>
      <c r="O5" s="73"/>
      <c r="P5" s="73"/>
      <c r="Q5" s="73"/>
    </row>
    <row r="6" spans="1:17" ht="15">
      <c r="A6" s="121" t="str">
        <f>CONCATENATE("Created On: ",K3,)</f>
        <v>Created On: 08/25/2015</v>
      </c>
      <c r="B6" s="121"/>
      <c r="C6" s="121"/>
      <c r="D6" s="121"/>
      <c r="E6" s="121"/>
      <c r="F6" s="121"/>
      <c r="G6" s="77"/>
      <c r="H6" s="77"/>
      <c r="I6" s="77"/>
      <c r="J6" s="77"/>
      <c r="K6" s="73"/>
      <c r="L6" s="73"/>
      <c r="M6" s="73"/>
      <c r="N6" s="73"/>
      <c r="O6" s="73"/>
      <c r="P6" s="73"/>
      <c r="Q6" s="73"/>
    </row>
    <row r="7" spans="1:17" ht="15">
      <c r="A7" s="121" t="str">
        <f>CONCATENATE(C3," ",D3," Reporting Period")</f>
        <v>April 2015 Reporting Period</v>
      </c>
      <c r="B7" s="121"/>
      <c r="C7" s="121"/>
      <c r="D7" s="121"/>
      <c r="E7" s="121"/>
      <c r="F7" s="121"/>
      <c r="G7" s="77"/>
      <c r="H7" s="77"/>
      <c r="I7" s="77"/>
      <c r="J7" s="77"/>
      <c r="K7" s="73"/>
      <c r="L7" s="73"/>
      <c r="M7" s="73"/>
      <c r="N7" s="73"/>
      <c r="O7" s="73"/>
      <c r="P7" s="73"/>
      <c r="Q7" s="73"/>
    </row>
    <row r="8" spans="1:24" ht="12.75">
      <c r="A8" s="73"/>
      <c r="B8" s="73"/>
      <c r="C8" s="73"/>
      <c r="D8" s="73"/>
      <c r="E8" s="73"/>
      <c r="F8" s="73"/>
      <c r="G8" s="73"/>
      <c r="H8" s="73"/>
      <c r="I8" s="73"/>
      <c r="J8" s="73"/>
      <c r="K8" s="73"/>
      <c r="L8" s="73"/>
      <c r="M8" s="73"/>
      <c r="N8" s="73"/>
      <c r="O8" s="73"/>
      <c r="P8" s="73"/>
      <c r="Q8" s="73"/>
      <c r="R8" s="73"/>
      <c r="S8" s="73"/>
      <c r="T8" s="73"/>
      <c r="U8" s="73"/>
      <c r="V8" s="73"/>
      <c r="W8" s="73"/>
      <c r="X8" s="73"/>
    </row>
    <row r="9" spans="1:24" ht="12.75">
      <c r="A9" s="73"/>
      <c r="B9" s="73"/>
      <c r="C9" s="73"/>
      <c r="D9" s="73"/>
      <c r="E9" s="73"/>
      <c r="F9" s="73"/>
      <c r="G9" s="73"/>
      <c r="H9" s="73"/>
      <c r="I9" s="73"/>
      <c r="J9" s="73"/>
      <c r="K9" s="73"/>
      <c r="L9" s="73"/>
      <c r="M9" s="73"/>
      <c r="N9" s="73"/>
      <c r="O9" s="73"/>
      <c r="P9" s="73"/>
      <c r="Q9" s="73"/>
      <c r="R9" s="73"/>
      <c r="S9" s="73"/>
      <c r="T9" s="73"/>
      <c r="U9" s="73"/>
      <c r="V9" s="73"/>
      <c r="W9" s="73"/>
      <c r="X9" s="73"/>
    </row>
    <row r="10" spans="1:24" ht="15">
      <c r="A10" s="149" t="s">
        <v>74</v>
      </c>
      <c r="B10" s="73"/>
      <c r="C10" s="73"/>
      <c r="D10" s="73"/>
      <c r="E10" s="73"/>
      <c r="F10" s="73"/>
      <c r="G10" s="73"/>
      <c r="H10" s="73"/>
      <c r="I10" s="73"/>
      <c r="J10" s="73"/>
      <c r="K10" s="73"/>
      <c r="L10" s="73"/>
      <c r="M10" s="73"/>
      <c r="N10" s="73"/>
      <c r="O10" s="73"/>
      <c r="P10" s="73"/>
      <c r="Q10" s="73"/>
      <c r="R10" s="73"/>
      <c r="S10" s="73"/>
      <c r="T10" s="73"/>
      <c r="U10" s="73"/>
      <c r="V10" s="73"/>
      <c r="W10" s="73"/>
      <c r="X10" s="73"/>
    </row>
    <row r="11" spans="1:24" ht="12.75">
      <c r="A11" s="73"/>
      <c r="B11" s="73"/>
      <c r="C11" s="73"/>
      <c r="D11" s="73"/>
      <c r="E11" s="73"/>
      <c r="F11" s="73"/>
      <c r="G11" s="73"/>
      <c r="H11" s="73"/>
      <c r="I11" s="73"/>
      <c r="J11" s="73"/>
      <c r="K11" s="73"/>
      <c r="L11" s="73"/>
      <c r="M11" s="73"/>
      <c r="N11" s="73"/>
      <c r="O11" s="73"/>
      <c r="P11" s="73"/>
      <c r="Q11" s="73"/>
      <c r="R11" s="73"/>
      <c r="S11" s="73"/>
      <c r="T11" s="73"/>
      <c r="U11" s="73"/>
      <c r="V11" s="73"/>
      <c r="W11" s="73"/>
      <c r="X11" s="73"/>
    </row>
    <row r="12" spans="1:24" ht="26.25">
      <c r="A12" s="142"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 April 2015 changed by 2.9 percent compared to the same period in 2014. (1)</v>
      </c>
      <c r="B12" s="142"/>
      <c r="C12" s="142"/>
      <c r="D12" s="142"/>
      <c r="E12" s="142"/>
      <c r="F12" s="142"/>
      <c r="G12" s="142"/>
      <c r="H12" s="142"/>
      <c r="I12" s="142"/>
      <c r="J12" s="142"/>
      <c r="K12" s="73"/>
      <c r="L12" s="73"/>
      <c r="M12" s="73"/>
      <c r="N12" s="73"/>
      <c r="O12" s="73"/>
      <c r="P12" s="73"/>
      <c r="Q12" s="73"/>
      <c r="R12" s="73"/>
      <c r="S12" s="73"/>
      <c r="T12" s="73"/>
      <c r="U12" s="73"/>
      <c r="V12" s="73"/>
      <c r="W12" s="73"/>
      <c r="X12" s="73"/>
    </row>
    <row r="13" spans="1:24" ht="12.75">
      <c r="A13" s="73"/>
      <c r="B13" s="73"/>
      <c r="C13" s="73"/>
      <c r="D13" s="73"/>
      <c r="E13" s="73"/>
      <c r="F13" s="73"/>
      <c r="G13" s="73"/>
      <c r="H13" s="73"/>
      <c r="I13" s="73"/>
      <c r="J13" s="73"/>
      <c r="K13" s="73"/>
      <c r="L13" s="73"/>
      <c r="M13" s="73"/>
      <c r="N13" s="73"/>
      <c r="O13" s="73"/>
      <c r="P13" s="73"/>
      <c r="Q13" s="73"/>
      <c r="R13" s="73"/>
      <c r="S13" s="73"/>
      <c r="T13" s="73"/>
      <c r="U13" s="73"/>
      <c r="V13" s="73"/>
      <c r="W13" s="73"/>
      <c r="X13" s="73"/>
    </row>
    <row r="14" spans="1:24" ht="105">
      <c r="A14" s="142" t="s">
        <v>75</v>
      </c>
      <c r="B14" s="142"/>
      <c r="C14" s="142"/>
      <c r="D14" s="142"/>
      <c r="E14" s="142"/>
      <c r="F14" s="142"/>
      <c r="G14" s="142"/>
      <c r="H14" s="142"/>
      <c r="I14" s="142"/>
      <c r="J14" s="142"/>
      <c r="K14" s="73"/>
      <c r="L14" s="73"/>
      <c r="M14" s="73"/>
      <c r="N14" s="73"/>
      <c r="O14" s="73"/>
      <c r="P14" s="73"/>
      <c r="Q14" s="73"/>
      <c r="R14" s="73"/>
      <c r="S14" s="73"/>
      <c r="T14" s="73"/>
      <c r="U14" s="73"/>
      <c r="V14" s="73"/>
      <c r="W14" s="73"/>
      <c r="X14" s="73"/>
    </row>
    <row r="15" spans="1:24" ht="12.75">
      <c r="A15" s="142" t="s">
        <v>76</v>
      </c>
      <c r="B15" s="142"/>
      <c r="C15" s="142"/>
      <c r="D15" s="142"/>
      <c r="E15" s="142"/>
      <c r="F15" s="142"/>
      <c r="G15" s="142"/>
      <c r="H15" s="142"/>
      <c r="I15" s="142"/>
      <c r="J15" s="142"/>
      <c r="K15" s="73"/>
      <c r="L15" s="73"/>
      <c r="M15" s="73"/>
      <c r="N15" s="73"/>
      <c r="O15" s="73"/>
      <c r="P15" s="73"/>
      <c r="Q15" s="73"/>
      <c r="R15" s="73"/>
      <c r="S15" s="73"/>
      <c r="T15" s="73"/>
      <c r="U15" s="73"/>
      <c r="V15" s="73"/>
      <c r="W15" s="73"/>
      <c r="X15" s="73"/>
    </row>
    <row r="16" spans="1:24" ht="12.75">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2.75">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24.75" customHeight="1">
      <c r="A18" s="149" t="s">
        <v>77</v>
      </c>
      <c r="B18" s="73"/>
      <c r="C18" s="73"/>
      <c r="D18" s="73"/>
      <c r="E18" s="73"/>
      <c r="F18" s="73"/>
      <c r="G18" s="73"/>
      <c r="H18" s="73"/>
      <c r="I18" s="73"/>
      <c r="J18" s="73"/>
      <c r="K18" s="73"/>
      <c r="L18" s="73"/>
      <c r="M18" s="73"/>
      <c r="N18" s="73"/>
      <c r="O18" s="73"/>
      <c r="P18" s="73"/>
      <c r="Q18" s="73"/>
      <c r="R18" s="73"/>
      <c r="S18" s="73"/>
      <c r="T18" s="73"/>
      <c r="U18" s="73"/>
      <c r="V18" s="73"/>
      <c r="W18" s="73"/>
      <c r="X18" s="73"/>
    </row>
    <row r="19" spans="1:24" s="5" customFormat="1" ht="12.75">
      <c r="A19" s="147"/>
      <c r="B19" s="136"/>
      <c r="C19" s="136"/>
      <c r="D19" s="136"/>
      <c r="E19" s="136"/>
      <c r="F19" s="136"/>
      <c r="G19" s="136"/>
      <c r="H19" s="136"/>
      <c r="I19" s="136"/>
      <c r="J19" s="136"/>
      <c r="K19" s="136"/>
      <c r="L19" s="136"/>
      <c r="M19" s="136"/>
      <c r="N19" s="136"/>
      <c r="O19" s="136"/>
      <c r="P19" s="136"/>
      <c r="Q19" s="136"/>
      <c r="R19" s="136"/>
      <c r="S19" s="136"/>
      <c r="T19" s="136"/>
      <c r="U19" s="136"/>
      <c r="V19" s="136"/>
      <c r="W19" s="136"/>
      <c r="X19" s="136"/>
    </row>
    <row r="20" spans="1:24" ht="52.5">
      <c r="A20" s="14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24.1 cents.Five States provide for full or partial exemptions for gasohol, a blend of 90 percent gasoline and 10 percent fuel alcohol. Diesel rates vary from 0.346 cents to 64.2 cents per gallon.</v>
      </c>
      <c r="B20" s="142"/>
      <c r="C20" s="142"/>
      <c r="D20" s="142"/>
      <c r="E20" s="142"/>
      <c r="F20" s="142"/>
      <c r="G20" s="142"/>
      <c r="H20" s="142"/>
      <c r="I20" s="142"/>
      <c r="J20" s="142"/>
      <c r="K20" s="73"/>
      <c r="L20" s="73"/>
      <c r="M20" s="73"/>
      <c r="N20" s="73"/>
      <c r="O20" s="73"/>
      <c r="P20" s="73"/>
      <c r="Q20" s="73"/>
      <c r="R20" s="73"/>
      <c r="S20" s="73"/>
      <c r="T20" s="73"/>
      <c r="U20" s="73"/>
      <c r="V20" s="73"/>
      <c r="W20" s="73"/>
      <c r="X20" s="73"/>
    </row>
    <row r="21" spans="1:24" ht="12.7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52.5">
      <c r="A22" s="142" t="s">
        <v>78</v>
      </c>
      <c r="B22" s="142"/>
      <c r="C22" s="142"/>
      <c r="D22" s="142"/>
      <c r="E22" s="142"/>
      <c r="F22" s="142"/>
      <c r="G22" s="142"/>
      <c r="H22" s="142"/>
      <c r="I22" s="142"/>
      <c r="J22" s="142"/>
      <c r="K22" s="73"/>
      <c r="L22" s="73"/>
      <c r="M22" s="73"/>
      <c r="N22" s="73"/>
      <c r="O22" s="73"/>
      <c r="P22" s="73"/>
      <c r="Q22" s="73"/>
      <c r="R22" s="73"/>
      <c r="S22" s="73"/>
      <c r="T22" s="73"/>
      <c r="U22" s="73"/>
      <c r="V22" s="73"/>
      <c r="W22" s="73"/>
      <c r="X22" s="73"/>
    </row>
    <row r="23" spans="1:24" ht="12.7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2.7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2.7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2.7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30.75">
      <c r="A27" s="14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7" s="142"/>
      <c r="C27" s="142"/>
      <c r="D27" s="142"/>
      <c r="E27" s="142"/>
      <c r="F27" s="142"/>
      <c r="G27" s="142"/>
      <c r="H27" s="142"/>
      <c r="I27" s="142"/>
      <c r="J27" s="142"/>
      <c r="K27" s="73"/>
      <c r="L27" s="73"/>
      <c r="M27" s="73"/>
      <c r="N27" s="73"/>
      <c r="O27" s="73"/>
      <c r="P27" s="73"/>
      <c r="Q27" s="73"/>
      <c r="R27" s="73"/>
      <c r="S27" s="73"/>
      <c r="T27" s="73"/>
      <c r="U27" s="73"/>
      <c r="V27" s="73"/>
      <c r="W27" s="73"/>
      <c r="X27" s="73"/>
    </row>
    <row r="28" spans="1:24" ht="12.75">
      <c r="A28" s="73"/>
      <c r="B28" s="148"/>
      <c r="C28" s="148"/>
      <c r="D28" s="148"/>
      <c r="E28" s="148"/>
      <c r="F28" s="148"/>
      <c r="G28" s="148"/>
      <c r="H28" s="148"/>
      <c r="I28" s="148"/>
      <c r="J28" s="148"/>
      <c r="K28" s="73"/>
      <c r="L28" s="73"/>
      <c r="M28" s="73"/>
      <c r="N28" s="73"/>
      <c r="O28" s="73"/>
      <c r="P28" s="73"/>
      <c r="Q28" s="73"/>
      <c r="R28" s="73"/>
      <c r="S28" s="73"/>
      <c r="T28" s="73"/>
      <c r="U28" s="73"/>
      <c r="V28" s="73"/>
      <c r="W28" s="73"/>
      <c r="X28"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100"/>
  <sheetViews>
    <sheetView zoomScale="130" zoomScaleNormal="130" zoomScalePageLayoutView="0" workbookViewId="0" topLeftCell="A39">
      <selection activeCell="A5" sqref="A5:F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73"/>
      <c r="B1" s="73"/>
      <c r="C1" s="73"/>
      <c r="D1" s="73"/>
      <c r="E1" s="73"/>
      <c r="F1" s="73"/>
      <c r="G1" s="73"/>
      <c r="H1" s="73"/>
      <c r="I1" s="73"/>
      <c r="J1" s="73"/>
      <c r="K1" s="73"/>
      <c r="L1" s="73"/>
      <c r="M1" s="73"/>
      <c r="N1" s="73"/>
    </row>
    <row r="2" spans="1:14" ht="7.5" customHeight="1" hidden="1">
      <c r="A2" s="73"/>
      <c r="B2" s="74" t="s">
        <v>0</v>
      </c>
      <c r="C2" s="74" t="s">
        <v>79</v>
      </c>
      <c r="D2" s="74" t="s">
        <v>80</v>
      </c>
      <c r="E2" s="74" t="s">
        <v>81</v>
      </c>
      <c r="F2" s="74" t="s">
        <v>82</v>
      </c>
      <c r="G2" s="74" t="s">
        <v>7</v>
      </c>
      <c r="H2" s="74" t="s">
        <v>8</v>
      </c>
      <c r="I2" s="74"/>
      <c r="J2" s="74"/>
      <c r="K2" s="74"/>
      <c r="L2" s="73"/>
      <c r="M2" s="73"/>
      <c r="N2" s="73"/>
    </row>
    <row r="3" spans="1:14" ht="7.5" customHeight="1" hidden="1">
      <c r="A3" s="73"/>
      <c r="B3" s="75" t="s">
        <v>83</v>
      </c>
      <c r="C3" s="74" t="s">
        <v>84</v>
      </c>
      <c r="D3" s="74" t="s">
        <v>84</v>
      </c>
      <c r="E3" s="74" t="s">
        <v>85</v>
      </c>
      <c r="F3" s="74" t="s">
        <v>72</v>
      </c>
      <c r="G3" s="74" t="s">
        <v>18</v>
      </c>
      <c r="H3" s="74" t="s">
        <v>19</v>
      </c>
      <c r="I3" s="74"/>
      <c r="J3" s="74"/>
      <c r="K3" s="74"/>
      <c r="L3" s="73"/>
      <c r="M3" s="73"/>
      <c r="N3" s="73"/>
    </row>
    <row r="4" spans="1:14" ht="7.5" customHeight="1">
      <c r="A4" s="73"/>
      <c r="B4" s="74"/>
      <c r="C4" s="74"/>
      <c r="D4" s="74"/>
      <c r="E4" s="74"/>
      <c r="F4" s="74"/>
      <c r="G4" s="74"/>
      <c r="H4" s="74"/>
      <c r="I4" s="74"/>
      <c r="J4" s="74"/>
      <c r="K4" s="74"/>
      <c r="L4" s="73"/>
      <c r="M4" s="73"/>
      <c r="N4" s="73"/>
    </row>
    <row r="5" spans="1:14" ht="22.5" customHeight="1">
      <c r="A5" s="118"/>
      <c r="B5" s="119" t="s">
        <v>86</v>
      </c>
      <c r="C5" s="120"/>
      <c r="D5" s="120"/>
      <c r="E5" s="120"/>
      <c r="F5" s="120"/>
      <c r="G5" s="76"/>
      <c r="H5" s="76"/>
      <c r="I5" s="76"/>
      <c r="J5" s="76"/>
      <c r="K5" s="76"/>
      <c r="L5" s="73"/>
      <c r="M5" s="73"/>
      <c r="N5" s="73"/>
    </row>
    <row r="6" spans="1:14" ht="15" customHeight="1">
      <c r="A6" s="118"/>
      <c r="B6" s="121" t="s">
        <v>87</v>
      </c>
      <c r="C6" s="121"/>
      <c r="D6" s="121"/>
      <c r="E6" s="121"/>
      <c r="F6" s="121"/>
      <c r="G6" s="77"/>
      <c r="H6" s="77"/>
      <c r="I6" s="77"/>
      <c r="J6" s="77"/>
      <c r="K6" s="77"/>
      <c r="L6" s="73"/>
      <c r="M6" s="73"/>
      <c r="N6" s="73"/>
    </row>
    <row r="7" spans="1:14" ht="9" customHeight="1">
      <c r="A7" s="73"/>
      <c r="B7" s="77"/>
      <c r="C7" s="77"/>
      <c r="D7" s="77"/>
      <c r="E7" s="77"/>
      <c r="F7" s="77"/>
      <c r="G7" s="77"/>
      <c r="H7" s="77"/>
      <c r="I7" s="77"/>
      <c r="J7" s="78"/>
      <c r="K7" s="78" t="s">
        <v>88</v>
      </c>
      <c r="L7" s="73"/>
      <c r="M7" s="73"/>
      <c r="N7" s="73"/>
    </row>
    <row r="8" spans="1:14" ht="12" customHeight="1">
      <c r="A8" s="73"/>
      <c r="B8" s="79" t="str">
        <f>CONCATENATE("Created On: ",F3)</f>
        <v>Created On: 08/25/2015</v>
      </c>
      <c r="C8" s="73"/>
      <c r="D8" s="73"/>
      <c r="E8" s="73"/>
      <c r="F8" s="79" t="s">
        <v>89</v>
      </c>
      <c r="G8" s="73"/>
      <c r="H8" s="73"/>
      <c r="I8" s="73"/>
      <c r="J8" s="73"/>
      <c r="K8" s="78" t="str">
        <f>CONCATENATE(G3," ",H3," Reporting Period")</f>
        <v>April 2015 Reporting Period</v>
      </c>
      <c r="L8" s="73"/>
      <c r="M8" s="73"/>
      <c r="N8" s="73"/>
    </row>
    <row r="9" spans="1:14" ht="12" customHeight="1">
      <c r="A9" s="73"/>
      <c r="B9" s="150"/>
      <c r="C9" s="150" t="s">
        <v>90</v>
      </c>
      <c r="D9" s="151" t="s">
        <v>91</v>
      </c>
      <c r="E9" s="151"/>
      <c r="F9" s="150" t="s">
        <v>92</v>
      </c>
      <c r="G9" s="151" t="s">
        <v>91</v>
      </c>
      <c r="H9" s="151"/>
      <c r="I9" s="150" t="s">
        <v>93</v>
      </c>
      <c r="J9" s="151" t="s">
        <v>91</v>
      </c>
      <c r="K9" s="151"/>
      <c r="L9" s="73"/>
      <c r="M9" s="73"/>
      <c r="N9" s="73"/>
    </row>
    <row r="10" spans="1:14" ht="12" customHeight="1">
      <c r="A10" s="73"/>
      <c r="B10" s="152" t="s">
        <v>94</v>
      </c>
      <c r="C10" s="153" t="str">
        <f>C3</f>
        <v>51</v>
      </c>
      <c r="D10" s="154" t="s">
        <v>95</v>
      </c>
      <c r="E10" s="154"/>
      <c r="F10" s="153" t="str">
        <f>D3</f>
        <v>51</v>
      </c>
      <c r="G10" s="154" t="s">
        <v>95</v>
      </c>
      <c r="H10" s="154"/>
      <c r="I10" s="153" t="str">
        <f>E3</f>
        <v>50</v>
      </c>
      <c r="J10" s="154" t="s">
        <v>95</v>
      </c>
      <c r="K10" s="154"/>
      <c r="L10" s="73"/>
      <c r="M10" s="73"/>
      <c r="N10" s="73"/>
    </row>
    <row r="11" spans="1:14" ht="12" customHeight="1">
      <c r="A11" s="73"/>
      <c r="B11" s="152"/>
      <c r="C11" s="152" t="str">
        <f>CONCATENATE("(",C3," Entities)")</f>
        <v>(51 Entities)</v>
      </c>
      <c r="D11" s="154" t="s">
        <v>96</v>
      </c>
      <c r="E11" s="154"/>
      <c r="F11" s="152" t="str">
        <f>CONCATENATE("(",D3," Entities)")</f>
        <v>(51 Entities)</v>
      </c>
      <c r="G11" s="154" t="s">
        <v>96</v>
      </c>
      <c r="H11" s="154"/>
      <c r="I11" s="152" t="str">
        <f>CONCATENATE("(",E3," Entities)")</f>
        <v>(50 Entities)</v>
      </c>
      <c r="J11" s="154" t="s">
        <v>96</v>
      </c>
      <c r="K11" s="154"/>
      <c r="L11" s="73"/>
      <c r="M11" s="73"/>
      <c r="N11" s="73"/>
    </row>
    <row r="12" spans="1:14" ht="16.5" customHeight="1">
      <c r="A12" s="73"/>
      <c r="B12" s="155"/>
      <c r="C12" s="155" t="s">
        <v>97</v>
      </c>
      <c r="D12" s="87" t="s">
        <v>98</v>
      </c>
      <c r="E12" s="87" t="s">
        <v>99</v>
      </c>
      <c r="F12" s="155" t="s">
        <v>97</v>
      </c>
      <c r="G12" s="87" t="s">
        <v>98</v>
      </c>
      <c r="H12" s="87" t="s">
        <v>99</v>
      </c>
      <c r="I12" s="155" t="s">
        <v>97</v>
      </c>
      <c r="J12" s="87" t="s">
        <v>98</v>
      </c>
      <c r="K12" s="87" t="s">
        <v>99</v>
      </c>
      <c r="L12" s="73"/>
      <c r="M12" s="73"/>
      <c r="N12" s="73"/>
    </row>
    <row r="13" spans="1:14" ht="7.5" customHeight="1" hidden="1">
      <c r="A13" s="73"/>
      <c r="B13" s="79" t="s">
        <v>100</v>
      </c>
      <c r="C13" s="79" t="s">
        <v>101</v>
      </c>
      <c r="D13" s="79" t="s">
        <v>102</v>
      </c>
      <c r="E13" s="79" t="s">
        <v>103</v>
      </c>
      <c r="F13" s="79" t="s">
        <v>104</v>
      </c>
      <c r="G13" s="79" t="s">
        <v>105</v>
      </c>
      <c r="H13" s="79" t="s">
        <v>106</v>
      </c>
      <c r="I13" s="79" t="s">
        <v>107</v>
      </c>
      <c r="J13" s="79" t="s">
        <v>108</v>
      </c>
      <c r="K13" s="79" t="s">
        <v>109</v>
      </c>
      <c r="L13" s="73"/>
      <c r="M13" s="73"/>
      <c r="N13" s="73"/>
    </row>
    <row r="14" spans="1:14" ht="7.5" customHeight="1" hidden="1">
      <c r="A14" s="73"/>
      <c r="B14" s="88"/>
      <c r="C14" s="88">
        <v>0</v>
      </c>
      <c r="D14" s="89">
        <v>0</v>
      </c>
      <c r="E14" s="89">
        <v>0</v>
      </c>
      <c r="F14" s="88">
        <v>0</v>
      </c>
      <c r="G14" s="89">
        <v>0</v>
      </c>
      <c r="H14" s="89">
        <v>0</v>
      </c>
      <c r="I14" s="88">
        <v>0</v>
      </c>
      <c r="J14" s="89">
        <v>0</v>
      </c>
      <c r="K14" s="89">
        <v>0</v>
      </c>
      <c r="L14" s="73"/>
      <c r="M14" s="73"/>
      <c r="N14" s="73"/>
    </row>
    <row r="15" spans="1:14" ht="9" customHeight="1">
      <c r="A15" s="73"/>
      <c r="B15" s="156" t="s">
        <v>110</v>
      </c>
      <c r="C15" s="91">
        <v>220312563</v>
      </c>
      <c r="D15" s="91">
        <v>220312563</v>
      </c>
      <c r="E15" s="92">
        <v>4.9</v>
      </c>
      <c r="F15" s="91">
        <v>212674964</v>
      </c>
      <c r="G15" s="91">
        <v>432987527</v>
      </c>
      <c r="H15" s="92">
        <v>5.3</v>
      </c>
      <c r="I15" s="91">
        <v>198683901</v>
      </c>
      <c r="J15" s="91">
        <v>631671428</v>
      </c>
      <c r="K15" s="92">
        <v>4.7</v>
      </c>
      <c r="L15" s="73"/>
      <c r="M15" s="73"/>
      <c r="N15" s="73"/>
    </row>
    <row r="16" spans="1:14" ht="9" customHeight="1">
      <c r="A16" s="73"/>
      <c r="B16" s="157" t="s">
        <v>111</v>
      </c>
      <c r="C16" s="94">
        <v>21288504</v>
      </c>
      <c r="D16" s="94">
        <v>21288504</v>
      </c>
      <c r="E16" s="95">
        <v>3.8</v>
      </c>
      <c r="F16" s="94">
        <v>20095267</v>
      </c>
      <c r="G16" s="94">
        <v>41383771</v>
      </c>
      <c r="H16" s="95">
        <v>1.8</v>
      </c>
      <c r="I16" s="94">
        <v>22545552</v>
      </c>
      <c r="J16" s="94">
        <v>63929323</v>
      </c>
      <c r="K16" s="95">
        <v>1.7</v>
      </c>
      <c r="L16" s="73"/>
      <c r="M16" s="73"/>
      <c r="N16" s="73"/>
    </row>
    <row r="17" spans="1:14" ht="9" customHeight="1">
      <c r="A17" s="73"/>
      <c r="B17" s="157" t="s">
        <v>112</v>
      </c>
      <c r="C17" s="96">
        <v>231912645</v>
      </c>
      <c r="D17" s="96">
        <v>231912645</v>
      </c>
      <c r="E17" s="97">
        <v>7.5</v>
      </c>
      <c r="F17" s="96">
        <v>215661073</v>
      </c>
      <c r="G17" s="96">
        <v>447573718</v>
      </c>
      <c r="H17" s="97">
        <v>5.2</v>
      </c>
      <c r="I17" s="96">
        <v>249614725</v>
      </c>
      <c r="J17" s="96">
        <v>697188443</v>
      </c>
      <c r="K17" s="97">
        <v>5.1</v>
      </c>
      <c r="L17" s="73"/>
      <c r="M17" s="73"/>
      <c r="N17" s="73"/>
    </row>
    <row r="18" spans="1:14" ht="9" customHeight="1">
      <c r="A18" s="73"/>
      <c r="B18" s="157" t="s">
        <v>113</v>
      </c>
      <c r="C18" s="96">
        <v>117392240</v>
      </c>
      <c r="D18" s="96">
        <v>117392240</v>
      </c>
      <c r="E18" s="97">
        <v>2.9</v>
      </c>
      <c r="F18" s="96">
        <v>101291425</v>
      </c>
      <c r="G18" s="96">
        <v>218683665</v>
      </c>
      <c r="H18" s="97">
        <v>0.2</v>
      </c>
      <c r="I18" s="96">
        <v>116943815</v>
      </c>
      <c r="J18" s="96">
        <v>335627480</v>
      </c>
      <c r="K18" s="97">
        <v>-0.5</v>
      </c>
      <c r="L18" s="73"/>
      <c r="M18" s="73"/>
      <c r="N18" s="73"/>
    </row>
    <row r="19" spans="1:14" ht="9" customHeight="1">
      <c r="A19" s="73"/>
      <c r="B19" s="157" t="s">
        <v>114</v>
      </c>
      <c r="C19" s="96">
        <v>1217054940</v>
      </c>
      <c r="D19" s="96">
        <v>1217054940</v>
      </c>
      <c r="E19" s="97">
        <v>3.6</v>
      </c>
      <c r="F19" s="96">
        <v>1148825043</v>
      </c>
      <c r="G19" s="96">
        <v>2365879983</v>
      </c>
      <c r="H19" s="97">
        <v>3.5</v>
      </c>
      <c r="I19" s="96">
        <v>1288573351</v>
      </c>
      <c r="J19" s="96">
        <v>3654453334</v>
      </c>
      <c r="K19" s="97">
        <v>3.5</v>
      </c>
      <c r="L19" s="73"/>
      <c r="M19" s="73"/>
      <c r="N19" s="73"/>
    </row>
    <row r="20" spans="1:14" ht="9" customHeight="1">
      <c r="A20" s="73"/>
      <c r="B20" s="157" t="s">
        <v>115</v>
      </c>
      <c r="C20" s="96">
        <v>183396778</v>
      </c>
      <c r="D20" s="96">
        <v>183396778</v>
      </c>
      <c r="E20" s="97">
        <v>4.1</v>
      </c>
      <c r="F20" s="96">
        <v>164075143</v>
      </c>
      <c r="G20" s="96">
        <v>347471921</v>
      </c>
      <c r="H20" s="97">
        <v>2.7</v>
      </c>
      <c r="I20" s="96">
        <v>192000081</v>
      </c>
      <c r="J20" s="96">
        <v>539472002</v>
      </c>
      <c r="K20" s="97">
        <v>3.8</v>
      </c>
      <c r="L20" s="73"/>
      <c r="M20" s="73"/>
      <c r="N20" s="73"/>
    </row>
    <row r="21" spans="1:14" ht="9" customHeight="1">
      <c r="A21" s="73"/>
      <c r="B21" s="157" t="s">
        <v>116</v>
      </c>
      <c r="C21" s="94">
        <v>116441085</v>
      </c>
      <c r="D21" s="94">
        <v>116441085</v>
      </c>
      <c r="E21" s="95">
        <v>2</v>
      </c>
      <c r="F21" s="94">
        <v>106729819</v>
      </c>
      <c r="G21" s="94">
        <v>223170904</v>
      </c>
      <c r="H21" s="95">
        <v>2.6</v>
      </c>
      <c r="I21" s="94">
        <v>121583283</v>
      </c>
      <c r="J21" s="94">
        <v>344754187</v>
      </c>
      <c r="K21" s="95">
        <v>2.1</v>
      </c>
      <c r="L21" s="73"/>
      <c r="M21" s="73"/>
      <c r="N21" s="73"/>
    </row>
    <row r="22" spans="1:14" ht="9" customHeight="1">
      <c r="A22" s="73"/>
      <c r="B22" s="157" t="s">
        <v>117</v>
      </c>
      <c r="C22" s="96">
        <v>36024878</v>
      </c>
      <c r="D22" s="96">
        <v>36024878</v>
      </c>
      <c r="E22" s="97">
        <v>7.5</v>
      </c>
      <c r="F22" s="96">
        <v>32796171</v>
      </c>
      <c r="G22" s="96">
        <v>68821049</v>
      </c>
      <c r="H22" s="97">
        <v>5</v>
      </c>
      <c r="I22" s="96">
        <v>37754642</v>
      </c>
      <c r="J22" s="96">
        <v>106575691</v>
      </c>
      <c r="K22" s="97">
        <v>4.8</v>
      </c>
      <c r="L22" s="73"/>
      <c r="M22" s="73"/>
      <c r="N22" s="73"/>
    </row>
    <row r="23" spans="1:14" ht="9" customHeight="1">
      <c r="A23" s="73"/>
      <c r="B23" s="157" t="s">
        <v>118</v>
      </c>
      <c r="C23" s="94">
        <v>9014706</v>
      </c>
      <c r="D23" s="94">
        <v>9014706</v>
      </c>
      <c r="E23" s="95">
        <v>0</v>
      </c>
      <c r="F23" s="94">
        <v>9367669</v>
      </c>
      <c r="G23" s="94">
        <v>18382375</v>
      </c>
      <c r="H23" s="95">
        <v>2.1</v>
      </c>
      <c r="I23" s="94">
        <v>10936662</v>
      </c>
      <c r="J23" s="94">
        <v>29319037</v>
      </c>
      <c r="K23" s="95">
        <v>0.8</v>
      </c>
      <c r="L23" s="73"/>
      <c r="M23" s="73"/>
      <c r="N23" s="73"/>
    </row>
    <row r="24" spans="1:14" ht="9" customHeight="1">
      <c r="A24" s="73"/>
      <c r="B24" s="157" t="s">
        <v>119</v>
      </c>
      <c r="C24" s="96">
        <v>712351560</v>
      </c>
      <c r="D24" s="96">
        <v>712351560</v>
      </c>
      <c r="E24" s="97">
        <v>1.5</v>
      </c>
      <c r="F24" s="96">
        <v>723322281</v>
      </c>
      <c r="G24" s="96">
        <v>1435673841</v>
      </c>
      <c r="H24" s="97">
        <v>2.6</v>
      </c>
      <c r="I24" s="96">
        <v>684603143</v>
      </c>
      <c r="J24" s="96">
        <v>2120276984</v>
      </c>
      <c r="K24" s="97">
        <v>3</v>
      </c>
      <c r="L24" s="73"/>
      <c r="M24" s="73"/>
      <c r="N24" s="73"/>
    </row>
    <row r="25" spans="1:14" ht="9" customHeight="1">
      <c r="A25" s="73"/>
      <c r="B25" s="157" t="s">
        <v>120</v>
      </c>
      <c r="C25" s="96">
        <v>394610747</v>
      </c>
      <c r="D25" s="96">
        <v>394610747</v>
      </c>
      <c r="E25" s="97">
        <v>8.1</v>
      </c>
      <c r="F25" s="96">
        <v>366119009</v>
      </c>
      <c r="G25" s="96">
        <v>760729756</v>
      </c>
      <c r="H25" s="97">
        <v>7.9</v>
      </c>
      <c r="I25" s="96">
        <v>420860629</v>
      </c>
      <c r="J25" s="96">
        <v>1181590385</v>
      </c>
      <c r="K25" s="97">
        <v>4.6</v>
      </c>
      <c r="L25" s="73"/>
      <c r="M25" s="73"/>
      <c r="N25" s="73"/>
    </row>
    <row r="26" spans="1:14" ht="9" customHeight="1">
      <c r="A26" s="73"/>
      <c r="B26" s="157" t="s">
        <v>121</v>
      </c>
      <c r="C26" s="96">
        <v>36739889</v>
      </c>
      <c r="D26" s="96">
        <v>36739889</v>
      </c>
      <c r="E26" s="97">
        <v>-6.3</v>
      </c>
      <c r="F26" s="96">
        <v>35875882</v>
      </c>
      <c r="G26" s="96">
        <v>72615771</v>
      </c>
      <c r="H26" s="97">
        <v>0.8</v>
      </c>
      <c r="I26" s="96">
        <v>39099281</v>
      </c>
      <c r="J26" s="96">
        <v>111715052</v>
      </c>
      <c r="K26" s="97">
        <v>-1.1</v>
      </c>
      <c r="L26" s="73"/>
      <c r="M26" s="73"/>
      <c r="N26" s="73"/>
    </row>
    <row r="27" spans="1:14" ht="9" customHeight="1">
      <c r="A27" s="73"/>
      <c r="B27" s="157" t="s">
        <v>122</v>
      </c>
      <c r="C27" s="96">
        <v>55306349</v>
      </c>
      <c r="D27" s="96">
        <v>55306349</v>
      </c>
      <c r="E27" s="97">
        <v>0.2</v>
      </c>
      <c r="F27" s="96">
        <v>60109929</v>
      </c>
      <c r="G27" s="96">
        <v>115416278</v>
      </c>
      <c r="H27" s="97">
        <v>0.3</v>
      </c>
      <c r="I27" s="96">
        <v>58480717</v>
      </c>
      <c r="J27" s="96">
        <v>173896995</v>
      </c>
      <c r="K27" s="97">
        <v>1.4</v>
      </c>
      <c r="L27" s="73"/>
      <c r="M27" s="73"/>
      <c r="N27" s="73"/>
    </row>
    <row r="28" spans="1:14" ht="9" customHeight="1">
      <c r="A28" s="73"/>
      <c r="B28" s="157" t="s">
        <v>123</v>
      </c>
      <c r="C28" s="96">
        <v>298796129</v>
      </c>
      <c r="D28" s="96">
        <v>298796129</v>
      </c>
      <c r="E28" s="97">
        <v>-18.3</v>
      </c>
      <c r="F28" s="96">
        <v>413299438</v>
      </c>
      <c r="G28" s="96">
        <v>712095567</v>
      </c>
      <c r="H28" s="97">
        <v>4.2</v>
      </c>
      <c r="I28" s="96">
        <v>394429740</v>
      </c>
      <c r="J28" s="96">
        <v>1106525307</v>
      </c>
      <c r="K28" s="97">
        <v>5.2</v>
      </c>
      <c r="L28" s="73"/>
      <c r="M28" s="73"/>
      <c r="N28" s="73"/>
    </row>
    <row r="29" spans="1:14" ht="9" customHeight="1">
      <c r="A29" s="73"/>
      <c r="B29" s="157" t="s">
        <v>124</v>
      </c>
      <c r="C29" s="96">
        <v>247129932</v>
      </c>
      <c r="D29" s="96">
        <v>247129932</v>
      </c>
      <c r="E29" s="97">
        <v>8.9</v>
      </c>
      <c r="F29" s="96">
        <v>228910247</v>
      </c>
      <c r="G29" s="96">
        <v>476040179</v>
      </c>
      <c r="H29" s="97">
        <v>6.3</v>
      </c>
      <c r="I29" s="96">
        <v>256619902</v>
      </c>
      <c r="J29" s="96">
        <v>732660081</v>
      </c>
      <c r="K29" s="97">
        <v>5.2</v>
      </c>
      <c r="L29" s="73"/>
      <c r="M29" s="73"/>
      <c r="N29" s="73"/>
    </row>
    <row r="30" spans="1:14" ht="9" customHeight="1">
      <c r="A30" s="73"/>
      <c r="B30" s="157" t="s">
        <v>125</v>
      </c>
      <c r="C30" s="96">
        <v>132588606</v>
      </c>
      <c r="D30" s="96">
        <v>132588606</v>
      </c>
      <c r="E30" s="97">
        <v>3.9</v>
      </c>
      <c r="F30" s="96">
        <v>126682450</v>
      </c>
      <c r="G30" s="96">
        <v>259271056</v>
      </c>
      <c r="H30" s="97">
        <v>6.2</v>
      </c>
      <c r="I30" s="96">
        <v>126682450</v>
      </c>
      <c r="J30" s="96">
        <v>385953506</v>
      </c>
      <c r="K30" s="97">
        <v>2.1</v>
      </c>
      <c r="L30" s="73"/>
      <c r="M30" s="73"/>
      <c r="N30" s="73"/>
    </row>
    <row r="31" spans="1:14" ht="9" customHeight="1">
      <c r="A31" s="73"/>
      <c r="B31" s="157" t="s">
        <v>126</v>
      </c>
      <c r="C31" s="96">
        <v>105268076</v>
      </c>
      <c r="D31" s="96">
        <v>105268076</v>
      </c>
      <c r="E31" s="97">
        <v>2</v>
      </c>
      <c r="F31" s="96">
        <v>99582564</v>
      </c>
      <c r="G31" s="96">
        <v>204850640</v>
      </c>
      <c r="H31" s="97">
        <v>5.9</v>
      </c>
      <c r="I31" s="96">
        <v>107343457</v>
      </c>
      <c r="J31" s="96">
        <v>312194097</v>
      </c>
      <c r="K31" s="97">
        <v>5</v>
      </c>
      <c r="L31" s="73"/>
      <c r="M31" s="73"/>
      <c r="N31" s="73"/>
    </row>
    <row r="32" spans="1:14" ht="9" customHeight="1">
      <c r="A32" s="73"/>
      <c r="B32" s="157" t="s">
        <v>127</v>
      </c>
      <c r="C32" s="96">
        <v>171172691</v>
      </c>
      <c r="D32" s="96">
        <v>171172691</v>
      </c>
      <c r="E32" s="97">
        <v>4.9</v>
      </c>
      <c r="F32" s="96">
        <v>152059861</v>
      </c>
      <c r="G32" s="96">
        <v>323232552</v>
      </c>
      <c r="H32" s="97">
        <v>2.4</v>
      </c>
      <c r="I32" s="96">
        <v>176134805</v>
      </c>
      <c r="J32" s="96">
        <v>499367357</v>
      </c>
      <c r="K32" s="97">
        <v>2.3</v>
      </c>
      <c r="L32" s="73"/>
      <c r="M32" s="73"/>
      <c r="N32" s="73"/>
    </row>
    <row r="33" spans="1:14" ht="9" customHeight="1">
      <c r="A33" s="73"/>
      <c r="B33" s="157" t="s">
        <v>128</v>
      </c>
      <c r="C33" s="96">
        <v>190056139</v>
      </c>
      <c r="D33" s="96">
        <v>190056139</v>
      </c>
      <c r="E33" s="97">
        <v>4.5</v>
      </c>
      <c r="F33" s="96">
        <v>178395820</v>
      </c>
      <c r="G33" s="96">
        <v>368451959</v>
      </c>
      <c r="H33" s="97">
        <v>4.8</v>
      </c>
      <c r="I33" s="96">
        <v>206413071</v>
      </c>
      <c r="J33" s="96">
        <v>574865030</v>
      </c>
      <c r="K33" s="97">
        <v>6.5</v>
      </c>
      <c r="L33" s="73"/>
      <c r="M33" s="73"/>
      <c r="N33" s="73"/>
    </row>
    <row r="34" spans="1:14" ht="9" customHeight="1">
      <c r="A34" s="73"/>
      <c r="B34" s="157" t="s">
        <v>129</v>
      </c>
      <c r="C34" s="96">
        <v>62713836</v>
      </c>
      <c r="D34" s="96">
        <v>62713836</v>
      </c>
      <c r="E34" s="97">
        <v>-1.8</v>
      </c>
      <c r="F34" s="96">
        <v>19892120</v>
      </c>
      <c r="G34" s="96">
        <v>82605956</v>
      </c>
      <c r="H34" s="97">
        <v>-33.8</v>
      </c>
      <c r="I34" s="96">
        <v>86679232</v>
      </c>
      <c r="J34" s="96">
        <v>169285188</v>
      </c>
      <c r="K34" s="97">
        <v>-9.1</v>
      </c>
      <c r="L34" s="73"/>
      <c r="M34" s="73"/>
      <c r="N34" s="73"/>
    </row>
    <row r="35" spans="1:14" ht="9" customHeight="1">
      <c r="A35" s="73"/>
      <c r="B35" s="157" t="s">
        <v>130</v>
      </c>
      <c r="C35" s="96">
        <v>208795934</v>
      </c>
      <c r="D35" s="96">
        <v>208795934</v>
      </c>
      <c r="E35" s="97">
        <v>-5.7</v>
      </c>
      <c r="F35" s="96">
        <v>206241109</v>
      </c>
      <c r="G35" s="96">
        <v>415037043</v>
      </c>
      <c r="H35" s="97">
        <v>-1.2</v>
      </c>
      <c r="I35" s="96">
        <v>229795286</v>
      </c>
      <c r="J35" s="96">
        <v>644832329</v>
      </c>
      <c r="K35" s="97">
        <v>0.9</v>
      </c>
      <c r="L35" s="73"/>
      <c r="M35" s="73"/>
      <c r="N35" s="73"/>
    </row>
    <row r="36" spans="1:14" ht="9" customHeight="1">
      <c r="A36" s="73"/>
      <c r="B36" s="157" t="s">
        <v>131</v>
      </c>
      <c r="C36" s="96">
        <v>237997959</v>
      </c>
      <c r="D36" s="96">
        <v>237997959</v>
      </c>
      <c r="E36" s="97">
        <v>8.9</v>
      </c>
      <c r="F36" s="96">
        <v>203285678</v>
      </c>
      <c r="G36" s="96">
        <v>441283637</v>
      </c>
      <c r="H36" s="97">
        <v>5.4</v>
      </c>
      <c r="I36" s="96">
        <v>231192209</v>
      </c>
      <c r="J36" s="96">
        <v>672475846</v>
      </c>
      <c r="K36" s="97">
        <v>4.4</v>
      </c>
      <c r="L36" s="73"/>
      <c r="M36" s="73"/>
      <c r="N36" s="73"/>
    </row>
    <row r="37" spans="1:14" ht="9" customHeight="1">
      <c r="A37" s="73"/>
      <c r="B37" s="157" t="s">
        <v>132</v>
      </c>
      <c r="C37" s="96">
        <v>409798988</v>
      </c>
      <c r="D37" s="96">
        <v>409798988</v>
      </c>
      <c r="E37" s="97">
        <v>16.1</v>
      </c>
      <c r="F37" s="96">
        <v>287365130</v>
      </c>
      <c r="G37" s="96">
        <v>697164118</v>
      </c>
      <c r="H37" s="97">
        <v>-1.2</v>
      </c>
      <c r="I37" s="96">
        <v>397997007</v>
      </c>
      <c r="J37" s="96">
        <v>1095161125</v>
      </c>
      <c r="K37" s="97">
        <v>1.9</v>
      </c>
      <c r="L37" s="73"/>
      <c r="M37" s="73"/>
      <c r="N37" s="73"/>
    </row>
    <row r="38" spans="1:14" ht="9" customHeight="1">
      <c r="A38" s="73"/>
      <c r="B38" s="157" t="s">
        <v>133</v>
      </c>
      <c r="C38" s="96">
        <v>208610761</v>
      </c>
      <c r="D38" s="96">
        <v>208610761</v>
      </c>
      <c r="E38" s="97">
        <v>2.6</v>
      </c>
      <c r="F38" s="96">
        <v>196605108</v>
      </c>
      <c r="G38" s="96">
        <v>405215869</v>
      </c>
      <c r="H38" s="97">
        <v>3.1</v>
      </c>
      <c r="I38" s="96">
        <v>203382246</v>
      </c>
      <c r="J38" s="96">
        <v>608598115</v>
      </c>
      <c r="K38" s="97">
        <v>2.8</v>
      </c>
      <c r="L38" s="73"/>
      <c r="M38" s="73"/>
      <c r="N38" s="73"/>
    </row>
    <row r="39" spans="1:14" ht="9" customHeight="1">
      <c r="A39" s="73"/>
      <c r="B39" s="157" t="s">
        <v>134</v>
      </c>
      <c r="C39" s="96">
        <v>130596119</v>
      </c>
      <c r="D39" s="96">
        <v>130596118.756</v>
      </c>
      <c r="E39" s="97">
        <v>4.6</v>
      </c>
      <c r="F39" s="96">
        <v>130232917</v>
      </c>
      <c r="G39" s="96">
        <v>260829035.92</v>
      </c>
      <c r="H39" s="97">
        <v>4.1</v>
      </c>
      <c r="I39" s="96">
        <v>148137679</v>
      </c>
      <c r="J39" s="96">
        <v>408966714.796</v>
      </c>
      <c r="K39" s="97">
        <v>3.8</v>
      </c>
      <c r="L39" s="73"/>
      <c r="M39" s="73"/>
      <c r="N39" s="73"/>
    </row>
    <row r="40" spans="1:14" ht="9" customHeight="1">
      <c r="A40" s="73"/>
      <c r="B40" s="157" t="s">
        <v>135</v>
      </c>
      <c r="C40" s="96">
        <v>250606436</v>
      </c>
      <c r="D40" s="96">
        <v>250606436</v>
      </c>
      <c r="E40" s="97">
        <v>3.4</v>
      </c>
      <c r="F40" s="96">
        <v>228329021</v>
      </c>
      <c r="G40" s="96">
        <v>478935457</v>
      </c>
      <c r="H40" s="97">
        <v>3</v>
      </c>
      <c r="I40" s="96">
        <v>257457922</v>
      </c>
      <c r="J40" s="96">
        <v>736393379</v>
      </c>
      <c r="K40" s="97">
        <v>2.7</v>
      </c>
      <c r="L40" s="73"/>
      <c r="M40" s="73"/>
      <c r="N40" s="73"/>
    </row>
    <row r="41" spans="1:14" ht="9" customHeight="1">
      <c r="A41" s="73"/>
      <c r="B41" s="157" t="s">
        <v>136</v>
      </c>
      <c r="C41" s="96">
        <v>38796293</v>
      </c>
      <c r="D41" s="96">
        <v>38796293</v>
      </c>
      <c r="E41" s="97">
        <v>6.6</v>
      </c>
      <c r="F41" s="96">
        <v>37945558</v>
      </c>
      <c r="G41" s="96">
        <v>76741851</v>
      </c>
      <c r="H41" s="97">
        <v>7.5</v>
      </c>
      <c r="I41" s="96">
        <v>40584601</v>
      </c>
      <c r="J41" s="96">
        <v>117326452</v>
      </c>
      <c r="K41" s="97">
        <v>7.3</v>
      </c>
      <c r="L41" s="73"/>
      <c r="M41" s="73"/>
      <c r="N41" s="73"/>
    </row>
    <row r="42" spans="1:14" ht="9" customHeight="1">
      <c r="A42" s="73"/>
      <c r="B42" s="157" t="s">
        <v>137</v>
      </c>
      <c r="C42" s="96">
        <v>69289801</v>
      </c>
      <c r="D42" s="96">
        <v>69289801</v>
      </c>
      <c r="E42" s="97">
        <v>2.1</v>
      </c>
      <c r="F42" s="96">
        <v>64087773</v>
      </c>
      <c r="G42" s="96">
        <v>133377574</v>
      </c>
      <c r="H42" s="97">
        <v>0</v>
      </c>
      <c r="I42" s="96">
        <v>71895871</v>
      </c>
      <c r="J42" s="96">
        <v>205273445</v>
      </c>
      <c r="K42" s="97">
        <v>-6.1</v>
      </c>
      <c r="L42" s="73"/>
      <c r="M42" s="73"/>
      <c r="N42" s="73"/>
    </row>
    <row r="43" spans="1:14" ht="9" customHeight="1">
      <c r="A43" s="73"/>
      <c r="B43" s="157" t="s">
        <v>138</v>
      </c>
      <c r="C43" s="96">
        <v>91921114</v>
      </c>
      <c r="D43" s="96">
        <v>91921114</v>
      </c>
      <c r="E43" s="97">
        <v>5.1</v>
      </c>
      <c r="F43" s="96">
        <v>84379341</v>
      </c>
      <c r="G43" s="96">
        <v>176300455</v>
      </c>
      <c r="H43" s="97">
        <v>4.4</v>
      </c>
      <c r="I43" s="96">
        <v>97771511</v>
      </c>
      <c r="J43" s="96">
        <v>274071966</v>
      </c>
      <c r="K43" s="97">
        <v>4.5</v>
      </c>
      <c r="L43" s="73"/>
      <c r="M43" s="73"/>
      <c r="N43" s="73"/>
    </row>
    <row r="44" spans="1:14" ht="9" customHeight="1">
      <c r="A44" s="73"/>
      <c r="B44" s="157" t="s">
        <v>139</v>
      </c>
      <c r="C44" s="96">
        <v>58120537</v>
      </c>
      <c r="D44" s="96">
        <v>58120537</v>
      </c>
      <c r="E44" s="97">
        <v>2.9</v>
      </c>
      <c r="F44" s="96">
        <v>53115450</v>
      </c>
      <c r="G44" s="96">
        <v>111235987</v>
      </c>
      <c r="H44" s="97">
        <v>1.5</v>
      </c>
      <c r="I44" s="96">
        <v>58523302</v>
      </c>
      <c r="J44" s="96">
        <v>169759289</v>
      </c>
      <c r="K44" s="97">
        <v>1.5</v>
      </c>
      <c r="L44" s="73"/>
      <c r="M44" s="73"/>
      <c r="N44" s="73"/>
    </row>
    <row r="45" spans="1:14" ht="9" customHeight="1">
      <c r="A45" s="73"/>
      <c r="B45" s="157" t="s">
        <v>140</v>
      </c>
      <c r="C45" s="96">
        <v>325319317</v>
      </c>
      <c r="D45" s="96">
        <v>325319317</v>
      </c>
      <c r="E45" s="97">
        <v>2.2</v>
      </c>
      <c r="F45" s="96">
        <v>302473649</v>
      </c>
      <c r="G45" s="96">
        <v>627792966</v>
      </c>
      <c r="H45" s="97">
        <v>3.1</v>
      </c>
      <c r="I45" s="96">
        <v>341504945</v>
      </c>
      <c r="J45" s="96">
        <v>969297911</v>
      </c>
      <c r="K45" s="97">
        <v>2.2</v>
      </c>
      <c r="L45" s="73"/>
      <c r="M45" s="73"/>
      <c r="N45" s="73"/>
    </row>
    <row r="46" spans="1:14" ht="9" customHeight="1">
      <c r="A46" s="73"/>
      <c r="B46" s="157" t="s">
        <v>141</v>
      </c>
      <c r="C46" s="96">
        <v>81276374</v>
      </c>
      <c r="D46" s="96">
        <v>81276374</v>
      </c>
      <c r="E46" s="97">
        <v>-2.2</v>
      </c>
      <c r="F46" s="96">
        <v>70414028</v>
      </c>
      <c r="G46" s="96">
        <v>151690402</v>
      </c>
      <c r="H46" s="97">
        <v>-3.3</v>
      </c>
      <c r="I46" s="96">
        <v>107890850</v>
      </c>
      <c r="J46" s="96">
        <v>259581251.892</v>
      </c>
      <c r="K46" s="97">
        <v>-0.5</v>
      </c>
      <c r="L46" s="73"/>
      <c r="M46" s="73"/>
      <c r="N46" s="73"/>
    </row>
    <row r="47" spans="1:14" ht="9" customHeight="1">
      <c r="A47" s="73"/>
      <c r="B47" s="157" t="s">
        <v>142</v>
      </c>
      <c r="C47" s="96">
        <v>472097983</v>
      </c>
      <c r="D47" s="96">
        <v>472097983</v>
      </c>
      <c r="E47" s="97">
        <v>1.1</v>
      </c>
      <c r="F47" s="96">
        <v>405664515</v>
      </c>
      <c r="G47" s="96">
        <v>877762498</v>
      </c>
      <c r="H47" s="97">
        <v>3.1</v>
      </c>
      <c r="I47" s="96">
        <v>444324315</v>
      </c>
      <c r="J47" s="96">
        <v>1322086813</v>
      </c>
      <c r="K47" s="97">
        <v>-0.4</v>
      </c>
      <c r="L47" s="73"/>
      <c r="M47" s="73"/>
      <c r="N47" s="73"/>
    </row>
    <row r="48" spans="1:14" ht="9" customHeight="1">
      <c r="A48" s="73"/>
      <c r="B48" s="157" t="s">
        <v>143</v>
      </c>
      <c r="C48" s="96">
        <v>354241953</v>
      </c>
      <c r="D48" s="96">
        <v>354241953</v>
      </c>
      <c r="E48" s="97">
        <v>5.9</v>
      </c>
      <c r="F48" s="96">
        <v>321584153</v>
      </c>
      <c r="G48" s="96">
        <v>675826106</v>
      </c>
      <c r="H48" s="97">
        <v>4.1</v>
      </c>
      <c r="I48" s="96">
        <v>373555173</v>
      </c>
      <c r="J48" s="96">
        <v>1049381279</v>
      </c>
      <c r="K48" s="97">
        <v>4</v>
      </c>
      <c r="L48" s="73"/>
      <c r="M48" s="73"/>
      <c r="N48" s="73"/>
    </row>
    <row r="49" spans="1:14" ht="9" customHeight="1">
      <c r="A49" s="73"/>
      <c r="B49" s="157" t="s">
        <v>144</v>
      </c>
      <c r="C49" s="96">
        <v>36939198</v>
      </c>
      <c r="D49" s="96">
        <v>36939198</v>
      </c>
      <c r="E49" s="97">
        <v>7.5</v>
      </c>
      <c r="F49" s="96">
        <v>38602252</v>
      </c>
      <c r="G49" s="96">
        <v>75541450</v>
      </c>
      <c r="H49" s="97">
        <v>7.5</v>
      </c>
      <c r="I49" s="96">
        <v>34742326</v>
      </c>
      <c r="J49" s="96">
        <v>110283776</v>
      </c>
      <c r="K49" s="97">
        <v>5.3</v>
      </c>
      <c r="L49" s="73"/>
      <c r="M49" s="73"/>
      <c r="N49" s="73"/>
    </row>
    <row r="50" spans="1:14" ht="9" customHeight="1">
      <c r="A50" s="73"/>
      <c r="B50" s="157" t="s">
        <v>145</v>
      </c>
      <c r="C50" s="96">
        <v>403219242</v>
      </c>
      <c r="D50" s="96">
        <v>403219242</v>
      </c>
      <c r="E50" s="97">
        <v>4.8</v>
      </c>
      <c r="F50" s="96">
        <v>371471257</v>
      </c>
      <c r="G50" s="96">
        <v>774690499</v>
      </c>
      <c r="H50" s="97">
        <v>3.1</v>
      </c>
      <c r="I50" s="96">
        <v>417206451</v>
      </c>
      <c r="J50" s="96">
        <v>1191896950</v>
      </c>
      <c r="K50" s="97">
        <v>3</v>
      </c>
      <c r="L50" s="73"/>
      <c r="M50" s="73"/>
      <c r="N50" s="73"/>
    </row>
    <row r="51" spans="1:14" ht="9" customHeight="1">
      <c r="A51" s="73"/>
      <c r="B51" s="157" t="s">
        <v>146</v>
      </c>
      <c r="C51" s="96">
        <v>121590445</v>
      </c>
      <c r="D51" s="96">
        <v>121590445</v>
      </c>
      <c r="E51" s="97">
        <v>-5.5</v>
      </c>
      <c r="F51" s="96">
        <v>178342597</v>
      </c>
      <c r="G51" s="96">
        <v>299933042</v>
      </c>
      <c r="H51" s="97">
        <v>4</v>
      </c>
      <c r="I51" s="96">
        <v>159037722</v>
      </c>
      <c r="J51" s="96">
        <v>458970764</v>
      </c>
      <c r="K51" s="97">
        <v>3.3</v>
      </c>
      <c r="L51" s="73"/>
      <c r="M51" s="73"/>
      <c r="N51" s="73"/>
    </row>
    <row r="52" spans="1:14" ht="9" customHeight="1">
      <c r="A52" s="73"/>
      <c r="B52" s="157" t="s">
        <v>147</v>
      </c>
      <c r="C52" s="96">
        <v>92822608</v>
      </c>
      <c r="D52" s="96">
        <v>92822608</v>
      </c>
      <c r="E52" s="97">
        <v>-19</v>
      </c>
      <c r="F52" s="96">
        <v>139413145</v>
      </c>
      <c r="G52" s="96">
        <v>232235753</v>
      </c>
      <c r="H52" s="97">
        <v>7</v>
      </c>
      <c r="I52" s="96">
        <v>125826306</v>
      </c>
      <c r="J52" s="96">
        <v>358062059</v>
      </c>
      <c r="K52" s="97">
        <v>5.7</v>
      </c>
      <c r="L52" s="73"/>
      <c r="M52" s="73"/>
      <c r="N52" s="73"/>
    </row>
    <row r="53" spans="1:14" ht="9" customHeight="1">
      <c r="A53" s="73"/>
      <c r="B53" s="157" t="s">
        <v>148</v>
      </c>
      <c r="C53" s="96">
        <v>396904000</v>
      </c>
      <c r="D53" s="96">
        <v>396904000</v>
      </c>
      <c r="E53" s="97">
        <v>3</v>
      </c>
      <c r="F53" s="96">
        <v>365943989</v>
      </c>
      <c r="G53" s="96">
        <v>762847989</v>
      </c>
      <c r="H53" s="97">
        <v>2.6</v>
      </c>
      <c r="I53" s="96">
        <v>397731511</v>
      </c>
      <c r="J53" s="96">
        <v>1160579500</v>
      </c>
      <c r="K53" s="97">
        <v>1</v>
      </c>
      <c r="L53" s="73"/>
      <c r="M53" s="73"/>
      <c r="N53" s="73"/>
    </row>
    <row r="54" spans="1:14" ht="9" customHeight="1">
      <c r="A54" s="73"/>
      <c r="B54" s="157" t="s">
        <v>149</v>
      </c>
      <c r="C54" s="96">
        <v>31826978</v>
      </c>
      <c r="D54" s="96">
        <v>31826978</v>
      </c>
      <c r="E54" s="97">
        <v>7.3</v>
      </c>
      <c r="F54" s="96">
        <v>28631346</v>
      </c>
      <c r="G54" s="96">
        <v>60458324</v>
      </c>
      <c r="H54" s="97">
        <v>4.9</v>
      </c>
      <c r="I54" s="96">
        <v>32556377</v>
      </c>
      <c r="J54" s="96">
        <v>93014701</v>
      </c>
      <c r="K54" s="97">
        <v>5.2</v>
      </c>
      <c r="L54" s="73"/>
      <c r="M54" s="73"/>
      <c r="N54" s="73"/>
    </row>
    <row r="55" spans="1:14" ht="9" customHeight="1">
      <c r="A55" s="73"/>
      <c r="B55" s="157" t="s">
        <v>150</v>
      </c>
      <c r="C55" s="96">
        <v>219932314</v>
      </c>
      <c r="D55" s="96">
        <v>219932314</v>
      </c>
      <c r="E55" s="97">
        <v>7.8</v>
      </c>
      <c r="F55" s="96">
        <v>194956529</v>
      </c>
      <c r="G55" s="96">
        <v>414888843</v>
      </c>
      <c r="H55" s="97">
        <v>6</v>
      </c>
      <c r="I55" s="96">
        <v>236919090</v>
      </c>
      <c r="J55" s="96">
        <v>651807933</v>
      </c>
      <c r="K55" s="97">
        <v>5.1</v>
      </c>
      <c r="L55" s="73"/>
      <c r="M55" s="73"/>
      <c r="N55" s="73"/>
    </row>
    <row r="56" spans="1:14" ht="9" customHeight="1">
      <c r="A56" s="73"/>
      <c r="B56" s="157" t="s">
        <v>151</v>
      </c>
      <c r="C56" s="96">
        <v>39911551</v>
      </c>
      <c r="D56" s="96">
        <v>39911551</v>
      </c>
      <c r="E56" s="97">
        <v>3.5</v>
      </c>
      <c r="F56" s="96">
        <v>37034153</v>
      </c>
      <c r="G56" s="96">
        <v>76945704</v>
      </c>
      <c r="H56" s="97">
        <v>7.7</v>
      </c>
      <c r="I56" s="96">
        <v>33704443</v>
      </c>
      <c r="J56" s="96">
        <v>110650147</v>
      </c>
      <c r="K56" s="97">
        <v>7.2</v>
      </c>
      <c r="L56" s="73"/>
      <c r="M56" s="73"/>
      <c r="N56" s="73"/>
    </row>
    <row r="57" spans="1:14" ht="9" customHeight="1">
      <c r="A57" s="73"/>
      <c r="B57" s="157" t="s">
        <v>152</v>
      </c>
      <c r="C57" s="96">
        <v>273378096</v>
      </c>
      <c r="D57" s="96">
        <v>273378096</v>
      </c>
      <c r="E57" s="97">
        <v>10</v>
      </c>
      <c r="F57" s="96">
        <v>232344587</v>
      </c>
      <c r="G57" s="96">
        <v>505722683</v>
      </c>
      <c r="H57" s="97">
        <v>4</v>
      </c>
      <c r="I57" s="96">
        <v>240710566</v>
      </c>
      <c r="J57" s="96">
        <v>746433249</v>
      </c>
      <c r="K57" s="97">
        <v>2.2</v>
      </c>
      <c r="L57" s="73"/>
      <c r="M57" s="73"/>
      <c r="N57" s="73"/>
    </row>
    <row r="58" spans="1:14" ht="9" customHeight="1">
      <c r="A58" s="73"/>
      <c r="B58" s="157" t="s">
        <v>153</v>
      </c>
      <c r="C58" s="96">
        <v>1105723186</v>
      </c>
      <c r="D58" s="96">
        <v>1105723186</v>
      </c>
      <c r="E58" s="97">
        <v>4.7</v>
      </c>
      <c r="F58" s="96">
        <v>1021393165</v>
      </c>
      <c r="G58" s="96">
        <v>2127116351</v>
      </c>
      <c r="H58" s="97">
        <v>3.3</v>
      </c>
      <c r="I58" s="96">
        <v>1170016940</v>
      </c>
      <c r="J58" s="96">
        <v>3297133291</v>
      </c>
      <c r="K58" s="97">
        <v>3.5</v>
      </c>
      <c r="L58" s="73"/>
      <c r="M58" s="73"/>
      <c r="N58" s="73"/>
    </row>
    <row r="59" spans="1:14" ht="9" customHeight="1">
      <c r="A59" s="73"/>
      <c r="B59" s="157" t="s">
        <v>154</v>
      </c>
      <c r="C59" s="96">
        <v>91900737</v>
      </c>
      <c r="D59" s="96">
        <v>91900737</v>
      </c>
      <c r="E59" s="97">
        <v>4.5</v>
      </c>
      <c r="F59" s="96">
        <v>85198740</v>
      </c>
      <c r="G59" s="96">
        <v>177099477</v>
      </c>
      <c r="H59" s="97">
        <v>5.1</v>
      </c>
      <c r="I59" s="96">
        <v>96806403</v>
      </c>
      <c r="J59" s="96">
        <v>273905880</v>
      </c>
      <c r="K59" s="97">
        <v>4.8</v>
      </c>
      <c r="L59" s="73"/>
      <c r="M59" s="73"/>
      <c r="N59" s="73"/>
    </row>
    <row r="60" spans="1:14" ht="9" customHeight="1">
      <c r="A60" s="73"/>
      <c r="B60" s="157" t="s">
        <v>155</v>
      </c>
      <c r="C60" s="96">
        <v>26057900</v>
      </c>
      <c r="D60" s="96">
        <v>26057900</v>
      </c>
      <c r="E60" s="97">
        <v>1.6</v>
      </c>
      <c r="F60" s="96">
        <v>23825860</v>
      </c>
      <c r="G60" s="96">
        <v>49883760</v>
      </c>
      <c r="H60" s="97">
        <v>1</v>
      </c>
      <c r="I60" s="96">
        <v>26187781</v>
      </c>
      <c r="J60" s="96">
        <v>76071541</v>
      </c>
      <c r="K60" s="97">
        <v>1.3</v>
      </c>
      <c r="L60" s="73"/>
      <c r="M60" s="73"/>
      <c r="N60" s="73"/>
    </row>
    <row r="61" spans="1:14" ht="9" customHeight="1">
      <c r="A61" s="73"/>
      <c r="B61" s="157" t="s">
        <v>156</v>
      </c>
      <c r="C61" s="96">
        <v>265936110</v>
      </c>
      <c r="D61" s="96">
        <v>265936110</v>
      </c>
      <c r="E61" s="97">
        <v>-23.6</v>
      </c>
      <c r="F61" s="96">
        <v>286423144</v>
      </c>
      <c r="G61" s="96">
        <v>552359254</v>
      </c>
      <c r="H61" s="97">
        <v>-4.9</v>
      </c>
      <c r="I61" s="96">
        <v>349631050</v>
      </c>
      <c r="J61" s="96">
        <v>901990304</v>
      </c>
      <c r="K61" s="97">
        <v>-12.7</v>
      </c>
      <c r="L61" s="73"/>
      <c r="M61" s="73"/>
      <c r="N61" s="73"/>
    </row>
    <row r="62" spans="1:14" ht="9" customHeight="1">
      <c r="A62" s="73"/>
      <c r="B62" s="157" t="s">
        <v>157</v>
      </c>
      <c r="C62" s="96">
        <v>218548666</v>
      </c>
      <c r="D62" s="96">
        <v>218548666</v>
      </c>
      <c r="E62" s="97">
        <v>0.6</v>
      </c>
      <c r="F62" s="96">
        <v>204980949</v>
      </c>
      <c r="G62" s="96">
        <v>423529615</v>
      </c>
      <c r="H62" s="97">
        <v>1.9</v>
      </c>
      <c r="I62" s="96">
        <v>234584543</v>
      </c>
      <c r="J62" s="96">
        <v>658114158</v>
      </c>
      <c r="K62" s="97">
        <v>2.4</v>
      </c>
      <c r="L62" s="73"/>
      <c r="M62" s="73"/>
      <c r="N62" s="73"/>
    </row>
    <row r="63" spans="1:14" ht="9" customHeight="1">
      <c r="A63" s="73"/>
      <c r="B63" s="157" t="s">
        <v>158</v>
      </c>
      <c r="C63" s="96">
        <v>49824404</v>
      </c>
      <c r="D63" s="96">
        <v>49824404</v>
      </c>
      <c r="E63" s="97">
        <v>-11.2</v>
      </c>
      <c r="F63" s="96">
        <v>53692601</v>
      </c>
      <c r="G63" s="96">
        <v>103517005</v>
      </c>
      <c r="H63" s="97">
        <v>-13.2</v>
      </c>
      <c r="I63" s="96">
        <v>60215362</v>
      </c>
      <c r="J63" s="96">
        <v>163732367</v>
      </c>
      <c r="K63" s="97">
        <v>-8.4</v>
      </c>
      <c r="L63" s="73"/>
      <c r="M63" s="73"/>
      <c r="N63" s="73"/>
    </row>
    <row r="64" spans="1:14" ht="9" customHeight="1">
      <c r="A64" s="73"/>
      <c r="B64" s="157" t="s">
        <v>159</v>
      </c>
      <c r="C64" s="96">
        <v>206306760</v>
      </c>
      <c r="D64" s="96">
        <v>206306760</v>
      </c>
      <c r="E64" s="97">
        <v>10.2</v>
      </c>
      <c r="F64" s="96">
        <v>196033835</v>
      </c>
      <c r="G64" s="96">
        <v>402340595</v>
      </c>
      <c r="H64" s="97">
        <v>13.2</v>
      </c>
      <c r="I64" s="96">
        <v>208946507</v>
      </c>
      <c r="J64" s="96">
        <v>611287102</v>
      </c>
      <c r="K64" s="97">
        <v>11.1</v>
      </c>
      <c r="L64" s="73"/>
      <c r="M64" s="73"/>
      <c r="N64" s="73"/>
    </row>
    <row r="65" spans="1:14" ht="9" customHeight="1" thickBot="1">
      <c r="A65" s="73"/>
      <c r="B65" s="157" t="s">
        <v>160</v>
      </c>
      <c r="C65" s="96">
        <v>24822506</v>
      </c>
      <c r="D65" s="96">
        <v>24822506</v>
      </c>
      <c r="E65" s="97">
        <v>11.8</v>
      </c>
      <c r="F65" s="96">
        <v>29276135</v>
      </c>
      <c r="G65" s="96">
        <v>54098641</v>
      </c>
      <c r="H65" s="97">
        <v>7.3</v>
      </c>
      <c r="I65" s="96">
        <v>30976028</v>
      </c>
      <c r="J65" s="96">
        <v>85074669</v>
      </c>
      <c r="K65" s="97">
        <v>14.6</v>
      </c>
      <c r="L65" s="73"/>
      <c r="M65" s="73"/>
      <c r="N65" s="73"/>
    </row>
    <row r="66" spans="1:14" ht="9" customHeight="1" thickTop="1">
      <c r="A66" s="73"/>
      <c r="B66" s="158" t="s">
        <v>161</v>
      </c>
      <c r="C66" s="101">
        <v>11102686563</v>
      </c>
      <c r="D66" s="101">
        <v>11102686562.756</v>
      </c>
      <c r="E66" s="102">
        <v>2.4</v>
      </c>
      <c r="F66" s="101">
        <v>10495053889</v>
      </c>
      <c r="G66" s="101">
        <v>21597740451.92</v>
      </c>
      <c r="H66" s="102">
        <v>3.1</v>
      </c>
      <c r="I66" s="101">
        <v>11655794762</v>
      </c>
      <c r="J66" s="101">
        <v>33253535213.688</v>
      </c>
      <c r="K66" s="102">
        <v>2.6</v>
      </c>
      <c r="L66" s="73"/>
      <c r="M66" s="73"/>
      <c r="N66" s="73"/>
    </row>
    <row r="67" spans="1:14" ht="9" customHeight="1" thickBot="1">
      <c r="A67" s="73"/>
      <c r="B67" s="159" t="s">
        <v>162</v>
      </c>
      <c r="C67" s="104">
        <v>87549577</v>
      </c>
      <c r="D67" s="104">
        <v>87549577</v>
      </c>
      <c r="E67" s="105">
        <v>6.7</v>
      </c>
      <c r="F67" s="104">
        <v>84214553</v>
      </c>
      <c r="G67" s="104">
        <v>171764130</v>
      </c>
      <c r="H67" s="105">
        <v>1.3</v>
      </c>
      <c r="I67" s="104">
        <v>96434134</v>
      </c>
      <c r="J67" s="104">
        <v>268198264</v>
      </c>
      <c r="K67" s="105">
        <v>7.7</v>
      </c>
      <c r="L67" s="73"/>
      <c r="M67" s="73"/>
      <c r="N67" s="73"/>
    </row>
    <row r="68" spans="1:14" ht="9" customHeight="1" thickTop="1">
      <c r="A68" s="73"/>
      <c r="B68" s="160" t="s">
        <v>163</v>
      </c>
      <c r="C68" s="107">
        <v>11190236140</v>
      </c>
      <c r="D68" s="107">
        <v>11190236139.756</v>
      </c>
      <c r="E68" s="108">
        <v>2.4</v>
      </c>
      <c r="F68" s="107">
        <v>10579268442</v>
      </c>
      <c r="G68" s="107">
        <v>21769504581.92</v>
      </c>
      <c r="H68" s="108">
        <v>3.1</v>
      </c>
      <c r="I68" s="107">
        <v>11752228896</v>
      </c>
      <c r="J68" s="107">
        <v>33521733477.688</v>
      </c>
      <c r="K68" s="108">
        <v>2.7</v>
      </c>
      <c r="L68" s="73"/>
      <c r="M68" s="73"/>
      <c r="N68" s="73"/>
    </row>
    <row r="69" spans="1:14" ht="9.75" customHeight="1">
      <c r="A69" s="73"/>
      <c r="B69" s="109" t="s">
        <v>164</v>
      </c>
      <c r="C69" s="110"/>
      <c r="D69" s="110"/>
      <c r="E69" s="110"/>
      <c r="F69" s="110"/>
      <c r="G69" s="110"/>
      <c r="H69" s="110"/>
      <c r="I69" s="110"/>
      <c r="J69" s="110"/>
      <c r="K69" s="111"/>
      <c r="L69" s="73"/>
      <c r="M69" s="73"/>
      <c r="N69" s="73"/>
    </row>
    <row r="70" spans="1:14" ht="7.5" customHeight="1">
      <c r="A70" s="73"/>
      <c r="B70" s="112" t="s">
        <v>165</v>
      </c>
      <c r="C70" s="113"/>
      <c r="D70" s="113"/>
      <c r="E70" s="113"/>
      <c r="F70" s="113"/>
      <c r="G70" s="113"/>
      <c r="H70" s="113"/>
      <c r="I70" s="113"/>
      <c r="J70" s="113"/>
      <c r="K70" s="114"/>
      <c r="L70" s="73"/>
      <c r="M70" s="73"/>
      <c r="N70" s="73"/>
    </row>
    <row r="71" spans="1:14" ht="7.5" customHeight="1">
      <c r="A71" s="73"/>
      <c r="B71" s="115" t="s">
        <v>166</v>
      </c>
      <c r="C71" s="116"/>
      <c r="D71" s="116"/>
      <c r="E71" s="116"/>
      <c r="F71" s="116"/>
      <c r="G71" s="116"/>
      <c r="H71" s="116"/>
      <c r="I71" s="116"/>
      <c r="J71" s="116"/>
      <c r="K71" s="117"/>
      <c r="L71" s="73"/>
      <c r="M71" s="73"/>
      <c r="N71" s="73"/>
    </row>
    <row r="72" spans="1:14" ht="12.75">
      <c r="A72" s="73"/>
      <c r="B72" s="73"/>
      <c r="C72" s="73"/>
      <c r="D72" s="73"/>
      <c r="E72" s="73"/>
      <c r="F72" s="73"/>
      <c r="G72" s="73"/>
      <c r="H72" s="73"/>
      <c r="I72" s="73"/>
      <c r="J72" s="73"/>
      <c r="K72" s="73"/>
      <c r="L72" s="73"/>
      <c r="M72" s="73"/>
      <c r="N72" s="73"/>
    </row>
    <row r="73" spans="1:14" ht="12.75">
      <c r="A73" s="73"/>
      <c r="B73" s="73"/>
      <c r="C73" s="73"/>
      <c r="D73" s="73"/>
      <c r="E73" s="73"/>
      <c r="F73" s="73"/>
      <c r="G73" s="73"/>
      <c r="H73" s="73"/>
      <c r="I73" s="73"/>
      <c r="J73" s="73"/>
      <c r="K73" s="73"/>
      <c r="L73" s="73"/>
      <c r="M73" s="73"/>
      <c r="N73" s="73"/>
    </row>
    <row r="74" spans="1:14" ht="12.75">
      <c r="A74" s="73"/>
      <c r="B74" s="73"/>
      <c r="C74" s="73"/>
      <c r="D74" s="73"/>
      <c r="E74" s="73"/>
      <c r="F74" s="73"/>
      <c r="G74" s="73"/>
      <c r="H74" s="73"/>
      <c r="I74" s="73"/>
      <c r="J74" s="73"/>
      <c r="K74" s="73"/>
      <c r="L74" s="73"/>
      <c r="M74" s="73"/>
      <c r="N74" s="73"/>
    </row>
    <row r="75" spans="1:14" ht="12.75">
      <c r="A75" s="73"/>
      <c r="B75" s="73"/>
      <c r="C75" s="73"/>
      <c r="D75" s="73"/>
      <c r="E75" s="73"/>
      <c r="F75" s="73"/>
      <c r="G75" s="73"/>
      <c r="H75" s="73"/>
      <c r="I75" s="73"/>
      <c r="J75" s="73"/>
      <c r="K75" s="73"/>
      <c r="L75" s="73"/>
      <c r="M75" s="73"/>
      <c r="N75" s="73"/>
    </row>
    <row r="76" spans="1:14" ht="12.75">
      <c r="A76" s="73"/>
      <c r="B76" s="73"/>
      <c r="C76" s="73"/>
      <c r="D76" s="73"/>
      <c r="E76" s="73"/>
      <c r="F76" s="73"/>
      <c r="G76" s="73"/>
      <c r="H76" s="73"/>
      <c r="I76" s="73"/>
      <c r="J76" s="73"/>
      <c r="K76" s="73"/>
      <c r="L76" s="73"/>
      <c r="M76" s="73"/>
      <c r="N76" s="73"/>
    </row>
    <row r="77" spans="1:14" ht="12.75">
      <c r="A77" s="73"/>
      <c r="B77" s="73"/>
      <c r="C77" s="73"/>
      <c r="D77" s="73"/>
      <c r="E77" s="73"/>
      <c r="F77" s="73"/>
      <c r="G77" s="73"/>
      <c r="H77" s="73"/>
      <c r="I77" s="73"/>
      <c r="J77" s="73"/>
      <c r="K77" s="73"/>
      <c r="L77" s="73"/>
      <c r="M77" s="73"/>
      <c r="N77" s="73"/>
    </row>
    <row r="78" spans="1:14" ht="12.75">
      <c r="A78" s="73"/>
      <c r="B78" s="73"/>
      <c r="C78" s="73"/>
      <c r="D78" s="73"/>
      <c r="E78" s="73"/>
      <c r="F78" s="73"/>
      <c r="G78" s="73"/>
      <c r="H78" s="73"/>
      <c r="I78" s="73"/>
      <c r="J78" s="73"/>
      <c r="K78" s="73"/>
      <c r="L78" s="73"/>
      <c r="M78" s="73"/>
      <c r="N78" s="73"/>
    </row>
    <row r="79" spans="1:14" ht="12.75">
      <c r="A79" s="73"/>
      <c r="B79" s="73"/>
      <c r="C79" s="73"/>
      <c r="D79" s="73"/>
      <c r="E79" s="73"/>
      <c r="F79" s="73"/>
      <c r="G79" s="73"/>
      <c r="H79" s="73"/>
      <c r="I79" s="73"/>
      <c r="J79" s="73"/>
      <c r="K79" s="73"/>
      <c r="L79" s="73"/>
      <c r="M79" s="73"/>
      <c r="N79" s="73"/>
    </row>
    <row r="80" spans="1:14" ht="12.75">
      <c r="A80" s="73"/>
      <c r="B80" s="73"/>
      <c r="C80" s="73"/>
      <c r="D80" s="73"/>
      <c r="E80" s="73"/>
      <c r="F80" s="73"/>
      <c r="G80" s="73"/>
      <c r="H80" s="73"/>
      <c r="I80" s="73"/>
      <c r="J80" s="73"/>
      <c r="K80" s="73"/>
      <c r="L80" s="73"/>
      <c r="M80" s="73"/>
      <c r="N80" s="73"/>
    </row>
    <row r="81" spans="1:14" ht="12.75">
      <c r="A81" s="73"/>
      <c r="B81" s="73"/>
      <c r="C81" s="73"/>
      <c r="D81" s="73"/>
      <c r="E81" s="73"/>
      <c r="F81" s="73"/>
      <c r="G81" s="73"/>
      <c r="H81" s="73"/>
      <c r="I81" s="73"/>
      <c r="J81" s="73"/>
      <c r="K81" s="73"/>
      <c r="L81" s="73"/>
      <c r="M81" s="73"/>
      <c r="N81" s="73"/>
    </row>
    <row r="82" spans="1:14" ht="12.75">
      <c r="A82" s="73"/>
      <c r="B82" s="73"/>
      <c r="C82" s="73"/>
      <c r="D82" s="73"/>
      <c r="E82" s="73"/>
      <c r="F82" s="73"/>
      <c r="G82" s="73"/>
      <c r="H82" s="73"/>
      <c r="I82" s="73"/>
      <c r="J82" s="73"/>
      <c r="K82" s="73"/>
      <c r="L82" s="73"/>
      <c r="M82" s="73"/>
      <c r="N82" s="73"/>
    </row>
    <row r="83" spans="1:14" ht="12.75">
      <c r="A83" s="73"/>
      <c r="B83" s="73"/>
      <c r="C83" s="73"/>
      <c r="D83" s="73"/>
      <c r="E83" s="73"/>
      <c r="F83" s="73"/>
      <c r="G83" s="73"/>
      <c r="H83" s="73"/>
      <c r="I83" s="73"/>
      <c r="J83" s="73"/>
      <c r="K83" s="73"/>
      <c r="L83" s="73"/>
      <c r="M83" s="73"/>
      <c r="N83" s="73"/>
    </row>
    <row r="84" spans="1:14" ht="12.75">
      <c r="A84" s="73"/>
      <c r="B84" s="73"/>
      <c r="C84" s="73"/>
      <c r="D84" s="73"/>
      <c r="E84" s="73"/>
      <c r="F84" s="73"/>
      <c r="G84" s="73"/>
      <c r="H84" s="73"/>
      <c r="I84" s="73"/>
      <c r="J84" s="73"/>
      <c r="K84" s="73"/>
      <c r="L84" s="73"/>
      <c r="M84" s="73"/>
      <c r="N84" s="73"/>
    </row>
    <row r="85" spans="1:14" ht="12.75">
      <c r="A85" s="73"/>
      <c r="B85" s="73"/>
      <c r="C85" s="73"/>
      <c r="D85" s="73"/>
      <c r="E85" s="73"/>
      <c r="F85" s="73"/>
      <c r="G85" s="73"/>
      <c r="H85" s="73"/>
      <c r="I85" s="73"/>
      <c r="J85" s="73"/>
      <c r="K85" s="73"/>
      <c r="L85" s="73"/>
      <c r="M85" s="73"/>
      <c r="N85" s="73"/>
    </row>
    <row r="86" spans="1:14" ht="12.75">
      <c r="A86" s="73"/>
      <c r="B86" s="73"/>
      <c r="C86" s="73"/>
      <c r="D86" s="73"/>
      <c r="E86" s="73"/>
      <c r="F86" s="73"/>
      <c r="G86" s="73"/>
      <c r="H86" s="73"/>
      <c r="I86" s="73"/>
      <c r="J86" s="73"/>
      <c r="K86" s="73"/>
      <c r="L86" s="73"/>
      <c r="M86" s="73"/>
      <c r="N86" s="73"/>
    </row>
    <row r="87" spans="1:14" ht="12.75">
      <c r="A87" s="73"/>
      <c r="B87" s="73"/>
      <c r="C87" s="73"/>
      <c r="D87" s="73"/>
      <c r="E87" s="73"/>
      <c r="F87" s="73"/>
      <c r="G87" s="73"/>
      <c r="H87" s="73"/>
      <c r="I87" s="73"/>
      <c r="J87" s="73"/>
      <c r="K87" s="73"/>
      <c r="L87" s="73"/>
      <c r="M87" s="73"/>
      <c r="N87" s="73"/>
    </row>
    <row r="88" spans="1:14" ht="12.75">
      <c r="A88" s="73"/>
      <c r="B88" s="73"/>
      <c r="C88" s="73"/>
      <c r="D88" s="73"/>
      <c r="E88" s="73"/>
      <c r="F88" s="73"/>
      <c r="G88" s="73"/>
      <c r="H88" s="73"/>
      <c r="I88" s="73"/>
      <c r="J88" s="73"/>
      <c r="K88" s="73"/>
      <c r="L88" s="73"/>
      <c r="M88" s="73"/>
      <c r="N88" s="73"/>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12.75">
      <c r="A91" s="73"/>
      <c r="B91" s="73"/>
      <c r="C91" s="73"/>
      <c r="D91" s="73"/>
      <c r="E91" s="73"/>
      <c r="F91" s="73"/>
      <c r="G91" s="73"/>
      <c r="H91" s="73"/>
      <c r="I91" s="73"/>
      <c r="J91" s="73"/>
      <c r="K91" s="73"/>
      <c r="L91" s="73"/>
      <c r="M91" s="73"/>
      <c r="N91" s="73"/>
    </row>
    <row r="92" spans="1:14" ht="12.75">
      <c r="A92" s="73"/>
      <c r="B92" s="73"/>
      <c r="C92" s="73"/>
      <c r="D92" s="73"/>
      <c r="E92" s="73"/>
      <c r="F92" s="73"/>
      <c r="G92" s="73"/>
      <c r="H92" s="73"/>
      <c r="I92" s="73"/>
      <c r="J92" s="73"/>
      <c r="K92" s="73"/>
      <c r="L92" s="73"/>
      <c r="M92" s="73"/>
      <c r="N92" s="73"/>
    </row>
    <row r="93" spans="1:14" ht="12.75">
      <c r="A93" s="73"/>
      <c r="B93" s="73"/>
      <c r="C93" s="73"/>
      <c r="D93" s="73"/>
      <c r="E93" s="73"/>
      <c r="F93" s="73"/>
      <c r="G93" s="73"/>
      <c r="H93" s="73"/>
      <c r="I93" s="73"/>
      <c r="J93" s="73"/>
      <c r="K93" s="73"/>
      <c r="L93" s="73"/>
      <c r="M93" s="73"/>
      <c r="N93" s="73"/>
    </row>
    <row r="94" spans="1:14" ht="12.75">
      <c r="A94" s="73"/>
      <c r="B94" s="73"/>
      <c r="C94" s="73"/>
      <c r="D94" s="73"/>
      <c r="E94" s="73"/>
      <c r="F94" s="73"/>
      <c r="G94" s="73"/>
      <c r="H94" s="73"/>
      <c r="I94" s="73"/>
      <c r="J94" s="73"/>
      <c r="K94" s="73"/>
      <c r="L94" s="73"/>
      <c r="M94" s="73"/>
      <c r="N94" s="73"/>
    </row>
    <row r="95" spans="1:14" ht="12.75">
      <c r="A95" s="73"/>
      <c r="B95" s="73"/>
      <c r="C95" s="73"/>
      <c r="D95" s="73"/>
      <c r="E95" s="73"/>
      <c r="F95" s="73"/>
      <c r="G95" s="73"/>
      <c r="H95" s="73"/>
      <c r="I95" s="73"/>
      <c r="J95" s="73"/>
      <c r="K95" s="73"/>
      <c r="L95" s="73"/>
      <c r="M95" s="73"/>
      <c r="N95" s="73"/>
    </row>
    <row r="96" spans="1:14" ht="12.75">
      <c r="A96" s="73"/>
      <c r="B96" s="73"/>
      <c r="C96" s="73"/>
      <c r="D96" s="73"/>
      <c r="E96" s="73"/>
      <c r="F96" s="73"/>
      <c r="G96" s="73"/>
      <c r="H96" s="73"/>
      <c r="I96" s="73"/>
      <c r="J96" s="73"/>
      <c r="K96" s="73"/>
      <c r="L96" s="73"/>
      <c r="M96" s="73"/>
      <c r="N96" s="73"/>
    </row>
    <row r="97" spans="1:14" ht="12.75">
      <c r="A97" s="73"/>
      <c r="B97" s="73"/>
      <c r="C97" s="73"/>
      <c r="D97" s="73"/>
      <c r="E97" s="73"/>
      <c r="F97" s="73"/>
      <c r="G97" s="73"/>
      <c r="H97" s="73"/>
      <c r="I97" s="73"/>
      <c r="J97" s="73"/>
      <c r="K97" s="73"/>
      <c r="L97" s="73"/>
      <c r="M97" s="73"/>
      <c r="N97" s="73"/>
    </row>
    <row r="98" spans="1:14" ht="12.75">
      <c r="A98" s="73"/>
      <c r="B98" s="73"/>
      <c r="C98" s="73"/>
      <c r="D98" s="73"/>
      <c r="E98" s="73"/>
      <c r="F98" s="73"/>
      <c r="G98" s="73"/>
      <c r="H98" s="73"/>
      <c r="I98" s="73"/>
      <c r="J98" s="73"/>
      <c r="K98" s="73"/>
      <c r="L98" s="73"/>
      <c r="M98" s="73"/>
      <c r="N98" s="73"/>
    </row>
    <row r="99" spans="1:14" ht="12.75">
      <c r="A99" s="73"/>
      <c r="B99" s="73"/>
      <c r="C99" s="73"/>
      <c r="D99" s="73"/>
      <c r="E99" s="73"/>
      <c r="F99" s="73"/>
      <c r="G99" s="73"/>
      <c r="H99" s="73"/>
      <c r="I99" s="73"/>
      <c r="J99" s="73"/>
      <c r="K99" s="73"/>
      <c r="L99" s="73"/>
      <c r="M99" s="73"/>
      <c r="N99" s="73"/>
    </row>
    <row r="100" spans="1:14" ht="12.75">
      <c r="A100" s="73"/>
      <c r="B100" s="73"/>
      <c r="C100" s="73"/>
      <c r="D100" s="73"/>
      <c r="E100" s="73"/>
      <c r="F100" s="73"/>
      <c r="G100" s="73"/>
      <c r="H100" s="73"/>
      <c r="I100" s="73"/>
      <c r="J100" s="73"/>
      <c r="K100" s="73"/>
      <c r="L100" s="73"/>
      <c r="M100" s="73"/>
      <c r="N100"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2"/>
  <sheetViews>
    <sheetView zoomScale="130" zoomScaleNormal="130" zoomScalePageLayoutView="0" workbookViewId="0" topLeftCell="A1">
      <selection activeCell="A5" sqref="A5:F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3"/>
      <c r="B1" s="73"/>
      <c r="C1" s="73"/>
      <c r="D1" s="73"/>
      <c r="E1" s="73"/>
      <c r="F1" s="73"/>
      <c r="G1" s="73"/>
      <c r="H1" s="73"/>
      <c r="I1" s="73"/>
      <c r="J1" s="73"/>
      <c r="K1" s="73"/>
      <c r="L1" s="73"/>
      <c r="M1" s="73"/>
    </row>
    <row r="2" spans="1:13" ht="12" customHeight="1" hidden="1">
      <c r="A2" s="73"/>
      <c r="B2" s="74" t="s">
        <v>0</v>
      </c>
      <c r="C2" s="74" t="s">
        <v>79</v>
      </c>
      <c r="D2" s="74" t="s">
        <v>80</v>
      </c>
      <c r="E2" s="74" t="s">
        <v>81</v>
      </c>
      <c r="F2" s="74" t="s">
        <v>82</v>
      </c>
      <c r="G2" s="74" t="s">
        <v>7</v>
      </c>
      <c r="H2" s="74" t="s">
        <v>8</v>
      </c>
      <c r="I2" s="74"/>
      <c r="J2" s="74"/>
      <c r="K2" s="74"/>
      <c r="L2" s="73"/>
      <c r="M2" s="73"/>
    </row>
    <row r="3" spans="1:13" ht="12" customHeight="1" hidden="1">
      <c r="A3" s="73"/>
      <c r="B3" s="75" t="s">
        <v>167</v>
      </c>
      <c r="C3" s="74" t="s">
        <v>66</v>
      </c>
      <c r="D3" s="74" t="s">
        <v>12</v>
      </c>
      <c r="E3" s="74" t="s">
        <v>12</v>
      </c>
      <c r="F3" s="74" t="s">
        <v>72</v>
      </c>
      <c r="G3" s="74" t="s">
        <v>18</v>
      </c>
      <c r="H3" s="74" t="s">
        <v>19</v>
      </c>
      <c r="I3" s="74"/>
      <c r="J3" s="74"/>
      <c r="K3" s="74"/>
      <c r="L3" s="73"/>
      <c r="M3" s="73"/>
    </row>
    <row r="4" spans="1:13" ht="7.5" customHeight="1">
      <c r="A4" s="73"/>
      <c r="B4" s="74"/>
      <c r="C4" s="74"/>
      <c r="D4" s="74"/>
      <c r="E4" s="74"/>
      <c r="F4" s="74"/>
      <c r="G4" s="74"/>
      <c r="H4" s="74"/>
      <c r="I4" s="74"/>
      <c r="J4" s="74"/>
      <c r="K4" s="74"/>
      <c r="L4" s="73"/>
      <c r="M4" s="73"/>
    </row>
    <row r="5" spans="1:13" ht="22.5" customHeight="1">
      <c r="A5" s="118"/>
      <c r="B5" s="119" t="s">
        <v>86</v>
      </c>
      <c r="C5" s="120"/>
      <c r="D5" s="120"/>
      <c r="E5" s="120"/>
      <c r="F5" s="120"/>
      <c r="G5" s="76"/>
      <c r="H5" s="76"/>
      <c r="I5" s="76"/>
      <c r="J5" s="76"/>
      <c r="K5" s="76"/>
      <c r="L5" s="73"/>
      <c r="M5" s="73"/>
    </row>
    <row r="6" spans="1:13" ht="15" customHeight="1">
      <c r="A6" s="118"/>
      <c r="B6" s="121" t="s">
        <v>87</v>
      </c>
      <c r="C6" s="121"/>
      <c r="D6" s="121"/>
      <c r="E6" s="121"/>
      <c r="F6" s="121"/>
      <c r="G6" s="77"/>
      <c r="H6" s="77"/>
      <c r="I6" s="77"/>
      <c r="J6" s="77"/>
      <c r="K6" s="77"/>
      <c r="L6" s="73"/>
      <c r="M6" s="73"/>
    </row>
    <row r="7" spans="1:13" ht="9" customHeight="1">
      <c r="A7" s="73"/>
      <c r="B7" s="77"/>
      <c r="C7" s="77"/>
      <c r="D7" s="77"/>
      <c r="E7" s="77"/>
      <c r="F7" s="77"/>
      <c r="G7" s="77"/>
      <c r="H7" s="77"/>
      <c r="I7" s="77"/>
      <c r="J7" s="78"/>
      <c r="K7" s="78" t="s">
        <v>88</v>
      </c>
      <c r="L7" s="73"/>
      <c r="M7" s="73"/>
    </row>
    <row r="8" spans="1:13" ht="12" customHeight="1">
      <c r="A8" s="73"/>
      <c r="B8" s="79" t="str">
        <f>CONCATENATE("Created On: ",F3)</f>
        <v>Created On: 08/25/2015</v>
      </c>
      <c r="C8" s="73"/>
      <c r="D8" s="73"/>
      <c r="E8" s="73"/>
      <c r="F8" s="79" t="s">
        <v>89</v>
      </c>
      <c r="G8" s="73"/>
      <c r="H8" s="73"/>
      <c r="I8" s="73"/>
      <c r="J8" s="73"/>
      <c r="K8" s="78" t="str">
        <f>CONCATENATE(G3," ",H3," Reporting Period")</f>
        <v>April 2015 Reporting Period</v>
      </c>
      <c r="L8" s="73"/>
      <c r="M8" s="73"/>
    </row>
    <row r="9" spans="1:13" ht="12" customHeight="1">
      <c r="A9" s="73"/>
      <c r="B9" s="80"/>
      <c r="C9" s="80" t="s">
        <v>18</v>
      </c>
      <c r="D9" s="81" t="s">
        <v>91</v>
      </c>
      <c r="E9" s="81"/>
      <c r="F9" s="80" t="s">
        <v>168</v>
      </c>
      <c r="G9" s="81" t="s">
        <v>91</v>
      </c>
      <c r="H9" s="81"/>
      <c r="I9" s="80" t="s">
        <v>169</v>
      </c>
      <c r="J9" s="81" t="s">
        <v>91</v>
      </c>
      <c r="K9" s="81"/>
      <c r="L9" s="73"/>
      <c r="M9" s="73"/>
    </row>
    <row r="10" spans="1:13" ht="12" customHeight="1">
      <c r="A10" s="73"/>
      <c r="B10" s="82" t="s">
        <v>94</v>
      </c>
      <c r="C10" s="83" t="str">
        <f>C3</f>
        <v>46</v>
      </c>
      <c r="D10" s="84" t="s">
        <v>95</v>
      </c>
      <c r="E10" s="84"/>
      <c r="F10" s="83" t="str">
        <f>D3</f>
        <v>0</v>
      </c>
      <c r="G10" s="84" t="s">
        <v>95</v>
      </c>
      <c r="H10" s="84"/>
      <c r="I10" s="83" t="str">
        <f>E3</f>
        <v>0</v>
      </c>
      <c r="J10" s="84" t="s">
        <v>95</v>
      </c>
      <c r="K10" s="84"/>
      <c r="L10" s="73"/>
      <c r="M10" s="73"/>
    </row>
    <row r="11" spans="1:13" ht="12" customHeight="1">
      <c r="A11" s="73"/>
      <c r="B11" s="82"/>
      <c r="C11" s="82" t="str">
        <f>CONCATENATE("(",C3," Entities)")</f>
        <v>(46 Entities)</v>
      </c>
      <c r="D11" s="84" t="s">
        <v>96</v>
      </c>
      <c r="E11" s="84"/>
      <c r="F11" s="82" t="str">
        <f>CONCATENATE("(",D3," Entities)")</f>
        <v>(0 Entities)</v>
      </c>
      <c r="G11" s="84" t="s">
        <v>96</v>
      </c>
      <c r="H11" s="84"/>
      <c r="I11" s="82" t="str">
        <f>CONCATENATE("(",E3," Entities)")</f>
        <v>(0 Entities)</v>
      </c>
      <c r="J11" s="84" t="s">
        <v>96</v>
      </c>
      <c r="K11" s="84"/>
      <c r="L11" s="73"/>
      <c r="M11" s="73"/>
    </row>
    <row r="12" spans="1:13" ht="16.5" customHeight="1">
      <c r="A12" s="73"/>
      <c r="B12" s="85"/>
      <c r="C12" s="85" t="s">
        <v>97</v>
      </c>
      <c r="D12" s="86" t="s">
        <v>98</v>
      </c>
      <c r="E12" s="87" t="s">
        <v>99</v>
      </c>
      <c r="F12" s="85" t="s">
        <v>97</v>
      </c>
      <c r="G12" s="86" t="s">
        <v>98</v>
      </c>
      <c r="H12" s="87" t="s">
        <v>99</v>
      </c>
      <c r="I12" s="85" t="s">
        <v>97</v>
      </c>
      <c r="J12" s="86" t="s">
        <v>98</v>
      </c>
      <c r="K12" s="87" t="s">
        <v>99</v>
      </c>
      <c r="L12" s="73"/>
      <c r="M12" s="73"/>
    </row>
    <row r="13" spans="1:13" ht="12.75" hidden="1">
      <c r="A13" s="73"/>
      <c r="B13" s="79" t="s">
        <v>100</v>
      </c>
      <c r="C13" s="79" t="s">
        <v>170</v>
      </c>
      <c r="D13" s="79" t="s">
        <v>171</v>
      </c>
      <c r="E13" s="79" t="s">
        <v>172</v>
      </c>
      <c r="F13" s="79" t="s">
        <v>173</v>
      </c>
      <c r="G13" s="79" t="s">
        <v>174</v>
      </c>
      <c r="H13" s="79" t="s">
        <v>175</v>
      </c>
      <c r="I13" s="79" t="s">
        <v>176</v>
      </c>
      <c r="J13" s="79" t="s">
        <v>177</v>
      </c>
      <c r="K13" s="79" t="s">
        <v>178</v>
      </c>
      <c r="L13" s="73"/>
      <c r="M13" s="73"/>
    </row>
    <row r="14" spans="1:13" ht="12.75" hidden="1">
      <c r="A14" s="73"/>
      <c r="B14" s="88"/>
      <c r="C14" s="88">
        <v>0</v>
      </c>
      <c r="D14" s="89">
        <v>0</v>
      </c>
      <c r="E14" s="89">
        <v>0</v>
      </c>
      <c r="F14" s="88">
        <v>0</v>
      </c>
      <c r="G14" s="89">
        <v>0</v>
      </c>
      <c r="H14" s="89">
        <v>0</v>
      </c>
      <c r="I14" s="88">
        <v>0</v>
      </c>
      <c r="J14" s="89">
        <v>0</v>
      </c>
      <c r="K14" s="89">
        <v>0</v>
      </c>
      <c r="L14" s="73"/>
      <c r="M14" s="73"/>
    </row>
    <row r="15" spans="1:13" ht="9" customHeight="1">
      <c r="A15" s="73"/>
      <c r="B15" s="90" t="s">
        <v>110</v>
      </c>
      <c r="C15" s="91">
        <v>223757563</v>
      </c>
      <c r="D15" s="91">
        <v>855428991</v>
      </c>
      <c r="E15" s="92">
        <v>4.2</v>
      </c>
      <c r="F15" s="91">
        <v>0</v>
      </c>
      <c r="G15" s="91">
        <v>0</v>
      </c>
      <c r="H15" s="92">
        <v>0</v>
      </c>
      <c r="I15" s="91">
        <v>0</v>
      </c>
      <c r="J15" s="91">
        <v>0</v>
      </c>
      <c r="K15" s="92">
        <v>0</v>
      </c>
      <c r="L15" s="73"/>
      <c r="M15" s="73"/>
    </row>
    <row r="16" spans="1:13" ht="9" customHeight="1">
      <c r="A16" s="73"/>
      <c r="B16" s="93" t="s">
        <v>111</v>
      </c>
      <c r="C16" s="94">
        <v>21899890</v>
      </c>
      <c r="D16" s="94">
        <v>85829213</v>
      </c>
      <c r="E16" s="95">
        <v>1.2</v>
      </c>
      <c r="F16" s="94">
        <v>0</v>
      </c>
      <c r="G16" s="94">
        <v>0</v>
      </c>
      <c r="H16" s="95">
        <v>0</v>
      </c>
      <c r="I16" s="94">
        <v>0</v>
      </c>
      <c r="J16" s="94">
        <v>0</v>
      </c>
      <c r="K16" s="95">
        <v>0</v>
      </c>
      <c r="L16" s="73"/>
      <c r="M16" s="73"/>
    </row>
    <row r="17" spans="1:13" ht="9" customHeight="1">
      <c r="A17" s="73"/>
      <c r="B17" s="93" t="s">
        <v>112</v>
      </c>
      <c r="C17" s="96">
        <v>238001558</v>
      </c>
      <c r="D17" s="96">
        <v>935190001</v>
      </c>
      <c r="E17" s="97">
        <v>4.7</v>
      </c>
      <c r="F17" s="96">
        <v>0</v>
      </c>
      <c r="G17" s="96">
        <v>0</v>
      </c>
      <c r="H17" s="97">
        <v>0</v>
      </c>
      <c r="I17" s="96">
        <v>0</v>
      </c>
      <c r="J17" s="96">
        <v>0</v>
      </c>
      <c r="K17" s="97">
        <v>0</v>
      </c>
      <c r="L17" s="73"/>
      <c r="M17" s="73"/>
    </row>
    <row r="18" spans="1:13" ht="9" customHeight="1">
      <c r="A18" s="73"/>
      <c r="B18" s="93" t="s">
        <v>113</v>
      </c>
      <c r="C18" s="96">
        <v>122826762</v>
      </c>
      <c r="D18" s="96">
        <v>458454242</v>
      </c>
      <c r="E18" s="97">
        <v>0.2</v>
      </c>
      <c r="F18" s="96">
        <v>0</v>
      </c>
      <c r="G18" s="96">
        <v>0</v>
      </c>
      <c r="H18" s="97">
        <v>0</v>
      </c>
      <c r="I18" s="96">
        <v>0</v>
      </c>
      <c r="J18" s="96">
        <v>0</v>
      </c>
      <c r="K18" s="97">
        <v>0</v>
      </c>
      <c r="L18" s="73"/>
      <c r="M18" s="73"/>
    </row>
    <row r="19" spans="1:13" ht="9" customHeight="1">
      <c r="A19" s="73"/>
      <c r="B19" s="93" t="s">
        <v>114</v>
      </c>
      <c r="C19" s="96">
        <v>1256810725</v>
      </c>
      <c r="D19" s="96">
        <v>4911264059</v>
      </c>
      <c r="E19" s="97">
        <v>3.5</v>
      </c>
      <c r="F19" s="96">
        <v>0</v>
      </c>
      <c r="G19" s="96">
        <v>0</v>
      </c>
      <c r="H19" s="97">
        <v>0</v>
      </c>
      <c r="I19" s="96">
        <v>0</v>
      </c>
      <c r="J19" s="96">
        <v>0</v>
      </c>
      <c r="K19" s="97">
        <v>0</v>
      </c>
      <c r="L19" s="73"/>
      <c r="M19" s="73"/>
    </row>
    <row r="20" spans="1:13" ht="9" customHeight="1">
      <c r="A20" s="73"/>
      <c r="B20" s="93" t="s">
        <v>115</v>
      </c>
      <c r="C20" s="96">
        <v>184466870</v>
      </c>
      <c r="D20" s="96">
        <v>723938872</v>
      </c>
      <c r="E20" s="97">
        <v>3.8</v>
      </c>
      <c r="F20" s="96">
        <v>0</v>
      </c>
      <c r="G20" s="96">
        <v>0</v>
      </c>
      <c r="H20" s="97">
        <v>0</v>
      </c>
      <c r="I20" s="96">
        <v>0</v>
      </c>
      <c r="J20" s="96">
        <v>0</v>
      </c>
      <c r="K20" s="97">
        <v>0</v>
      </c>
      <c r="L20" s="73"/>
      <c r="M20" s="73"/>
    </row>
    <row r="21" spans="1:13" ht="9" customHeight="1">
      <c r="A21" s="73"/>
      <c r="B21" s="93" t="s">
        <v>116</v>
      </c>
      <c r="C21" s="94">
        <v>118517951</v>
      </c>
      <c r="D21" s="94">
        <v>463272137.818</v>
      </c>
      <c r="E21" s="95">
        <v>1.9</v>
      </c>
      <c r="F21" s="94">
        <v>0</v>
      </c>
      <c r="G21" s="94">
        <v>0</v>
      </c>
      <c r="H21" s="95">
        <v>0</v>
      </c>
      <c r="I21" s="94">
        <v>0</v>
      </c>
      <c r="J21" s="94">
        <v>0</v>
      </c>
      <c r="K21" s="95">
        <v>0</v>
      </c>
      <c r="L21" s="73"/>
      <c r="M21" s="73"/>
    </row>
    <row r="22" spans="1:13" ht="9" customHeight="1">
      <c r="A22" s="73"/>
      <c r="B22" s="93" t="s">
        <v>117</v>
      </c>
      <c r="C22" s="96">
        <v>38384304</v>
      </c>
      <c r="D22" s="96">
        <v>144959995</v>
      </c>
      <c r="E22" s="97">
        <v>4.1</v>
      </c>
      <c r="F22" s="96">
        <v>0</v>
      </c>
      <c r="G22" s="96">
        <v>0</v>
      </c>
      <c r="H22" s="97">
        <v>0</v>
      </c>
      <c r="I22" s="96">
        <v>0</v>
      </c>
      <c r="J22" s="96">
        <v>0</v>
      </c>
      <c r="K22" s="97">
        <v>0</v>
      </c>
      <c r="L22" s="73"/>
      <c r="M22" s="73"/>
    </row>
    <row r="23" spans="1:13" ht="9" customHeight="1">
      <c r="A23" s="73"/>
      <c r="B23" s="93" t="s">
        <v>118</v>
      </c>
      <c r="C23" s="94">
        <v>8407349</v>
      </c>
      <c r="D23" s="94">
        <v>37726386</v>
      </c>
      <c r="E23" s="95">
        <v>-2.3</v>
      </c>
      <c r="F23" s="94">
        <v>0</v>
      </c>
      <c r="G23" s="94">
        <v>0</v>
      </c>
      <c r="H23" s="95">
        <v>0</v>
      </c>
      <c r="I23" s="94">
        <v>0</v>
      </c>
      <c r="J23" s="94">
        <v>0</v>
      </c>
      <c r="K23" s="95">
        <v>0</v>
      </c>
      <c r="L23" s="73"/>
      <c r="M23" s="73"/>
    </row>
    <row r="24" spans="1:13" ht="9" customHeight="1">
      <c r="A24" s="73"/>
      <c r="B24" s="93" t="s">
        <v>119</v>
      </c>
      <c r="C24" s="96">
        <v>773709776</v>
      </c>
      <c r="D24" s="96">
        <v>2893986760</v>
      </c>
      <c r="E24" s="97">
        <v>3</v>
      </c>
      <c r="F24" s="96">
        <v>0</v>
      </c>
      <c r="G24" s="96">
        <v>0</v>
      </c>
      <c r="H24" s="97">
        <v>0</v>
      </c>
      <c r="I24" s="96">
        <v>0</v>
      </c>
      <c r="J24" s="96">
        <v>0</v>
      </c>
      <c r="K24" s="97">
        <v>0</v>
      </c>
      <c r="L24" s="73"/>
      <c r="M24" s="73"/>
    </row>
    <row r="25" spans="1:13" ht="9" customHeight="1">
      <c r="A25" s="73"/>
      <c r="B25" s="93" t="s">
        <v>120</v>
      </c>
      <c r="C25" s="96">
        <v>411710219</v>
      </c>
      <c r="D25" s="96">
        <v>1593300604</v>
      </c>
      <c r="E25" s="97">
        <v>4.7</v>
      </c>
      <c r="F25" s="96">
        <v>0</v>
      </c>
      <c r="G25" s="96">
        <v>0</v>
      </c>
      <c r="H25" s="97">
        <v>0</v>
      </c>
      <c r="I25" s="96">
        <v>0</v>
      </c>
      <c r="J25" s="96">
        <v>0</v>
      </c>
      <c r="K25" s="97">
        <v>0</v>
      </c>
      <c r="L25" s="73"/>
      <c r="M25" s="73"/>
    </row>
    <row r="26" spans="1:13" ht="9" customHeight="1">
      <c r="A26" s="73"/>
      <c r="B26" s="93" t="s">
        <v>121</v>
      </c>
      <c r="C26" s="96">
        <v>38586870</v>
      </c>
      <c r="D26" s="96">
        <v>150301922</v>
      </c>
      <c r="E26" s="97">
        <v>-0.5</v>
      </c>
      <c r="F26" s="96">
        <v>0</v>
      </c>
      <c r="G26" s="96">
        <v>0</v>
      </c>
      <c r="H26" s="97">
        <v>0</v>
      </c>
      <c r="I26" s="96">
        <v>0</v>
      </c>
      <c r="J26" s="96">
        <v>0</v>
      </c>
      <c r="K26" s="97">
        <v>0</v>
      </c>
      <c r="L26" s="73"/>
      <c r="M26" s="73"/>
    </row>
    <row r="27" spans="1:13" ht="9" customHeight="1">
      <c r="A27" s="73"/>
      <c r="B27" s="93" t="s">
        <v>122</v>
      </c>
      <c r="C27" s="96">
        <v>54547192</v>
      </c>
      <c r="D27" s="96">
        <v>228444187</v>
      </c>
      <c r="E27" s="97">
        <v>3</v>
      </c>
      <c r="F27" s="96">
        <v>0</v>
      </c>
      <c r="G27" s="96">
        <v>0</v>
      </c>
      <c r="H27" s="97">
        <v>0</v>
      </c>
      <c r="I27" s="96">
        <v>0</v>
      </c>
      <c r="J27" s="96">
        <v>0</v>
      </c>
      <c r="K27" s="97">
        <v>0</v>
      </c>
      <c r="L27" s="73"/>
      <c r="M27" s="73"/>
    </row>
    <row r="28" spans="1:13" ht="9" customHeight="1">
      <c r="A28" s="73"/>
      <c r="B28" s="93" t="s">
        <v>123</v>
      </c>
      <c r="C28" s="96">
        <v>385749666</v>
      </c>
      <c r="D28" s="96">
        <v>1492274973</v>
      </c>
      <c r="E28" s="97">
        <v>2.7</v>
      </c>
      <c r="F28" s="96">
        <v>0</v>
      </c>
      <c r="G28" s="96">
        <v>0</v>
      </c>
      <c r="H28" s="97">
        <v>0</v>
      </c>
      <c r="I28" s="96">
        <v>0</v>
      </c>
      <c r="J28" s="96">
        <v>0</v>
      </c>
      <c r="K28" s="97">
        <v>0</v>
      </c>
      <c r="L28" s="73"/>
      <c r="M28" s="73"/>
    </row>
    <row r="29" spans="1:13" ht="9" customHeight="1">
      <c r="A29" s="73"/>
      <c r="B29" s="93" t="s">
        <v>124</v>
      </c>
      <c r="C29" s="96">
        <v>261591519</v>
      </c>
      <c r="D29" s="96">
        <v>994251600</v>
      </c>
      <c r="E29" s="97">
        <v>5.1</v>
      </c>
      <c r="F29" s="96">
        <v>0</v>
      </c>
      <c r="G29" s="96">
        <v>0</v>
      </c>
      <c r="H29" s="97">
        <v>0</v>
      </c>
      <c r="I29" s="96">
        <v>0</v>
      </c>
      <c r="J29" s="96">
        <v>0</v>
      </c>
      <c r="K29" s="97">
        <v>0</v>
      </c>
      <c r="L29" s="73"/>
      <c r="M29" s="73"/>
    </row>
    <row r="30" spans="1:13" ht="9" customHeight="1">
      <c r="A30" s="73"/>
      <c r="B30" s="93" t="s">
        <v>125</v>
      </c>
      <c r="C30" s="96">
        <v>135478092</v>
      </c>
      <c r="D30" s="96">
        <v>521431598</v>
      </c>
      <c r="E30" s="97">
        <v>1.4</v>
      </c>
      <c r="F30" s="96">
        <v>0</v>
      </c>
      <c r="G30" s="96">
        <v>0</v>
      </c>
      <c r="H30" s="97">
        <v>0</v>
      </c>
      <c r="I30" s="96">
        <v>0</v>
      </c>
      <c r="J30" s="96">
        <v>0</v>
      </c>
      <c r="K30" s="97">
        <v>0</v>
      </c>
      <c r="L30" s="73"/>
      <c r="M30" s="73"/>
    </row>
    <row r="31" spans="1:13" ht="9" customHeight="1">
      <c r="A31" s="73"/>
      <c r="B31" s="93" t="s">
        <v>126</v>
      </c>
      <c r="C31" s="96">
        <v>108350902</v>
      </c>
      <c r="D31" s="96">
        <v>420544999</v>
      </c>
      <c r="E31" s="97">
        <v>4.9</v>
      </c>
      <c r="F31" s="96">
        <v>0</v>
      </c>
      <c r="G31" s="96">
        <v>0</v>
      </c>
      <c r="H31" s="97">
        <v>0</v>
      </c>
      <c r="I31" s="96">
        <v>0</v>
      </c>
      <c r="J31" s="96">
        <v>0</v>
      </c>
      <c r="K31" s="97">
        <v>0</v>
      </c>
      <c r="L31" s="73"/>
      <c r="M31" s="73"/>
    </row>
    <row r="32" spans="1:13" ht="9" customHeight="1">
      <c r="A32" s="73"/>
      <c r="B32" s="93" t="s">
        <v>127</v>
      </c>
      <c r="C32" s="96">
        <v>183315344</v>
      </c>
      <c r="D32" s="96">
        <v>682682701</v>
      </c>
      <c r="E32" s="97">
        <v>2.6</v>
      </c>
      <c r="F32" s="96">
        <v>0</v>
      </c>
      <c r="G32" s="96">
        <v>0</v>
      </c>
      <c r="H32" s="97">
        <v>0</v>
      </c>
      <c r="I32" s="96">
        <v>0</v>
      </c>
      <c r="J32" s="96">
        <v>0</v>
      </c>
      <c r="K32" s="97">
        <v>0</v>
      </c>
      <c r="L32" s="73"/>
      <c r="M32" s="73"/>
    </row>
    <row r="33" spans="1:13" ht="9" customHeight="1">
      <c r="A33" s="73"/>
      <c r="B33" s="93" t="s">
        <v>128</v>
      </c>
      <c r="C33" s="96">
        <v>197432230</v>
      </c>
      <c r="D33" s="96">
        <v>772297260</v>
      </c>
      <c r="E33" s="97">
        <v>5.3</v>
      </c>
      <c r="F33" s="96">
        <v>0</v>
      </c>
      <c r="G33" s="96">
        <v>0</v>
      </c>
      <c r="H33" s="97">
        <v>0</v>
      </c>
      <c r="I33" s="96">
        <v>0</v>
      </c>
      <c r="J33" s="96">
        <v>0</v>
      </c>
      <c r="K33" s="97">
        <v>0</v>
      </c>
      <c r="L33" s="73"/>
      <c r="M33" s="73"/>
    </row>
    <row r="34" spans="1:13" ht="9" customHeight="1">
      <c r="A34" s="73"/>
      <c r="B34" s="93" t="s">
        <v>129</v>
      </c>
      <c r="C34" s="96">
        <v>72156348</v>
      </c>
      <c r="D34" s="96">
        <v>241441536</v>
      </c>
      <c r="E34" s="97">
        <v>-2.5</v>
      </c>
      <c r="F34" s="96">
        <v>0</v>
      </c>
      <c r="G34" s="96">
        <v>0</v>
      </c>
      <c r="H34" s="97">
        <v>0</v>
      </c>
      <c r="I34" s="96">
        <v>0</v>
      </c>
      <c r="J34" s="96">
        <v>0</v>
      </c>
      <c r="K34" s="97">
        <v>0</v>
      </c>
      <c r="L34" s="73"/>
      <c r="M34" s="73"/>
    </row>
    <row r="35" spans="1:13" ht="9" customHeight="1">
      <c r="A35" s="73"/>
      <c r="B35" s="93" t="s">
        <v>130</v>
      </c>
      <c r="C35" s="96">
        <v>236343104</v>
      </c>
      <c r="D35" s="96">
        <v>881175433</v>
      </c>
      <c r="E35" s="97">
        <v>1.8</v>
      </c>
      <c r="F35" s="96">
        <v>0</v>
      </c>
      <c r="G35" s="96">
        <v>0</v>
      </c>
      <c r="H35" s="97">
        <v>0</v>
      </c>
      <c r="I35" s="96">
        <v>0</v>
      </c>
      <c r="J35" s="96">
        <v>0</v>
      </c>
      <c r="K35" s="97">
        <v>0</v>
      </c>
      <c r="L35" s="73"/>
      <c r="M35" s="73"/>
    </row>
    <row r="36" spans="1:13" ht="9" customHeight="1">
      <c r="A36" s="73"/>
      <c r="B36" s="93" t="s">
        <v>131</v>
      </c>
      <c r="C36" s="96">
        <v>222647642</v>
      </c>
      <c r="D36" s="96">
        <v>895123487.815</v>
      </c>
      <c r="E36" s="97">
        <v>3.5</v>
      </c>
      <c r="F36" s="96">
        <v>0</v>
      </c>
      <c r="G36" s="96">
        <v>0</v>
      </c>
      <c r="H36" s="97">
        <v>0</v>
      </c>
      <c r="I36" s="96">
        <v>0</v>
      </c>
      <c r="J36" s="96">
        <v>0</v>
      </c>
      <c r="K36" s="97">
        <v>0</v>
      </c>
      <c r="L36" s="73"/>
      <c r="M36" s="73"/>
    </row>
    <row r="37" spans="1:13" ht="9" customHeight="1">
      <c r="A37" s="73"/>
      <c r="B37" s="93" t="s">
        <v>132</v>
      </c>
      <c r="C37" s="96">
        <v>370810644</v>
      </c>
      <c r="D37" s="96">
        <v>1465971769</v>
      </c>
      <c r="E37" s="97">
        <v>2.5</v>
      </c>
      <c r="F37" s="96">
        <v>0</v>
      </c>
      <c r="G37" s="96">
        <v>0</v>
      </c>
      <c r="H37" s="97">
        <v>0</v>
      </c>
      <c r="I37" s="96">
        <v>0</v>
      </c>
      <c r="J37" s="96">
        <v>0</v>
      </c>
      <c r="K37" s="97">
        <v>0</v>
      </c>
      <c r="L37" s="73"/>
      <c r="M37" s="73"/>
    </row>
    <row r="38" spans="1:13" ht="9" customHeight="1">
      <c r="A38" s="73"/>
      <c r="B38" s="93" t="s">
        <v>133</v>
      </c>
      <c r="C38" s="96">
        <v>209393527</v>
      </c>
      <c r="D38" s="96">
        <v>817991642</v>
      </c>
      <c r="E38" s="97">
        <v>3.9</v>
      </c>
      <c r="F38" s="96">
        <v>0</v>
      </c>
      <c r="G38" s="96">
        <v>0</v>
      </c>
      <c r="H38" s="97">
        <v>0</v>
      </c>
      <c r="I38" s="96">
        <v>0</v>
      </c>
      <c r="J38" s="96">
        <v>0</v>
      </c>
      <c r="K38" s="97">
        <v>0</v>
      </c>
      <c r="L38" s="73"/>
      <c r="M38" s="73"/>
    </row>
    <row r="39" spans="1:13" ht="9" customHeight="1">
      <c r="A39" s="73"/>
      <c r="B39" s="93" t="s">
        <v>134</v>
      </c>
      <c r="C39" s="96">
        <v>141608998</v>
      </c>
      <c r="D39" s="96">
        <v>550575712.299</v>
      </c>
      <c r="E39" s="97">
        <v>3.7</v>
      </c>
      <c r="F39" s="96">
        <v>0</v>
      </c>
      <c r="G39" s="96">
        <v>0</v>
      </c>
      <c r="H39" s="97">
        <v>0</v>
      </c>
      <c r="I39" s="96">
        <v>0</v>
      </c>
      <c r="J39" s="96">
        <v>0</v>
      </c>
      <c r="K39" s="97">
        <v>0</v>
      </c>
      <c r="L39" s="73"/>
      <c r="M39" s="73"/>
    </row>
    <row r="40" spans="1:13" ht="9" customHeight="1">
      <c r="A40" s="73"/>
      <c r="B40" s="93" t="s">
        <v>135</v>
      </c>
      <c r="C40" s="96">
        <v>262229288</v>
      </c>
      <c r="D40" s="96">
        <v>998622667</v>
      </c>
      <c r="E40" s="97">
        <v>2.3</v>
      </c>
      <c r="F40" s="96">
        <v>0</v>
      </c>
      <c r="G40" s="96">
        <v>0</v>
      </c>
      <c r="H40" s="97">
        <v>0</v>
      </c>
      <c r="I40" s="96">
        <v>0</v>
      </c>
      <c r="J40" s="96">
        <v>0</v>
      </c>
      <c r="K40" s="97">
        <v>0</v>
      </c>
      <c r="L40" s="73"/>
      <c r="M40" s="73"/>
    </row>
    <row r="41" spans="1:13" ht="9" customHeight="1">
      <c r="A41" s="73"/>
      <c r="B41" s="93" t="s">
        <v>136</v>
      </c>
      <c r="C41" s="96">
        <v>41706834</v>
      </c>
      <c r="D41" s="96">
        <v>159033286</v>
      </c>
      <c r="E41" s="97">
        <v>6.4</v>
      </c>
      <c r="F41" s="96">
        <v>0</v>
      </c>
      <c r="G41" s="96">
        <v>0</v>
      </c>
      <c r="H41" s="97">
        <v>0</v>
      </c>
      <c r="I41" s="96">
        <v>0</v>
      </c>
      <c r="J41" s="96">
        <v>0</v>
      </c>
      <c r="K41" s="97">
        <v>0</v>
      </c>
      <c r="L41" s="73"/>
      <c r="M41" s="73"/>
    </row>
    <row r="42" spans="1:13" ht="9" customHeight="1">
      <c r="A42" s="73"/>
      <c r="B42" s="93" t="s">
        <v>137</v>
      </c>
      <c r="C42" s="96">
        <v>73579507</v>
      </c>
      <c r="D42" s="96">
        <v>278852952</v>
      </c>
      <c r="E42" s="97">
        <v>-3.7</v>
      </c>
      <c r="F42" s="96">
        <v>0</v>
      </c>
      <c r="G42" s="96">
        <v>0</v>
      </c>
      <c r="H42" s="97">
        <v>0</v>
      </c>
      <c r="I42" s="96">
        <v>0</v>
      </c>
      <c r="J42" s="96">
        <v>0</v>
      </c>
      <c r="K42" s="97">
        <v>0</v>
      </c>
      <c r="L42" s="73"/>
      <c r="M42" s="73"/>
    </row>
    <row r="43" spans="1:13" ht="9" customHeight="1">
      <c r="A43" s="73"/>
      <c r="B43" s="93" t="s">
        <v>138</v>
      </c>
      <c r="C43" s="96">
        <v>94605856</v>
      </c>
      <c r="D43" s="96">
        <v>368677822</v>
      </c>
      <c r="E43" s="97">
        <v>4.2</v>
      </c>
      <c r="F43" s="96">
        <v>0</v>
      </c>
      <c r="G43" s="96">
        <v>0</v>
      </c>
      <c r="H43" s="97">
        <v>0</v>
      </c>
      <c r="I43" s="96">
        <v>0</v>
      </c>
      <c r="J43" s="96">
        <v>0</v>
      </c>
      <c r="K43" s="97">
        <v>0</v>
      </c>
      <c r="L43" s="73"/>
      <c r="M43" s="73"/>
    </row>
    <row r="44" spans="1:13" ht="9" customHeight="1">
      <c r="A44" s="73"/>
      <c r="B44" s="93" t="s">
        <v>139</v>
      </c>
      <c r="C44" s="96">
        <v>55437212</v>
      </c>
      <c r="D44" s="96">
        <v>225196501</v>
      </c>
      <c r="E44" s="97">
        <v>1.2</v>
      </c>
      <c r="F44" s="96">
        <v>0</v>
      </c>
      <c r="G44" s="96">
        <v>0</v>
      </c>
      <c r="H44" s="97">
        <v>0</v>
      </c>
      <c r="I44" s="96">
        <v>0</v>
      </c>
      <c r="J44" s="96">
        <v>0</v>
      </c>
      <c r="K44" s="97">
        <v>0</v>
      </c>
      <c r="L44" s="73"/>
      <c r="M44" s="73"/>
    </row>
    <row r="45" spans="1:13" ht="9" customHeight="1">
      <c r="A45" s="73"/>
      <c r="B45" s="93" t="s">
        <v>140</v>
      </c>
      <c r="C45" s="96">
        <v>337611579</v>
      </c>
      <c r="D45" s="96">
        <v>1306909490</v>
      </c>
      <c r="E45" s="97">
        <v>1.4</v>
      </c>
      <c r="F45" s="96">
        <v>0</v>
      </c>
      <c r="G45" s="96">
        <v>0</v>
      </c>
      <c r="H45" s="97">
        <v>0</v>
      </c>
      <c r="I45" s="96">
        <v>0</v>
      </c>
      <c r="J45" s="96">
        <v>0</v>
      </c>
      <c r="K45" s="97">
        <v>0</v>
      </c>
      <c r="L45" s="73"/>
      <c r="M45" s="73"/>
    </row>
    <row r="46" spans="1:13" ht="9" customHeight="1">
      <c r="A46" s="73"/>
      <c r="B46" s="93" t="s">
        <v>141</v>
      </c>
      <c r="C46" s="96">
        <v>62309504</v>
      </c>
      <c r="D46" s="96">
        <v>321890755.557</v>
      </c>
      <c r="E46" s="97">
        <v>0.2</v>
      </c>
      <c r="F46" s="96">
        <v>0</v>
      </c>
      <c r="G46" s="96">
        <v>0</v>
      </c>
      <c r="H46" s="97">
        <v>0</v>
      </c>
      <c r="I46" s="96">
        <v>0</v>
      </c>
      <c r="J46" s="96">
        <v>0</v>
      </c>
      <c r="K46" s="97">
        <v>0</v>
      </c>
      <c r="L46" s="73"/>
      <c r="M46" s="73"/>
    </row>
    <row r="47" spans="1:13" ht="9" customHeight="1">
      <c r="A47" s="73"/>
      <c r="B47" s="93" t="s">
        <v>142</v>
      </c>
      <c r="C47" s="96">
        <v>451246750</v>
      </c>
      <c r="D47" s="96">
        <v>1773333563</v>
      </c>
      <c r="E47" s="97">
        <v>0.2</v>
      </c>
      <c r="F47" s="96">
        <v>0</v>
      </c>
      <c r="G47" s="96">
        <v>0</v>
      </c>
      <c r="H47" s="97">
        <v>0</v>
      </c>
      <c r="I47" s="96">
        <v>0</v>
      </c>
      <c r="J47" s="96">
        <v>0</v>
      </c>
      <c r="K47" s="97">
        <v>0</v>
      </c>
      <c r="L47" s="73"/>
      <c r="M47" s="73"/>
    </row>
    <row r="48" spans="1:13" ht="9" customHeight="1">
      <c r="A48" s="73"/>
      <c r="B48" s="93" t="s">
        <v>143</v>
      </c>
      <c r="C48" s="96">
        <v>376181077</v>
      </c>
      <c r="D48" s="96">
        <v>1425562356</v>
      </c>
      <c r="E48" s="97">
        <v>3.4</v>
      </c>
      <c r="F48" s="96">
        <v>0</v>
      </c>
      <c r="G48" s="96">
        <v>0</v>
      </c>
      <c r="H48" s="97">
        <v>0</v>
      </c>
      <c r="I48" s="96">
        <v>0</v>
      </c>
      <c r="J48" s="96">
        <v>0</v>
      </c>
      <c r="K48" s="97">
        <v>0</v>
      </c>
      <c r="L48" s="73"/>
      <c r="M48" s="73"/>
    </row>
    <row r="49" spans="1:13" ht="9" customHeight="1">
      <c r="A49" s="73"/>
      <c r="B49" s="93" t="s">
        <v>144</v>
      </c>
      <c r="C49" s="96">
        <v>38369383</v>
      </c>
      <c r="D49" s="96">
        <v>148653159</v>
      </c>
      <c r="E49" s="97">
        <v>4.2</v>
      </c>
      <c r="F49" s="96">
        <v>0</v>
      </c>
      <c r="G49" s="96">
        <v>0</v>
      </c>
      <c r="H49" s="97">
        <v>0</v>
      </c>
      <c r="I49" s="96">
        <v>0</v>
      </c>
      <c r="J49" s="96">
        <v>0</v>
      </c>
      <c r="K49" s="97">
        <v>0</v>
      </c>
      <c r="L49" s="73"/>
      <c r="M49" s="73"/>
    </row>
    <row r="50" spans="1:13" ht="9" customHeight="1">
      <c r="A50" s="73"/>
      <c r="B50" s="93" t="s">
        <v>145</v>
      </c>
      <c r="C50" s="96">
        <v>417607219</v>
      </c>
      <c r="D50" s="96">
        <v>1609504169</v>
      </c>
      <c r="E50" s="97">
        <v>3</v>
      </c>
      <c r="F50" s="96">
        <v>0</v>
      </c>
      <c r="G50" s="96">
        <v>0</v>
      </c>
      <c r="H50" s="97">
        <v>0</v>
      </c>
      <c r="I50" s="96">
        <v>0</v>
      </c>
      <c r="J50" s="96">
        <v>0</v>
      </c>
      <c r="K50" s="97">
        <v>0</v>
      </c>
      <c r="L50" s="73"/>
      <c r="M50" s="73"/>
    </row>
    <row r="51" spans="1:13" ht="9" customHeight="1">
      <c r="A51" s="73"/>
      <c r="B51" s="93" t="s">
        <v>146</v>
      </c>
      <c r="C51" s="96">
        <v>159295552</v>
      </c>
      <c r="D51" s="96">
        <v>618266316</v>
      </c>
      <c r="E51" s="97">
        <v>1.2</v>
      </c>
      <c r="F51" s="96">
        <v>0</v>
      </c>
      <c r="G51" s="96">
        <v>0</v>
      </c>
      <c r="H51" s="97">
        <v>0</v>
      </c>
      <c r="I51" s="96">
        <v>0</v>
      </c>
      <c r="J51" s="96">
        <v>0</v>
      </c>
      <c r="K51" s="97">
        <v>0</v>
      </c>
      <c r="L51" s="73"/>
      <c r="M51" s="73"/>
    </row>
    <row r="52" spans="1:13" ht="9" customHeight="1">
      <c r="A52" s="73"/>
      <c r="B52" s="93" t="s">
        <v>147</v>
      </c>
      <c r="C52" s="96">
        <v>121712640</v>
      </c>
      <c r="D52" s="96">
        <v>479774699</v>
      </c>
      <c r="E52" s="97">
        <v>3.9</v>
      </c>
      <c r="F52" s="96">
        <v>0</v>
      </c>
      <c r="G52" s="96">
        <v>0</v>
      </c>
      <c r="H52" s="97">
        <v>0</v>
      </c>
      <c r="I52" s="96">
        <v>0</v>
      </c>
      <c r="J52" s="96">
        <v>0</v>
      </c>
      <c r="K52" s="97">
        <v>0</v>
      </c>
      <c r="L52" s="73"/>
      <c r="M52" s="73"/>
    </row>
    <row r="53" spans="1:13" ht="9" customHeight="1">
      <c r="A53" s="73"/>
      <c r="B53" s="93" t="s">
        <v>148</v>
      </c>
      <c r="C53" s="96">
        <v>407501467</v>
      </c>
      <c r="D53" s="96">
        <v>1568080967</v>
      </c>
      <c r="E53" s="97">
        <v>0.7</v>
      </c>
      <c r="F53" s="96">
        <v>0</v>
      </c>
      <c r="G53" s="96">
        <v>0</v>
      </c>
      <c r="H53" s="97">
        <v>0</v>
      </c>
      <c r="I53" s="96">
        <v>0</v>
      </c>
      <c r="J53" s="96">
        <v>0</v>
      </c>
      <c r="K53" s="97">
        <v>0</v>
      </c>
      <c r="L53" s="73"/>
      <c r="M53" s="73"/>
    </row>
    <row r="54" spans="1:13" ht="9" customHeight="1">
      <c r="A54" s="73"/>
      <c r="B54" s="93" t="s">
        <v>149</v>
      </c>
      <c r="C54" s="96">
        <v>30858840</v>
      </c>
      <c r="D54" s="96">
        <v>123873541</v>
      </c>
      <c r="E54" s="97">
        <v>4.3</v>
      </c>
      <c r="F54" s="96">
        <v>0</v>
      </c>
      <c r="G54" s="96">
        <v>0</v>
      </c>
      <c r="H54" s="97">
        <v>0</v>
      </c>
      <c r="I54" s="96">
        <v>0</v>
      </c>
      <c r="J54" s="96">
        <v>0</v>
      </c>
      <c r="K54" s="97">
        <v>0</v>
      </c>
      <c r="L54" s="73"/>
      <c r="M54" s="73"/>
    </row>
    <row r="55" spans="1:13" ht="9" customHeight="1">
      <c r="A55" s="73"/>
      <c r="B55" s="93" t="s">
        <v>150</v>
      </c>
      <c r="C55" s="96">
        <v>241390389</v>
      </c>
      <c r="D55" s="96">
        <v>893198322</v>
      </c>
      <c r="E55" s="97">
        <v>7.4</v>
      </c>
      <c r="F55" s="96">
        <v>0</v>
      </c>
      <c r="G55" s="96">
        <v>0</v>
      </c>
      <c r="H55" s="97">
        <v>0</v>
      </c>
      <c r="I55" s="96">
        <v>0</v>
      </c>
      <c r="J55" s="96">
        <v>0</v>
      </c>
      <c r="K55" s="97">
        <v>0</v>
      </c>
      <c r="L55" s="73"/>
      <c r="M55" s="73"/>
    </row>
    <row r="56" spans="1:13" ht="9" customHeight="1">
      <c r="A56" s="73"/>
      <c r="B56" s="93" t="s">
        <v>151</v>
      </c>
      <c r="C56" s="96">
        <v>36620321</v>
      </c>
      <c r="D56" s="96">
        <v>147270468</v>
      </c>
      <c r="E56" s="97">
        <v>6.4</v>
      </c>
      <c r="F56" s="96">
        <v>0</v>
      </c>
      <c r="G56" s="96">
        <v>0</v>
      </c>
      <c r="H56" s="97">
        <v>0</v>
      </c>
      <c r="I56" s="96">
        <v>0</v>
      </c>
      <c r="J56" s="96">
        <v>0</v>
      </c>
      <c r="K56" s="97">
        <v>0</v>
      </c>
      <c r="L56" s="73"/>
      <c r="M56" s="73"/>
    </row>
    <row r="57" spans="1:13" ht="9" customHeight="1">
      <c r="A57" s="73"/>
      <c r="B57" s="93" t="s">
        <v>152</v>
      </c>
      <c r="C57" s="96">
        <v>274807467</v>
      </c>
      <c r="D57" s="96">
        <v>1021240716</v>
      </c>
      <c r="E57" s="97">
        <v>0.6</v>
      </c>
      <c r="F57" s="96">
        <v>0</v>
      </c>
      <c r="G57" s="96">
        <v>0</v>
      </c>
      <c r="H57" s="97">
        <v>0</v>
      </c>
      <c r="I57" s="96">
        <v>0</v>
      </c>
      <c r="J57" s="96">
        <v>0</v>
      </c>
      <c r="K57" s="97">
        <v>0</v>
      </c>
      <c r="L57" s="73"/>
      <c r="M57" s="73"/>
    </row>
    <row r="58" spans="1:13" ht="9" customHeight="1">
      <c r="A58" s="73"/>
      <c r="B58" s="93" t="s">
        <v>153</v>
      </c>
      <c r="C58" s="96">
        <v>1157190569</v>
      </c>
      <c r="D58" s="96">
        <v>4454323860</v>
      </c>
      <c r="E58" s="97">
        <v>3.7</v>
      </c>
      <c r="F58" s="96">
        <v>0</v>
      </c>
      <c r="G58" s="96">
        <v>0</v>
      </c>
      <c r="H58" s="97">
        <v>0</v>
      </c>
      <c r="I58" s="96">
        <v>0</v>
      </c>
      <c r="J58" s="96">
        <v>0</v>
      </c>
      <c r="K58" s="97">
        <v>0</v>
      </c>
      <c r="L58" s="73"/>
      <c r="M58" s="73"/>
    </row>
    <row r="59" spans="1:13" ht="9" customHeight="1">
      <c r="A59" s="73"/>
      <c r="B59" s="93" t="s">
        <v>154</v>
      </c>
      <c r="C59" s="96">
        <v>92648240</v>
      </c>
      <c r="D59" s="96">
        <v>366554120</v>
      </c>
      <c r="E59" s="97">
        <v>3.9</v>
      </c>
      <c r="F59" s="96">
        <v>0</v>
      </c>
      <c r="G59" s="96">
        <v>0</v>
      </c>
      <c r="H59" s="97">
        <v>0</v>
      </c>
      <c r="I59" s="96">
        <v>0</v>
      </c>
      <c r="J59" s="96">
        <v>0</v>
      </c>
      <c r="K59" s="97">
        <v>0</v>
      </c>
      <c r="L59" s="73"/>
      <c r="M59" s="73"/>
    </row>
    <row r="60" spans="1:13" ht="9" customHeight="1">
      <c r="A60" s="73"/>
      <c r="B60" s="93" t="s">
        <v>155</v>
      </c>
      <c r="C60" s="98">
        <v>23965067</v>
      </c>
      <c r="D60" s="98">
        <v>100036607.509</v>
      </c>
      <c r="E60" s="99">
        <v>1.2</v>
      </c>
      <c r="F60" s="98">
        <v>0</v>
      </c>
      <c r="G60" s="98">
        <v>0</v>
      </c>
      <c r="H60" s="99">
        <v>0</v>
      </c>
      <c r="I60" s="98">
        <v>0</v>
      </c>
      <c r="J60" s="98">
        <v>0</v>
      </c>
      <c r="K60" s="99">
        <v>0</v>
      </c>
      <c r="L60" s="73"/>
      <c r="M60" s="73"/>
    </row>
    <row r="61" spans="1:13" ht="9" customHeight="1">
      <c r="A61" s="73"/>
      <c r="B61" s="93" t="s">
        <v>156</v>
      </c>
      <c r="C61" s="98">
        <v>316338605</v>
      </c>
      <c r="D61" s="98">
        <v>1218328909</v>
      </c>
      <c r="E61" s="99">
        <v>-3.9</v>
      </c>
      <c r="F61" s="98">
        <v>0</v>
      </c>
      <c r="G61" s="98">
        <v>0</v>
      </c>
      <c r="H61" s="99">
        <v>0</v>
      </c>
      <c r="I61" s="98">
        <v>0</v>
      </c>
      <c r="J61" s="98">
        <v>0</v>
      </c>
      <c r="K61" s="99">
        <v>0</v>
      </c>
      <c r="L61" s="73"/>
      <c r="M61" s="73"/>
    </row>
    <row r="62" spans="1:13" ht="9" customHeight="1">
      <c r="A62" s="73"/>
      <c r="B62" s="93" t="s">
        <v>157</v>
      </c>
      <c r="C62" s="96">
        <v>231118230</v>
      </c>
      <c r="D62" s="96">
        <v>889232388</v>
      </c>
      <c r="E62" s="97">
        <v>2.1</v>
      </c>
      <c r="F62" s="96">
        <v>0</v>
      </c>
      <c r="G62" s="96">
        <v>0</v>
      </c>
      <c r="H62" s="97">
        <v>0</v>
      </c>
      <c r="I62" s="96">
        <v>0</v>
      </c>
      <c r="J62" s="96">
        <v>0</v>
      </c>
      <c r="K62" s="97">
        <v>0</v>
      </c>
      <c r="L62" s="73"/>
      <c r="M62" s="73"/>
    </row>
    <row r="63" spans="1:13" ht="9" customHeight="1">
      <c r="A63" s="73"/>
      <c r="B63" s="93" t="s">
        <v>158</v>
      </c>
      <c r="C63" s="96">
        <v>32392212</v>
      </c>
      <c r="D63" s="96">
        <v>196124579.48</v>
      </c>
      <c r="E63" s="97">
        <v>-6.8</v>
      </c>
      <c r="F63" s="96">
        <v>0</v>
      </c>
      <c r="G63" s="96">
        <v>0</v>
      </c>
      <c r="H63" s="97">
        <v>0</v>
      </c>
      <c r="I63" s="96">
        <v>0</v>
      </c>
      <c r="J63" s="96">
        <v>0</v>
      </c>
      <c r="K63" s="97">
        <v>0</v>
      </c>
      <c r="L63" s="73"/>
      <c r="M63" s="73"/>
    </row>
    <row r="64" spans="1:13" ht="9" customHeight="1">
      <c r="A64" s="73"/>
      <c r="B64" s="93" t="s">
        <v>159</v>
      </c>
      <c r="C64" s="96">
        <v>200310629</v>
      </c>
      <c r="D64" s="96">
        <v>811597731</v>
      </c>
      <c r="E64" s="97">
        <v>12.6</v>
      </c>
      <c r="F64" s="96">
        <v>0</v>
      </c>
      <c r="G64" s="96">
        <v>0</v>
      </c>
      <c r="H64" s="97">
        <v>0</v>
      </c>
      <c r="I64" s="96">
        <v>0</v>
      </c>
      <c r="J64" s="96">
        <v>0</v>
      </c>
      <c r="K64" s="97">
        <v>0</v>
      </c>
      <c r="L64" s="73"/>
      <c r="M64" s="73"/>
    </row>
    <row r="65" spans="1:13" ht="9" customHeight="1" thickBot="1">
      <c r="A65" s="73"/>
      <c r="B65" s="93" t="s">
        <v>160</v>
      </c>
      <c r="C65" s="96">
        <v>29987917</v>
      </c>
      <c r="D65" s="96">
        <v>115062586</v>
      </c>
      <c r="E65" s="97">
        <v>13.6</v>
      </c>
      <c r="F65" s="96">
        <v>0</v>
      </c>
      <c r="G65" s="96">
        <v>0</v>
      </c>
      <c r="H65" s="97">
        <v>0</v>
      </c>
      <c r="I65" s="96">
        <v>0</v>
      </c>
      <c r="J65" s="96">
        <v>0</v>
      </c>
      <c r="K65" s="97">
        <v>0</v>
      </c>
      <c r="L65" s="73"/>
      <c r="M65" s="73"/>
    </row>
    <row r="66" spans="1:13" ht="9" customHeight="1" thickTop="1">
      <c r="A66" s="73"/>
      <c r="B66" s="100" t="s">
        <v>161</v>
      </c>
      <c r="C66" s="101">
        <v>11583527399</v>
      </c>
      <c r="D66" s="101">
        <v>44837062611.478</v>
      </c>
      <c r="E66" s="102">
        <v>2.9</v>
      </c>
      <c r="F66" s="101">
        <v>0</v>
      </c>
      <c r="G66" s="101">
        <v>0</v>
      </c>
      <c r="H66" s="102">
        <v>0</v>
      </c>
      <c r="I66" s="101">
        <v>0</v>
      </c>
      <c r="J66" s="101">
        <v>0</v>
      </c>
      <c r="K66" s="102">
        <v>0</v>
      </c>
      <c r="L66" s="73"/>
      <c r="M66" s="73"/>
    </row>
    <row r="67" spans="1:13" ht="9" customHeight="1" thickBot="1">
      <c r="A67" s="73"/>
      <c r="B67" s="103" t="s">
        <v>162</v>
      </c>
      <c r="C67" s="104">
        <v>87950576</v>
      </c>
      <c r="D67" s="104">
        <v>356148840</v>
      </c>
      <c r="E67" s="105">
        <v>7.1</v>
      </c>
      <c r="F67" s="104">
        <v>0</v>
      </c>
      <c r="G67" s="104">
        <v>0</v>
      </c>
      <c r="H67" s="105">
        <v>0</v>
      </c>
      <c r="I67" s="104">
        <v>0</v>
      </c>
      <c r="J67" s="104">
        <v>0</v>
      </c>
      <c r="K67" s="105">
        <v>0</v>
      </c>
      <c r="L67" s="73"/>
      <c r="M67" s="73"/>
    </row>
    <row r="68" spans="1:13" ht="9" customHeight="1" thickTop="1">
      <c r="A68" s="73"/>
      <c r="B68" s="106" t="s">
        <v>163</v>
      </c>
      <c r="C68" s="107">
        <v>11671477975</v>
      </c>
      <c r="D68" s="107">
        <v>45193211451.478</v>
      </c>
      <c r="E68" s="108">
        <v>2.9</v>
      </c>
      <c r="F68" s="107">
        <v>0</v>
      </c>
      <c r="G68" s="107">
        <v>0</v>
      </c>
      <c r="H68" s="108">
        <v>0</v>
      </c>
      <c r="I68" s="107">
        <v>0</v>
      </c>
      <c r="J68" s="107">
        <v>0</v>
      </c>
      <c r="K68" s="108">
        <v>0</v>
      </c>
      <c r="L68" s="73"/>
      <c r="M68" s="73"/>
    </row>
    <row r="69" spans="1:13" ht="9.75" customHeight="1">
      <c r="A69" s="73"/>
      <c r="B69" s="109" t="s">
        <v>164</v>
      </c>
      <c r="C69" s="110"/>
      <c r="D69" s="110"/>
      <c r="E69" s="110"/>
      <c r="F69" s="110"/>
      <c r="G69" s="110"/>
      <c r="H69" s="110"/>
      <c r="I69" s="110"/>
      <c r="J69" s="110"/>
      <c r="K69" s="111"/>
      <c r="L69" s="73"/>
      <c r="M69" s="73"/>
    </row>
    <row r="70" spans="1:13" ht="7.5" customHeight="1">
      <c r="A70" s="73"/>
      <c r="B70" s="112" t="s">
        <v>165</v>
      </c>
      <c r="C70" s="113"/>
      <c r="D70" s="113"/>
      <c r="E70" s="113"/>
      <c r="F70" s="113"/>
      <c r="G70" s="113"/>
      <c r="H70" s="113"/>
      <c r="I70" s="113"/>
      <c r="J70" s="113"/>
      <c r="K70" s="114"/>
      <c r="L70" s="73"/>
      <c r="M70" s="73"/>
    </row>
    <row r="71" spans="1:13" ht="7.5" customHeight="1">
      <c r="A71" s="73"/>
      <c r="B71" s="115" t="s">
        <v>166</v>
      </c>
      <c r="C71" s="116"/>
      <c r="D71" s="116"/>
      <c r="E71" s="116"/>
      <c r="F71" s="116"/>
      <c r="G71" s="116"/>
      <c r="H71" s="116"/>
      <c r="I71" s="116"/>
      <c r="J71" s="116"/>
      <c r="K71" s="117"/>
      <c r="L71" s="73"/>
      <c r="M71" s="73"/>
    </row>
    <row r="72" spans="1:13" ht="12.75">
      <c r="A72" s="73"/>
      <c r="B72" s="73"/>
      <c r="C72" s="73"/>
      <c r="D72" s="73"/>
      <c r="E72" s="73"/>
      <c r="F72" s="73"/>
      <c r="G72" s="73"/>
      <c r="H72" s="73"/>
      <c r="I72" s="73"/>
      <c r="J72" s="73"/>
      <c r="K72" s="73"/>
      <c r="L72" s="73"/>
      <c r="M72"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179</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ustomHeight="1">
      <c r="B6" s="3" t="s">
        <v>87</v>
      </c>
      <c r="C6" s="3"/>
      <c r="D6" s="3"/>
      <c r="E6" s="3"/>
      <c r="F6" s="3"/>
      <c r="G6" s="3"/>
      <c r="H6" s="3"/>
      <c r="I6" s="3"/>
      <c r="J6" s="3"/>
      <c r="K6" s="3"/>
    </row>
    <row r="7" spans="2:11" ht="9" customHeight="1">
      <c r="B7" s="3"/>
      <c r="C7" s="3"/>
      <c r="D7" s="3"/>
      <c r="E7" s="3"/>
      <c r="F7" s="3"/>
      <c r="G7" s="3"/>
      <c r="H7" s="3"/>
      <c r="I7" s="3"/>
      <c r="J7" s="40"/>
      <c r="K7" s="40" t="s">
        <v>88</v>
      </c>
    </row>
    <row r="8" spans="2:11" ht="12" customHeight="1">
      <c r="B8" s="15" t="str">
        <f>CONCATENATE("Created On: ",F3)</f>
        <v>Created On: </v>
      </c>
      <c r="F8" s="15" t="s">
        <v>89</v>
      </c>
      <c r="K8" s="40" t="str">
        <f>CONCATENATE(G3," ",H3," Reporting Period")</f>
        <v>  Reporting Period</v>
      </c>
    </row>
    <row r="9" spans="2:11" ht="12" customHeight="1">
      <c r="B9" s="9"/>
      <c r="C9" s="9" t="s">
        <v>180</v>
      </c>
      <c r="D9" s="10" t="s">
        <v>91</v>
      </c>
      <c r="E9" s="10"/>
      <c r="F9" s="9" t="s">
        <v>181</v>
      </c>
      <c r="G9" s="10" t="s">
        <v>91</v>
      </c>
      <c r="H9" s="10"/>
      <c r="I9" s="9" t="s">
        <v>182</v>
      </c>
      <c r="J9" s="10" t="s">
        <v>91</v>
      </c>
      <c r="K9" s="10"/>
    </row>
    <row r="10" spans="2:11" ht="12" customHeight="1">
      <c r="B10" s="11" t="s">
        <v>94</v>
      </c>
      <c r="C10" s="55">
        <f>C3</f>
        <v>0</v>
      </c>
      <c r="D10" s="12" t="s">
        <v>95</v>
      </c>
      <c r="E10" s="12"/>
      <c r="F10" s="55">
        <f>D3</f>
        <v>0</v>
      </c>
      <c r="G10" s="12" t="s">
        <v>95</v>
      </c>
      <c r="H10" s="12"/>
      <c r="I10" s="55">
        <f>E3</f>
        <v>0</v>
      </c>
      <c r="J10" s="12" t="s">
        <v>95</v>
      </c>
      <c r="K10" s="12"/>
    </row>
    <row r="11" spans="2:11" ht="12" customHeight="1">
      <c r="B11" s="23"/>
      <c r="C11" s="23" t="str">
        <f>CONCATENATE("(",C3," Entities)")</f>
        <v>( Entities)</v>
      </c>
      <c r="D11" s="24" t="s">
        <v>96</v>
      </c>
      <c r="E11" s="24"/>
      <c r="F11" s="23" t="str">
        <f>CONCATENATE("(",D3," Entities)")</f>
        <v>( Entities)</v>
      </c>
      <c r="G11" s="24" t="s">
        <v>96</v>
      </c>
      <c r="H11" s="24"/>
      <c r="I11" s="23" t="str">
        <f>CONCATENATE("(",E3," Entities)")</f>
        <v>( Entities)</v>
      </c>
      <c r="J11" s="24" t="s">
        <v>96</v>
      </c>
      <c r="K11" s="24"/>
    </row>
    <row r="12" spans="2:11" ht="16.5" customHeight="1">
      <c r="B12" s="13"/>
      <c r="C12" s="13" t="s">
        <v>97</v>
      </c>
      <c r="D12" s="13" t="s">
        <v>98</v>
      </c>
      <c r="E12" s="56" t="s">
        <v>99</v>
      </c>
      <c r="F12" s="13" t="s">
        <v>97</v>
      </c>
      <c r="G12" s="13" t="s">
        <v>98</v>
      </c>
      <c r="H12" s="56" t="s">
        <v>99</v>
      </c>
      <c r="I12" s="13" t="s">
        <v>97</v>
      </c>
      <c r="J12" s="13" t="s">
        <v>98</v>
      </c>
      <c r="K12" s="56" t="s">
        <v>99</v>
      </c>
    </row>
    <row r="13" spans="2:11" ht="12.75" hidden="1">
      <c r="B13" s="15" t="s">
        <v>100</v>
      </c>
      <c r="C13" s="15" t="s">
        <v>183</v>
      </c>
      <c r="D13" s="15" t="s">
        <v>184</v>
      </c>
      <c r="E13" s="15" t="s">
        <v>185</v>
      </c>
      <c r="F13" s="15" t="s">
        <v>186</v>
      </c>
      <c r="G13" s="15" t="s">
        <v>187</v>
      </c>
      <c r="H13" s="15" t="s">
        <v>188</v>
      </c>
      <c r="I13" s="15" t="s">
        <v>189</v>
      </c>
      <c r="J13" s="15" t="s">
        <v>190</v>
      </c>
      <c r="K13" s="15" t="s">
        <v>191</v>
      </c>
    </row>
    <row r="14" spans="2:11" ht="12.75" hidden="1">
      <c r="B14" s="16"/>
      <c r="C14" s="16">
        <v>0</v>
      </c>
      <c r="D14" s="17">
        <v>0</v>
      </c>
      <c r="E14" s="17">
        <v>0</v>
      </c>
      <c r="F14" s="16">
        <v>0</v>
      </c>
      <c r="G14" s="17">
        <v>0</v>
      </c>
      <c r="H14" s="17">
        <v>0</v>
      </c>
      <c r="I14" s="16">
        <v>0</v>
      </c>
      <c r="J14" s="17">
        <v>0</v>
      </c>
      <c r="K14" s="17">
        <v>0</v>
      </c>
    </row>
    <row r="15" spans="2:11" ht="9" customHeight="1">
      <c r="B15" s="18" t="s">
        <v>110</v>
      </c>
      <c r="C15" s="25"/>
      <c r="D15" s="25"/>
      <c r="E15" s="33"/>
      <c r="F15" s="25"/>
      <c r="G15" s="25"/>
      <c r="H15" s="33"/>
      <c r="I15" s="25"/>
      <c r="J15" s="25"/>
      <c r="K15" s="33"/>
    </row>
    <row r="16" spans="2:11" ht="9" customHeight="1">
      <c r="B16" s="19" t="s">
        <v>111</v>
      </c>
      <c r="C16" s="26"/>
      <c r="D16" s="26"/>
      <c r="E16" s="34"/>
      <c r="F16" s="26"/>
      <c r="G16" s="26"/>
      <c r="H16" s="34"/>
      <c r="I16" s="26"/>
      <c r="J16" s="26"/>
      <c r="K16" s="34"/>
    </row>
    <row r="17" spans="2:11" ht="9" customHeight="1">
      <c r="B17" s="19" t="s">
        <v>112</v>
      </c>
      <c r="C17" s="27"/>
      <c r="D17" s="27"/>
      <c r="E17" s="35"/>
      <c r="F17" s="27"/>
      <c r="G17" s="27"/>
      <c r="H17" s="35"/>
      <c r="I17" s="27"/>
      <c r="J17" s="27"/>
      <c r="K17" s="35"/>
    </row>
    <row r="18" spans="2:11" ht="9" customHeight="1">
      <c r="B18" s="19" t="s">
        <v>113</v>
      </c>
      <c r="C18" s="27"/>
      <c r="D18" s="27"/>
      <c r="E18" s="35"/>
      <c r="F18" s="27"/>
      <c r="G18" s="27"/>
      <c r="H18" s="35"/>
      <c r="I18" s="27"/>
      <c r="J18" s="27"/>
      <c r="K18" s="35"/>
    </row>
    <row r="19" spans="2:11" ht="9" customHeight="1">
      <c r="B19" s="19" t="s">
        <v>114</v>
      </c>
      <c r="C19" s="27"/>
      <c r="D19" s="27"/>
      <c r="E19" s="35"/>
      <c r="F19" s="27"/>
      <c r="G19" s="27"/>
      <c r="H19" s="35"/>
      <c r="I19" s="27"/>
      <c r="J19" s="27"/>
      <c r="K19" s="35"/>
    </row>
    <row r="20" spans="2:11" ht="9" customHeight="1">
      <c r="B20" s="19" t="s">
        <v>115</v>
      </c>
      <c r="C20" s="27"/>
      <c r="D20" s="27"/>
      <c r="E20" s="35"/>
      <c r="F20" s="27"/>
      <c r="G20" s="27"/>
      <c r="H20" s="35"/>
      <c r="I20" s="27"/>
      <c r="J20" s="27"/>
      <c r="K20" s="35"/>
    </row>
    <row r="21" spans="2:11" ht="9" customHeight="1">
      <c r="B21" s="19" t="s">
        <v>116</v>
      </c>
      <c r="C21" s="26"/>
      <c r="D21" s="26"/>
      <c r="E21" s="34"/>
      <c r="F21" s="26"/>
      <c r="G21" s="26"/>
      <c r="H21" s="34"/>
      <c r="I21" s="26"/>
      <c r="J21" s="26"/>
      <c r="K21" s="34"/>
    </row>
    <row r="22" spans="2:11" ht="9" customHeight="1">
      <c r="B22" s="19" t="s">
        <v>117</v>
      </c>
      <c r="C22" s="27"/>
      <c r="D22" s="27"/>
      <c r="E22" s="35"/>
      <c r="F22" s="27"/>
      <c r="G22" s="27"/>
      <c r="H22" s="35"/>
      <c r="I22" s="27"/>
      <c r="J22" s="27"/>
      <c r="K22" s="35"/>
    </row>
    <row r="23" spans="2:11" ht="9" customHeight="1">
      <c r="B23" s="19" t="s">
        <v>118</v>
      </c>
      <c r="C23" s="26"/>
      <c r="D23" s="26"/>
      <c r="E23" s="34"/>
      <c r="F23" s="26"/>
      <c r="G23" s="26"/>
      <c r="H23" s="34"/>
      <c r="I23" s="26"/>
      <c r="J23" s="26"/>
      <c r="K23" s="34"/>
    </row>
    <row r="24" spans="2:11" ht="9" customHeight="1">
      <c r="B24" s="19" t="s">
        <v>119</v>
      </c>
      <c r="C24" s="27"/>
      <c r="D24" s="27"/>
      <c r="E24" s="35"/>
      <c r="F24" s="27"/>
      <c r="G24" s="27"/>
      <c r="H24" s="35"/>
      <c r="I24" s="27"/>
      <c r="J24" s="27"/>
      <c r="K24" s="35"/>
    </row>
    <row r="25" spans="2:11" ht="9" customHeight="1">
      <c r="B25" s="19" t="s">
        <v>120</v>
      </c>
      <c r="C25" s="27"/>
      <c r="D25" s="27"/>
      <c r="E25" s="35"/>
      <c r="F25" s="27"/>
      <c r="G25" s="27"/>
      <c r="H25" s="35"/>
      <c r="I25" s="27"/>
      <c r="J25" s="27"/>
      <c r="K25" s="35"/>
    </row>
    <row r="26" spans="2:11" ht="9" customHeight="1">
      <c r="B26" s="19" t="s">
        <v>121</v>
      </c>
      <c r="C26" s="27"/>
      <c r="D26" s="27"/>
      <c r="E26" s="35"/>
      <c r="F26" s="27"/>
      <c r="G26" s="27"/>
      <c r="H26" s="35"/>
      <c r="I26" s="27"/>
      <c r="J26" s="27"/>
      <c r="K26" s="35"/>
    </row>
    <row r="27" spans="2:11" ht="9" customHeight="1">
      <c r="B27" s="19" t="s">
        <v>122</v>
      </c>
      <c r="C27" s="27"/>
      <c r="D27" s="27"/>
      <c r="E27" s="35"/>
      <c r="F27" s="27"/>
      <c r="G27" s="27"/>
      <c r="H27" s="35"/>
      <c r="I27" s="27"/>
      <c r="J27" s="27"/>
      <c r="K27" s="35"/>
    </row>
    <row r="28" spans="2:11" ht="9" customHeight="1">
      <c r="B28" s="19" t="s">
        <v>123</v>
      </c>
      <c r="C28" s="27"/>
      <c r="D28" s="27"/>
      <c r="E28" s="35"/>
      <c r="F28" s="27"/>
      <c r="G28" s="27"/>
      <c r="H28" s="35"/>
      <c r="I28" s="27"/>
      <c r="J28" s="27"/>
      <c r="K28" s="35"/>
    </row>
    <row r="29" spans="2:11" ht="9" customHeight="1">
      <c r="B29" s="19" t="s">
        <v>124</v>
      </c>
      <c r="C29" s="27"/>
      <c r="D29" s="27"/>
      <c r="E29" s="35"/>
      <c r="F29" s="27"/>
      <c r="G29" s="27"/>
      <c r="H29" s="35"/>
      <c r="I29" s="27"/>
      <c r="J29" s="27"/>
      <c r="K29" s="35"/>
    </row>
    <row r="30" spans="2:11" ht="9" customHeight="1">
      <c r="B30" s="19" t="s">
        <v>125</v>
      </c>
      <c r="C30" s="27"/>
      <c r="D30" s="27"/>
      <c r="E30" s="35"/>
      <c r="F30" s="27"/>
      <c r="G30" s="27"/>
      <c r="H30" s="35"/>
      <c r="I30" s="27"/>
      <c r="J30" s="27"/>
      <c r="K30" s="35"/>
    </row>
    <row r="31" spans="2:11" ht="9" customHeight="1">
      <c r="B31" s="19" t="s">
        <v>126</v>
      </c>
      <c r="C31" s="27"/>
      <c r="D31" s="27"/>
      <c r="E31" s="35"/>
      <c r="F31" s="27"/>
      <c r="G31" s="27"/>
      <c r="H31" s="35"/>
      <c r="I31" s="27"/>
      <c r="J31" s="27"/>
      <c r="K31" s="35"/>
    </row>
    <row r="32" spans="2:11" ht="9" customHeight="1">
      <c r="B32" s="19" t="s">
        <v>127</v>
      </c>
      <c r="C32" s="27"/>
      <c r="D32" s="27"/>
      <c r="E32" s="35"/>
      <c r="F32" s="27"/>
      <c r="G32" s="27"/>
      <c r="H32" s="35"/>
      <c r="I32" s="27"/>
      <c r="J32" s="27"/>
      <c r="K32" s="35"/>
    </row>
    <row r="33" spans="2:11" ht="9" customHeight="1">
      <c r="B33" s="19" t="s">
        <v>128</v>
      </c>
      <c r="C33" s="27"/>
      <c r="D33" s="27"/>
      <c r="E33" s="35"/>
      <c r="F33" s="27"/>
      <c r="G33" s="27"/>
      <c r="H33" s="35"/>
      <c r="I33" s="27"/>
      <c r="J33" s="27"/>
      <c r="K33" s="35"/>
    </row>
    <row r="34" spans="2:11" ht="9" customHeight="1">
      <c r="B34" s="19" t="s">
        <v>129</v>
      </c>
      <c r="C34" s="27"/>
      <c r="D34" s="27"/>
      <c r="E34" s="35"/>
      <c r="F34" s="27"/>
      <c r="G34" s="27"/>
      <c r="H34" s="35"/>
      <c r="I34" s="27"/>
      <c r="J34" s="27"/>
      <c r="K34" s="35"/>
    </row>
    <row r="35" spans="2:11" ht="9" customHeight="1">
      <c r="B35" s="19" t="s">
        <v>130</v>
      </c>
      <c r="C35" s="27"/>
      <c r="D35" s="27"/>
      <c r="E35" s="35"/>
      <c r="F35" s="27"/>
      <c r="G35" s="27"/>
      <c r="H35" s="35"/>
      <c r="I35" s="27"/>
      <c r="J35" s="27"/>
      <c r="K35" s="35"/>
    </row>
    <row r="36" spans="2:11" ht="9" customHeight="1">
      <c r="B36" s="19" t="s">
        <v>131</v>
      </c>
      <c r="C36" s="27"/>
      <c r="D36" s="27"/>
      <c r="E36" s="35"/>
      <c r="F36" s="27"/>
      <c r="G36" s="27"/>
      <c r="H36" s="35"/>
      <c r="I36" s="27"/>
      <c r="J36" s="27"/>
      <c r="K36" s="35"/>
    </row>
    <row r="37" spans="2:11" ht="9" customHeight="1">
      <c r="B37" s="19" t="s">
        <v>132</v>
      </c>
      <c r="C37" s="27"/>
      <c r="D37" s="27"/>
      <c r="E37" s="35"/>
      <c r="F37" s="27"/>
      <c r="G37" s="27"/>
      <c r="H37" s="35"/>
      <c r="I37" s="27"/>
      <c r="J37" s="27"/>
      <c r="K37" s="35"/>
    </row>
    <row r="38" spans="2:11" ht="9" customHeight="1">
      <c r="B38" s="19" t="s">
        <v>133</v>
      </c>
      <c r="C38" s="27"/>
      <c r="D38" s="27"/>
      <c r="E38" s="35"/>
      <c r="F38" s="27"/>
      <c r="G38" s="27"/>
      <c r="H38" s="35"/>
      <c r="I38" s="27"/>
      <c r="J38" s="27"/>
      <c r="K38" s="35"/>
    </row>
    <row r="39" spans="2:11" ht="9" customHeight="1">
      <c r="B39" s="19" t="s">
        <v>134</v>
      </c>
      <c r="C39" s="27"/>
      <c r="D39" s="27"/>
      <c r="E39" s="35"/>
      <c r="F39" s="27"/>
      <c r="G39" s="27"/>
      <c r="H39" s="35"/>
      <c r="I39" s="27"/>
      <c r="J39" s="27"/>
      <c r="K39" s="35"/>
    </row>
    <row r="40" spans="2:11" ht="9" customHeight="1">
      <c r="B40" s="19" t="s">
        <v>135</v>
      </c>
      <c r="C40" s="27"/>
      <c r="D40" s="27"/>
      <c r="E40" s="35"/>
      <c r="F40" s="27"/>
      <c r="G40" s="27"/>
      <c r="H40" s="35"/>
      <c r="I40" s="27"/>
      <c r="J40" s="27"/>
      <c r="K40" s="35"/>
    </row>
    <row r="41" spans="2:11" ht="9" customHeight="1">
      <c r="B41" s="19" t="s">
        <v>136</v>
      </c>
      <c r="C41" s="27"/>
      <c r="D41" s="27"/>
      <c r="E41" s="35"/>
      <c r="F41" s="27"/>
      <c r="G41" s="27"/>
      <c r="H41" s="35"/>
      <c r="I41" s="27"/>
      <c r="J41" s="27"/>
      <c r="K41" s="35"/>
    </row>
    <row r="42" spans="2:11" ht="9" customHeight="1">
      <c r="B42" s="19" t="s">
        <v>137</v>
      </c>
      <c r="C42" s="27"/>
      <c r="D42" s="27"/>
      <c r="E42" s="35"/>
      <c r="F42" s="27"/>
      <c r="G42" s="27"/>
      <c r="H42" s="35"/>
      <c r="I42" s="27"/>
      <c r="J42" s="27"/>
      <c r="K42" s="35"/>
    </row>
    <row r="43" spans="2:11" ht="9" customHeight="1">
      <c r="B43" s="19" t="s">
        <v>138</v>
      </c>
      <c r="C43" s="27"/>
      <c r="D43" s="27"/>
      <c r="E43" s="35"/>
      <c r="F43" s="27"/>
      <c r="G43" s="27"/>
      <c r="H43" s="35"/>
      <c r="I43" s="27"/>
      <c r="J43" s="27"/>
      <c r="K43" s="35"/>
    </row>
    <row r="44" spans="2:11" ht="9" customHeight="1">
      <c r="B44" s="19" t="s">
        <v>139</v>
      </c>
      <c r="C44" s="27"/>
      <c r="D44" s="27"/>
      <c r="E44" s="35"/>
      <c r="F44" s="27"/>
      <c r="G44" s="27"/>
      <c r="H44" s="35"/>
      <c r="I44" s="27"/>
      <c r="J44" s="27"/>
      <c r="K44" s="35"/>
    </row>
    <row r="45" spans="2:11" ht="9" customHeight="1">
      <c r="B45" s="19" t="s">
        <v>140</v>
      </c>
      <c r="C45" s="27"/>
      <c r="D45" s="27"/>
      <c r="E45" s="35"/>
      <c r="F45" s="27"/>
      <c r="G45" s="27"/>
      <c r="H45" s="35"/>
      <c r="I45" s="27"/>
      <c r="J45" s="27"/>
      <c r="K45" s="35"/>
    </row>
    <row r="46" spans="2:11" ht="9" customHeight="1">
      <c r="B46" s="19" t="s">
        <v>141</v>
      </c>
      <c r="C46" s="27"/>
      <c r="D46" s="27"/>
      <c r="E46" s="35"/>
      <c r="F46" s="27"/>
      <c r="G46" s="27"/>
      <c r="H46" s="35"/>
      <c r="I46" s="27"/>
      <c r="J46" s="27"/>
      <c r="K46" s="35"/>
    </row>
    <row r="47" spans="2:11" ht="9" customHeight="1">
      <c r="B47" s="19" t="s">
        <v>142</v>
      </c>
      <c r="C47" s="27"/>
      <c r="D47" s="27"/>
      <c r="E47" s="35"/>
      <c r="F47" s="27"/>
      <c r="G47" s="27"/>
      <c r="H47" s="35"/>
      <c r="I47" s="27"/>
      <c r="J47" s="27"/>
      <c r="K47" s="35"/>
    </row>
    <row r="48" spans="2:11" ht="9" customHeight="1">
      <c r="B48" s="19" t="s">
        <v>143</v>
      </c>
      <c r="C48" s="27"/>
      <c r="D48" s="27"/>
      <c r="E48" s="35"/>
      <c r="F48" s="27"/>
      <c r="G48" s="27"/>
      <c r="H48" s="35"/>
      <c r="I48" s="27"/>
      <c r="J48" s="27"/>
      <c r="K48" s="35"/>
    </row>
    <row r="49" spans="2:11" ht="9" customHeight="1">
      <c r="B49" s="19" t="s">
        <v>144</v>
      </c>
      <c r="C49" s="27"/>
      <c r="D49" s="27"/>
      <c r="E49" s="35"/>
      <c r="F49" s="27"/>
      <c r="G49" s="27"/>
      <c r="H49" s="35"/>
      <c r="I49" s="27"/>
      <c r="J49" s="27"/>
      <c r="K49" s="35"/>
    </row>
    <row r="50" spans="2:11" ht="9" customHeight="1">
      <c r="B50" s="19" t="s">
        <v>145</v>
      </c>
      <c r="C50" s="27"/>
      <c r="D50" s="27"/>
      <c r="E50" s="35"/>
      <c r="F50" s="27"/>
      <c r="G50" s="27"/>
      <c r="H50" s="35"/>
      <c r="I50" s="27"/>
      <c r="J50" s="27"/>
      <c r="K50" s="35"/>
    </row>
    <row r="51" spans="2:11" ht="9" customHeight="1">
      <c r="B51" s="19" t="s">
        <v>146</v>
      </c>
      <c r="C51" s="27"/>
      <c r="D51" s="27"/>
      <c r="E51" s="35"/>
      <c r="F51" s="27"/>
      <c r="G51" s="27"/>
      <c r="H51" s="35"/>
      <c r="I51" s="27"/>
      <c r="J51" s="27"/>
      <c r="K51" s="35"/>
    </row>
    <row r="52" spans="2:11" ht="9" customHeight="1">
      <c r="B52" s="19" t="s">
        <v>147</v>
      </c>
      <c r="C52" s="27"/>
      <c r="D52" s="27"/>
      <c r="E52" s="35"/>
      <c r="F52" s="27"/>
      <c r="G52" s="27"/>
      <c r="H52" s="35"/>
      <c r="I52" s="27"/>
      <c r="J52" s="27"/>
      <c r="K52" s="35"/>
    </row>
    <row r="53" spans="2:11" ht="9" customHeight="1">
      <c r="B53" s="19" t="s">
        <v>148</v>
      </c>
      <c r="C53" s="27"/>
      <c r="D53" s="27"/>
      <c r="E53" s="35"/>
      <c r="F53" s="27"/>
      <c r="G53" s="27"/>
      <c r="H53" s="35"/>
      <c r="I53" s="27"/>
      <c r="J53" s="27"/>
      <c r="K53" s="35"/>
    </row>
    <row r="54" spans="2:11" ht="9" customHeight="1">
      <c r="B54" s="19" t="s">
        <v>149</v>
      </c>
      <c r="C54" s="27"/>
      <c r="D54" s="27"/>
      <c r="E54" s="35"/>
      <c r="F54" s="27"/>
      <c r="G54" s="27"/>
      <c r="H54" s="35"/>
      <c r="I54" s="27"/>
      <c r="J54" s="27"/>
      <c r="K54" s="35"/>
    </row>
    <row r="55" spans="2:11" ht="9" customHeight="1">
      <c r="B55" s="19" t="s">
        <v>150</v>
      </c>
      <c r="C55" s="27"/>
      <c r="D55" s="27"/>
      <c r="E55" s="35"/>
      <c r="F55" s="27"/>
      <c r="G55" s="27"/>
      <c r="H55" s="35"/>
      <c r="I55" s="27"/>
      <c r="J55" s="27"/>
      <c r="K55" s="35"/>
    </row>
    <row r="56" spans="2:11" ht="9" customHeight="1">
      <c r="B56" s="19" t="s">
        <v>151</v>
      </c>
      <c r="C56" s="27"/>
      <c r="D56" s="27"/>
      <c r="E56" s="35"/>
      <c r="F56" s="27"/>
      <c r="G56" s="27"/>
      <c r="H56" s="35"/>
      <c r="I56" s="27"/>
      <c r="J56" s="27"/>
      <c r="K56" s="35"/>
    </row>
    <row r="57" spans="2:11" ht="9" customHeight="1">
      <c r="B57" s="19" t="s">
        <v>152</v>
      </c>
      <c r="C57" s="27"/>
      <c r="D57" s="27"/>
      <c r="E57" s="35"/>
      <c r="F57" s="27"/>
      <c r="G57" s="27"/>
      <c r="H57" s="35"/>
      <c r="I57" s="27"/>
      <c r="J57" s="27"/>
      <c r="K57" s="35"/>
    </row>
    <row r="58" spans="2:11" ht="9" customHeight="1">
      <c r="B58" s="19" t="s">
        <v>153</v>
      </c>
      <c r="C58" s="27"/>
      <c r="D58" s="27"/>
      <c r="E58" s="35"/>
      <c r="F58" s="27"/>
      <c r="G58" s="27"/>
      <c r="H58" s="35"/>
      <c r="I58" s="27"/>
      <c r="J58" s="27"/>
      <c r="K58" s="35"/>
    </row>
    <row r="59" spans="2:11" ht="9" customHeight="1">
      <c r="B59" s="19" t="s">
        <v>154</v>
      </c>
      <c r="C59" s="27"/>
      <c r="D59" s="27"/>
      <c r="E59" s="35"/>
      <c r="F59" s="27"/>
      <c r="G59" s="27"/>
      <c r="H59" s="35"/>
      <c r="I59" s="27"/>
      <c r="J59" s="27"/>
      <c r="K59" s="35"/>
    </row>
    <row r="60" spans="2:11" ht="9" customHeight="1">
      <c r="B60" s="19" t="s">
        <v>155</v>
      </c>
      <c r="C60" s="27"/>
      <c r="D60" s="27"/>
      <c r="E60" s="35"/>
      <c r="F60" s="27"/>
      <c r="G60" s="27"/>
      <c r="H60" s="35"/>
      <c r="I60" s="27"/>
      <c r="J60" s="27"/>
      <c r="K60" s="35"/>
    </row>
    <row r="61" spans="2:11" ht="9" customHeight="1">
      <c r="B61" s="19" t="s">
        <v>156</v>
      </c>
      <c r="C61" s="27"/>
      <c r="D61" s="27"/>
      <c r="E61" s="35"/>
      <c r="F61" s="27"/>
      <c r="G61" s="27"/>
      <c r="H61" s="35"/>
      <c r="I61" s="27"/>
      <c r="J61" s="27"/>
      <c r="K61" s="35"/>
    </row>
    <row r="62" spans="2:11" ht="9" customHeight="1">
      <c r="B62" s="19" t="s">
        <v>157</v>
      </c>
      <c r="C62" s="27"/>
      <c r="D62" s="27"/>
      <c r="E62" s="35"/>
      <c r="F62" s="27"/>
      <c r="G62" s="27"/>
      <c r="H62" s="35"/>
      <c r="I62" s="27"/>
      <c r="J62" s="27"/>
      <c r="K62" s="35"/>
    </row>
    <row r="63" spans="2:11" ht="9" customHeight="1">
      <c r="B63" s="19" t="s">
        <v>158</v>
      </c>
      <c r="C63" s="27"/>
      <c r="D63" s="27"/>
      <c r="E63" s="35"/>
      <c r="F63" s="27"/>
      <c r="G63" s="27"/>
      <c r="H63" s="35"/>
      <c r="I63" s="27"/>
      <c r="J63" s="27"/>
      <c r="K63" s="35"/>
    </row>
    <row r="64" spans="2:11" ht="9" customHeight="1">
      <c r="B64" s="19" t="s">
        <v>159</v>
      </c>
      <c r="C64" s="27"/>
      <c r="D64" s="27"/>
      <c r="E64" s="35"/>
      <c r="F64" s="27"/>
      <c r="G64" s="27"/>
      <c r="H64" s="35"/>
      <c r="I64" s="27"/>
      <c r="J64" s="27"/>
      <c r="K64" s="35"/>
    </row>
    <row r="65" spans="2:11" ht="9" customHeight="1" thickBot="1">
      <c r="B65" s="19" t="s">
        <v>160</v>
      </c>
      <c r="C65" s="27"/>
      <c r="D65" s="27"/>
      <c r="E65" s="35"/>
      <c r="F65" s="27"/>
      <c r="G65" s="27"/>
      <c r="H65" s="35"/>
      <c r="I65" s="27"/>
      <c r="J65" s="27"/>
      <c r="K65" s="35"/>
    </row>
    <row r="66" spans="2:11" ht="9" customHeight="1" thickTop="1">
      <c r="B66" s="20" t="s">
        <v>161</v>
      </c>
      <c r="C66" s="29"/>
      <c r="D66" s="29"/>
      <c r="E66" s="36"/>
      <c r="F66" s="29"/>
      <c r="G66" s="29"/>
      <c r="H66" s="36"/>
      <c r="I66" s="29"/>
      <c r="J66" s="29"/>
      <c r="K66" s="36"/>
    </row>
    <row r="67" spans="2:11" ht="9" customHeight="1" thickBot="1">
      <c r="B67" s="21" t="s">
        <v>162</v>
      </c>
      <c r="C67" s="30"/>
      <c r="D67" s="30"/>
      <c r="E67" s="37"/>
      <c r="F67" s="30"/>
      <c r="G67" s="30"/>
      <c r="H67" s="37"/>
      <c r="I67" s="30"/>
      <c r="J67" s="30"/>
      <c r="K67" s="37"/>
    </row>
    <row r="68" spans="2:11" ht="9" customHeight="1" thickTop="1">
      <c r="B68" s="22" t="s">
        <v>163</v>
      </c>
      <c r="C68" s="31"/>
      <c r="D68" s="31"/>
      <c r="E68" s="38"/>
      <c r="F68" s="31"/>
      <c r="G68" s="31"/>
      <c r="H68" s="38"/>
      <c r="I68" s="31"/>
      <c r="J68" s="31"/>
      <c r="K68" s="38"/>
    </row>
    <row r="69" spans="2:11" ht="9.75" customHeight="1">
      <c r="B69" s="57" t="s">
        <v>164</v>
      </c>
      <c r="C69" s="59"/>
      <c r="D69" s="59"/>
      <c r="E69" s="59"/>
      <c r="F69" s="59"/>
      <c r="G69" s="59"/>
      <c r="H69" s="59"/>
      <c r="I69" s="59"/>
      <c r="J69" s="59"/>
      <c r="K69" s="60"/>
    </row>
    <row r="70" spans="2:11" ht="7.5" customHeight="1">
      <c r="B70" s="58" t="s">
        <v>165</v>
      </c>
      <c r="C70" s="46"/>
      <c r="D70" s="46"/>
      <c r="E70" s="46"/>
      <c r="F70" s="46"/>
      <c r="G70" s="46"/>
      <c r="H70" s="46"/>
      <c r="I70" s="46"/>
      <c r="J70" s="46"/>
      <c r="K70" s="54"/>
    </row>
    <row r="71" spans="2:11" ht="7.5" customHeight="1">
      <c r="B71" s="61" t="s">
        <v>166</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192</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 r="B6" s="3" t="s">
        <v>87</v>
      </c>
      <c r="C6" s="3"/>
      <c r="D6" s="3"/>
      <c r="E6" s="3"/>
      <c r="F6" s="3"/>
      <c r="G6" s="3"/>
      <c r="H6" s="3"/>
      <c r="I6" s="3"/>
      <c r="J6" s="3"/>
      <c r="K6" s="3"/>
    </row>
    <row r="7" spans="2:11" ht="9" customHeight="1">
      <c r="B7" s="3"/>
      <c r="C7" s="3"/>
      <c r="D7" s="3"/>
      <c r="E7" s="3"/>
      <c r="F7" s="3"/>
      <c r="G7" s="3"/>
      <c r="H7" s="3"/>
      <c r="I7" s="3"/>
      <c r="J7" s="40"/>
      <c r="K7" s="40" t="s">
        <v>88</v>
      </c>
    </row>
    <row r="8" spans="2:11" ht="12" customHeight="1">
      <c r="B8" s="15" t="str">
        <f>CONCATENATE("Created On: ",F3)</f>
        <v>Created On: </v>
      </c>
      <c r="F8" s="15" t="s">
        <v>89</v>
      </c>
      <c r="K8" s="40" t="str">
        <f>CONCATENATE(G3," ",H3," Reporting Period")</f>
        <v>  Reporting Period</v>
      </c>
    </row>
    <row r="9" spans="2:11" ht="12" customHeight="1">
      <c r="B9" s="9"/>
      <c r="C9" s="9" t="s">
        <v>193</v>
      </c>
      <c r="D9" s="10" t="s">
        <v>91</v>
      </c>
      <c r="E9" s="10"/>
      <c r="F9" s="9" t="s">
        <v>194</v>
      </c>
      <c r="G9" s="10" t="s">
        <v>91</v>
      </c>
      <c r="H9" s="10"/>
      <c r="I9" s="9" t="s">
        <v>195</v>
      </c>
      <c r="J9" s="10" t="s">
        <v>91</v>
      </c>
      <c r="K9" s="10"/>
    </row>
    <row r="10" spans="2:11" ht="12" customHeight="1">
      <c r="B10" s="11" t="s">
        <v>94</v>
      </c>
      <c r="C10" s="55">
        <f>C3</f>
        <v>0</v>
      </c>
      <c r="D10" s="12" t="s">
        <v>95</v>
      </c>
      <c r="E10" s="12"/>
      <c r="F10" s="55">
        <f>D3</f>
        <v>0</v>
      </c>
      <c r="G10" s="12" t="s">
        <v>95</v>
      </c>
      <c r="H10" s="12"/>
      <c r="I10" s="55">
        <f>E3</f>
        <v>0</v>
      </c>
      <c r="J10" s="12" t="s">
        <v>95</v>
      </c>
      <c r="K10" s="12"/>
    </row>
    <row r="11" spans="2:11" ht="12" customHeight="1">
      <c r="B11" s="11"/>
      <c r="C11" s="11" t="str">
        <f>CONCATENATE("(",C3," Entities)")</f>
        <v>( Entities)</v>
      </c>
      <c r="D11" s="12" t="s">
        <v>96</v>
      </c>
      <c r="E11" s="12"/>
      <c r="F11" s="11" t="str">
        <f>CONCATENATE("(",D3," Entities)")</f>
        <v>( Entities)</v>
      </c>
      <c r="G11" s="12" t="s">
        <v>96</v>
      </c>
      <c r="H11" s="12"/>
      <c r="I11" s="11" t="str">
        <f>CONCATENATE("(",E3," Entities)")</f>
        <v>( Entities)</v>
      </c>
      <c r="J11" s="12" t="s">
        <v>96</v>
      </c>
      <c r="K11" s="12"/>
    </row>
    <row r="12" spans="2:11" ht="16.5" customHeight="1">
      <c r="B12" s="13"/>
      <c r="C12" s="13" t="s">
        <v>196</v>
      </c>
      <c r="D12" s="14" t="s">
        <v>98</v>
      </c>
      <c r="E12" s="14" t="s">
        <v>197</v>
      </c>
      <c r="F12" s="13" t="s">
        <v>196</v>
      </c>
      <c r="G12" s="14" t="s">
        <v>98</v>
      </c>
      <c r="H12" s="14" t="s">
        <v>197</v>
      </c>
      <c r="I12" s="13" t="s">
        <v>196</v>
      </c>
      <c r="J12" s="14" t="s">
        <v>98</v>
      </c>
      <c r="K12" s="14" t="s">
        <v>197</v>
      </c>
    </row>
    <row r="13" spans="2:11" ht="12.75" hidden="1">
      <c r="B13" s="15" t="s">
        <v>100</v>
      </c>
      <c r="C13" s="15" t="s">
        <v>198</v>
      </c>
      <c r="D13" s="15" t="s">
        <v>199</v>
      </c>
      <c r="E13" s="15" t="s">
        <v>200</v>
      </c>
      <c r="F13" s="15" t="s">
        <v>201</v>
      </c>
      <c r="G13" s="15" t="s">
        <v>202</v>
      </c>
      <c r="H13" s="15" t="s">
        <v>203</v>
      </c>
      <c r="I13" s="15" t="s">
        <v>204</v>
      </c>
      <c r="J13" s="15" t="s">
        <v>205</v>
      </c>
      <c r="K13" s="15" t="s">
        <v>206</v>
      </c>
    </row>
    <row r="14" spans="2:11" ht="12.75" hidden="1">
      <c r="B14" s="16"/>
      <c r="C14" s="16">
        <v>0</v>
      </c>
      <c r="D14" s="17">
        <v>0</v>
      </c>
      <c r="E14" s="17">
        <v>0</v>
      </c>
      <c r="F14" s="16">
        <v>0</v>
      </c>
      <c r="G14" s="17">
        <v>0</v>
      </c>
      <c r="H14" s="17">
        <v>0</v>
      </c>
      <c r="I14" s="16">
        <v>0</v>
      </c>
      <c r="J14" s="17">
        <v>0</v>
      </c>
      <c r="K14" s="17">
        <v>0</v>
      </c>
    </row>
    <row r="15" spans="2:11" ht="9" customHeight="1">
      <c r="B15" s="18" t="s">
        <v>110</v>
      </c>
      <c r="C15" s="25"/>
      <c r="D15" s="25"/>
      <c r="E15" s="33"/>
      <c r="F15" s="25"/>
      <c r="G15" s="25"/>
      <c r="H15" s="33"/>
      <c r="I15" s="25"/>
      <c r="J15" s="25"/>
      <c r="K15" s="33"/>
    </row>
    <row r="16" spans="2:11" ht="9" customHeight="1">
      <c r="B16" s="19" t="s">
        <v>111</v>
      </c>
      <c r="C16" s="26"/>
      <c r="D16" s="26"/>
      <c r="E16" s="34"/>
      <c r="F16" s="26"/>
      <c r="G16" s="26"/>
      <c r="H16" s="34"/>
      <c r="I16" s="26"/>
      <c r="J16" s="26"/>
      <c r="K16" s="34"/>
    </row>
    <row r="17" spans="2:11" ht="9" customHeight="1">
      <c r="B17" s="19" t="s">
        <v>112</v>
      </c>
      <c r="C17" s="27"/>
      <c r="D17" s="27"/>
      <c r="E17" s="35"/>
      <c r="F17" s="27"/>
      <c r="G17" s="27"/>
      <c r="H17" s="35"/>
      <c r="I17" s="27"/>
      <c r="J17" s="27"/>
      <c r="K17" s="35"/>
    </row>
    <row r="18" spans="2:11" ht="9" customHeight="1">
      <c r="B18" s="19" t="s">
        <v>113</v>
      </c>
      <c r="C18" s="27"/>
      <c r="D18" s="27"/>
      <c r="E18" s="35"/>
      <c r="F18" s="27"/>
      <c r="G18" s="27"/>
      <c r="H18" s="35"/>
      <c r="I18" s="27"/>
      <c r="J18" s="27"/>
      <c r="K18" s="35"/>
    </row>
    <row r="19" spans="2:11" ht="9" customHeight="1">
      <c r="B19" s="19" t="s">
        <v>114</v>
      </c>
      <c r="C19" s="27"/>
      <c r="D19" s="27"/>
      <c r="E19" s="35"/>
      <c r="F19" s="27"/>
      <c r="G19" s="27"/>
      <c r="H19" s="35"/>
      <c r="I19" s="27"/>
      <c r="J19" s="27"/>
      <c r="K19" s="35"/>
    </row>
    <row r="20" spans="2:11" ht="9" customHeight="1">
      <c r="B20" s="19" t="s">
        <v>115</v>
      </c>
      <c r="C20" s="27"/>
      <c r="D20" s="27"/>
      <c r="E20" s="35"/>
      <c r="F20" s="27"/>
      <c r="G20" s="27"/>
      <c r="H20" s="35"/>
      <c r="I20" s="27"/>
      <c r="J20" s="27"/>
      <c r="K20" s="35"/>
    </row>
    <row r="21" spans="2:11" ht="9" customHeight="1">
      <c r="B21" s="19" t="s">
        <v>116</v>
      </c>
      <c r="C21" s="26"/>
      <c r="D21" s="26"/>
      <c r="E21" s="34"/>
      <c r="F21" s="26"/>
      <c r="G21" s="26"/>
      <c r="H21" s="34"/>
      <c r="I21" s="26"/>
      <c r="J21" s="26"/>
      <c r="K21" s="34"/>
    </row>
    <row r="22" spans="2:11" ht="9" customHeight="1">
      <c r="B22" s="19" t="s">
        <v>117</v>
      </c>
      <c r="C22" s="27"/>
      <c r="D22" s="27"/>
      <c r="E22" s="35"/>
      <c r="F22" s="27"/>
      <c r="G22" s="27"/>
      <c r="H22" s="35"/>
      <c r="I22" s="27"/>
      <c r="J22" s="27"/>
      <c r="K22" s="35"/>
    </row>
    <row r="23" spans="2:11" ht="9" customHeight="1">
      <c r="B23" s="19" t="s">
        <v>118</v>
      </c>
      <c r="C23" s="26"/>
      <c r="D23" s="26"/>
      <c r="E23" s="34"/>
      <c r="F23" s="26"/>
      <c r="G23" s="26"/>
      <c r="H23" s="34"/>
      <c r="I23" s="26"/>
      <c r="J23" s="26"/>
      <c r="K23" s="34"/>
    </row>
    <row r="24" spans="2:11" ht="9" customHeight="1">
      <c r="B24" s="19" t="s">
        <v>119</v>
      </c>
      <c r="C24" s="27"/>
      <c r="D24" s="27"/>
      <c r="E24" s="35"/>
      <c r="F24" s="27"/>
      <c r="G24" s="27"/>
      <c r="H24" s="35"/>
      <c r="I24" s="27"/>
      <c r="J24" s="27"/>
      <c r="K24" s="35"/>
    </row>
    <row r="25" spans="2:11" ht="9" customHeight="1">
      <c r="B25" s="19" t="s">
        <v>120</v>
      </c>
      <c r="C25" s="27"/>
      <c r="D25" s="27"/>
      <c r="E25" s="35"/>
      <c r="F25" s="27"/>
      <c r="G25" s="27"/>
      <c r="H25" s="35"/>
      <c r="I25" s="27"/>
      <c r="J25" s="27"/>
      <c r="K25" s="35"/>
    </row>
    <row r="26" spans="2:11" ht="9" customHeight="1">
      <c r="B26" s="19" t="s">
        <v>121</v>
      </c>
      <c r="C26" s="27"/>
      <c r="D26" s="27"/>
      <c r="E26" s="35"/>
      <c r="F26" s="27"/>
      <c r="G26" s="27"/>
      <c r="H26" s="35"/>
      <c r="I26" s="27"/>
      <c r="J26" s="27"/>
      <c r="K26" s="35"/>
    </row>
    <row r="27" spans="2:11" ht="9" customHeight="1">
      <c r="B27" s="19" t="s">
        <v>122</v>
      </c>
      <c r="C27" s="27"/>
      <c r="D27" s="27"/>
      <c r="E27" s="35"/>
      <c r="F27" s="27"/>
      <c r="G27" s="27"/>
      <c r="H27" s="35"/>
      <c r="I27" s="27"/>
      <c r="J27" s="27"/>
      <c r="K27" s="35"/>
    </row>
    <row r="28" spans="2:11" ht="9" customHeight="1">
      <c r="B28" s="19" t="s">
        <v>123</v>
      </c>
      <c r="C28" s="27"/>
      <c r="D28" s="27"/>
      <c r="E28" s="35"/>
      <c r="F28" s="27"/>
      <c r="G28" s="27"/>
      <c r="H28" s="35"/>
      <c r="I28" s="27"/>
      <c r="J28" s="27"/>
      <c r="K28" s="35"/>
    </row>
    <row r="29" spans="2:11" ht="9" customHeight="1">
      <c r="B29" s="19" t="s">
        <v>124</v>
      </c>
      <c r="C29" s="27"/>
      <c r="D29" s="27"/>
      <c r="E29" s="35"/>
      <c r="F29" s="27"/>
      <c r="G29" s="27"/>
      <c r="H29" s="35"/>
      <c r="I29" s="27"/>
      <c r="J29" s="27"/>
      <c r="K29" s="35"/>
    </row>
    <row r="30" spans="2:11" ht="9" customHeight="1">
      <c r="B30" s="19" t="s">
        <v>125</v>
      </c>
      <c r="C30" s="27"/>
      <c r="D30" s="27"/>
      <c r="E30" s="35"/>
      <c r="F30" s="27"/>
      <c r="G30" s="27"/>
      <c r="H30" s="35"/>
      <c r="I30" s="27"/>
      <c r="J30" s="27"/>
      <c r="K30" s="35"/>
    </row>
    <row r="31" spans="2:11" ht="9" customHeight="1">
      <c r="B31" s="19" t="s">
        <v>126</v>
      </c>
      <c r="C31" s="27"/>
      <c r="D31" s="27"/>
      <c r="E31" s="35"/>
      <c r="F31" s="27"/>
      <c r="G31" s="27"/>
      <c r="H31" s="35"/>
      <c r="I31" s="27"/>
      <c r="J31" s="27"/>
      <c r="K31" s="35"/>
    </row>
    <row r="32" spans="2:11" ht="9" customHeight="1">
      <c r="B32" s="19" t="s">
        <v>127</v>
      </c>
      <c r="C32" s="27"/>
      <c r="D32" s="27"/>
      <c r="E32" s="35"/>
      <c r="F32" s="27"/>
      <c r="G32" s="27"/>
      <c r="H32" s="35"/>
      <c r="I32" s="27"/>
      <c r="J32" s="27"/>
      <c r="K32" s="35"/>
    </row>
    <row r="33" spans="2:11" ht="9" customHeight="1">
      <c r="B33" s="19" t="s">
        <v>128</v>
      </c>
      <c r="C33" s="27"/>
      <c r="D33" s="27"/>
      <c r="E33" s="35"/>
      <c r="F33" s="27"/>
      <c r="G33" s="27"/>
      <c r="H33" s="35"/>
      <c r="I33" s="27"/>
      <c r="J33" s="27"/>
      <c r="K33" s="35"/>
    </row>
    <row r="34" spans="2:11" ht="9" customHeight="1">
      <c r="B34" s="19" t="s">
        <v>129</v>
      </c>
      <c r="C34" s="27"/>
      <c r="D34" s="27"/>
      <c r="E34" s="35"/>
      <c r="F34" s="27"/>
      <c r="G34" s="27"/>
      <c r="H34" s="35"/>
      <c r="I34" s="27"/>
      <c r="J34" s="27"/>
      <c r="K34" s="35"/>
    </row>
    <row r="35" spans="2:11" ht="9" customHeight="1">
      <c r="B35" s="19" t="s">
        <v>130</v>
      </c>
      <c r="C35" s="27"/>
      <c r="D35" s="27"/>
      <c r="E35" s="35"/>
      <c r="F35" s="27"/>
      <c r="G35" s="27"/>
      <c r="H35" s="35"/>
      <c r="I35" s="27"/>
      <c r="J35" s="27"/>
      <c r="K35" s="35"/>
    </row>
    <row r="36" spans="2:11" ht="9" customHeight="1">
      <c r="B36" s="19" t="s">
        <v>131</v>
      </c>
      <c r="C36" s="27"/>
      <c r="D36" s="27"/>
      <c r="E36" s="35"/>
      <c r="F36" s="27"/>
      <c r="G36" s="27"/>
      <c r="H36" s="35"/>
      <c r="I36" s="27"/>
      <c r="J36" s="27"/>
      <c r="K36" s="35"/>
    </row>
    <row r="37" spans="2:11" ht="9" customHeight="1">
      <c r="B37" s="19" t="s">
        <v>132</v>
      </c>
      <c r="C37" s="27"/>
      <c r="D37" s="27"/>
      <c r="E37" s="35"/>
      <c r="F37" s="27"/>
      <c r="G37" s="27"/>
      <c r="H37" s="35"/>
      <c r="I37" s="27"/>
      <c r="J37" s="27"/>
      <c r="K37" s="35"/>
    </row>
    <row r="38" spans="2:11" ht="9" customHeight="1">
      <c r="B38" s="19" t="s">
        <v>133</v>
      </c>
      <c r="C38" s="27"/>
      <c r="D38" s="27"/>
      <c r="E38" s="35"/>
      <c r="F38" s="27"/>
      <c r="G38" s="27"/>
      <c r="H38" s="35"/>
      <c r="I38" s="27"/>
      <c r="J38" s="27"/>
      <c r="K38" s="35"/>
    </row>
    <row r="39" spans="2:11" ht="9" customHeight="1">
      <c r="B39" s="19" t="s">
        <v>134</v>
      </c>
      <c r="C39" s="27"/>
      <c r="D39" s="27"/>
      <c r="E39" s="35"/>
      <c r="F39" s="27"/>
      <c r="G39" s="27"/>
      <c r="H39" s="35"/>
      <c r="I39" s="27"/>
      <c r="J39" s="27"/>
      <c r="K39" s="35"/>
    </row>
    <row r="40" spans="2:11" ht="9" customHeight="1">
      <c r="B40" s="19" t="s">
        <v>135</v>
      </c>
      <c r="C40" s="27"/>
      <c r="D40" s="27"/>
      <c r="E40" s="35"/>
      <c r="F40" s="27"/>
      <c r="G40" s="27"/>
      <c r="H40" s="35"/>
      <c r="I40" s="27"/>
      <c r="J40" s="27"/>
      <c r="K40" s="35"/>
    </row>
    <row r="41" spans="2:11" ht="9" customHeight="1">
      <c r="B41" s="19" t="s">
        <v>136</v>
      </c>
      <c r="C41" s="27"/>
      <c r="D41" s="27"/>
      <c r="E41" s="35"/>
      <c r="F41" s="27"/>
      <c r="G41" s="27"/>
      <c r="H41" s="35"/>
      <c r="I41" s="27"/>
      <c r="J41" s="27"/>
      <c r="K41" s="35"/>
    </row>
    <row r="42" spans="2:11" ht="9" customHeight="1">
      <c r="B42" s="19" t="s">
        <v>137</v>
      </c>
      <c r="C42" s="27"/>
      <c r="D42" s="27"/>
      <c r="E42" s="35"/>
      <c r="F42" s="27"/>
      <c r="G42" s="27"/>
      <c r="H42" s="35"/>
      <c r="I42" s="27"/>
      <c r="J42" s="27"/>
      <c r="K42" s="35"/>
    </row>
    <row r="43" spans="2:11" ht="9" customHeight="1">
      <c r="B43" s="19" t="s">
        <v>138</v>
      </c>
      <c r="C43" s="27"/>
      <c r="D43" s="27"/>
      <c r="E43" s="35"/>
      <c r="F43" s="27"/>
      <c r="G43" s="27"/>
      <c r="H43" s="35"/>
      <c r="I43" s="27"/>
      <c r="J43" s="27"/>
      <c r="K43" s="35"/>
    </row>
    <row r="44" spans="2:11" ht="9" customHeight="1">
      <c r="B44" s="19" t="s">
        <v>139</v>
      </c>
      <c r="C44" s="27"/>
      <c r="D44" s="27"/>
      <c r="E44" s="35"/>
      <c r="F44" s="27"/>
      <c r="G44" s="27"/>
      <c r="H44" s="35"/>
      <c r="I44" s="27"/>
      <c r="J44" s="27"/>
      <c r="K44" s="35"/>
    </row>
    <row r="45" spans="2:11" ht="9" customHeight="1">
      <c r="B45" s="19" t="s">
        <v>140</v>
      </c>
      <c r="C45" s="27"/>
      <c r="D45" s="27"/>
      <c r="E45" s="35"/>
      <c r="F45" s="27"/>
      <c r="G45" s="27"/>
      <c r="H45" s="35"/>
      <c r="I45" s="27"/>
      <c r="J45" s="27"/>
      <c r="K45" s="35"/>
    </row>
    <row r="46" spans="2:11" ht="9" customHeight="1">
      <c r="B46" s="19" t="s">
        <v>141</v>
      </c>
      <c r="C46" s="27"/>
      <c r="D46" s="27"/>
      <c r="E46" s="35"/>
      <c r="F46" s="27"/>
      <c r="G46" s="27"/>
      <c r="H46" s="35"/>
      <c r="I46" s="27"/>
      <c r="J46" s="27"/>
      <c r="K46" s="35"/>
    </row>
    <row r="47" spans="2:11" ht="9" customHeight="1">
      <c r="B47" s="19" t="s">
        <v>142</v>
      </c>
      <c r="C47" s="27"/>
      <c r="D47" s="27"/>
      <c r="E47" s="35"/>
      <c r="F47" s="27"/>
      <c r="G47" s="27"/>
      <c r="H47" s="35"/>
      <c r="I47" s="27"/>
      <c r="J47" s="27"/>
      <c r="K47" s="35"/>
    </row>
    <row r="48" spans="2:11" ht="9" customHeight="1">
      <c r="B48" s="19" t="s">
        <v>143</v>
      </c>
      <c r="C48" s="27"/>
      <c r="D48" s="27"/>
      <c r="E48" s="35"/>
      <c r="F48" s="27"/>
      <c r="G48" s="27"/>
      <c r="H48" s="35"/>
      <c r="I48" s="27"/>
      <c r="J48" s="27"/>
      <c r="K48" s="35"/>
    </row>
    <row r="49" spans="2:11" ht="9" customHeight="1">
      <c r="B49" s="19" t="s">
        <v>144</v>
      </c>
      <c r="C49" s="27"/>
      <c r="D49" s="27"/>
      <c r="E49" s="35"/>
      <c r="F49" s="27"/>
      <c r="G49" s="27"/>
      <c r="H49" s="35"/>
      <c r="I49" s="27"/>
      <c r="J49" s="27"/>
      <c r="K49" s="35"/>
    </row>
    <row r="50" spans="2:11" ht="9" customHeight="1">
      <c r="B50" s="19" t="s">
        <v>145</v>
      </c>
      <c r="C50" s="27"/>
      <c r="D50" s="27"/>
      <c r="E50" s="35"/>
      <c r="F50" s="27"/>
      <c r="G50" s="27"/>
      <c r="H50" s="35"/>
      <c r="I50" s="27"/>
      <c r="J50" s="27"/>
      <c r="K50" s="35"/>
    </row>
    <row r="51" spans="2:11" ht="9" customHeight="1">
      <c r="B51" s="19" t="s">
        <v>146</v>
      </c>
      <c r="C51" s="27"/>
      <c r="D51" s="27"/>
      <c r="E51" s="35"/>
      <c r="F51" s="27"/>
      <c r="G51" s="27"/>
      <c r="H51" s="35"/>
      <c r="I51" s="27"/>
      <c r="J51" s="27"/>
      <c r="K51" s="35"/>
    </row>
    <row r="52" spans="2:11" ht="9" customHeight="1">
      <c r="B52" s="19" t="s">
        <v>147</v>
      </c>
      <c r="C52" s="27"/>
      <c r="D52" s="27"/>
      <c r="E52" s="35"/>
      <c r="F52" s="27"/>
      <c r="G52" s="27"/>
      <c r="H52" s="35"/>
      <c r="I52" s="27"/>
      <c r="J52" s="27"/>
      <c r="K52" s="35"/>
    </row>
    <row r="53" spans="2:11" ht="9" customHeight="1">
      <c r="B53" s="19" t="s">
        <v>148</v>
      </c>
      <c r="C53" s="27"/>
      <c r="D53" s="27"/>
      <c r="E53" s="35"/>
      <c r="F53" s="27"/>
      <c r="G53" s="27"/>
      <c r="H53" s="35"/>
      <c r="I53" s="27"/>
      <c r="J53" s="27"/>
      <c r="K53" s="35"/>
    </row>
    <row r="54" spans="2:11" ht="9" customHeight="1">
      <c r="B54" s="19" t="s">
        <v>149</v>
      </c>
      <c r="C54" s="27"/>
      <c r="D54" s="27"/>
      <c r="E54" s="35"/>
      <c r="F54" s="27"/>
      <c r="G54" s="27"/>
      <c r="H54" s="35"/>
      <c r="I54" s="27"/>
      <c r="J54" s="27"/>
      <c r="K54" s="35"/>
    </row>
    <row r="55" spans="2:11" ht="9" customHeight="1">
      <c r="B55" s="19" t="s">
        <v>150</v>
      </c>
      <c r="C55" s="27"/>
      <c r="D55" s="27"/>
      <c r="E55" s="35"/>
      <c r="F55" s="27"/>
      <c r="G55" s="27"/>
      <c r="H55" s="35"/>
      <c r="I55" s="27"/>
      <c r="J55" s="27"/>
      <c r="K55" s="35"/>
    </row>
    <row r="56" spans="2:11" ht="9" customHeight="1">
      <c r="B56" s="19" t="s">
        <v>151</v>
      </c>
      <c r="C56" s="27"/>
      <c r="D56" s="27"/>
      <c r="E56" s="35"/>
      <c r="F56" s="27"/>
      <c r="G56" s="27"/>
      <c r="H56" s="35"/>
      <c r="I56" s="27"/>
      <c r="J56" s="27"/>
      <c r="K56" s="35"/>
    </row>
    <row r="57" spans="2:11" ht="9" customHeight="1">
      <c r="B57" s="19" t="s">
        <v>152</v>
      </c>
      <c r="C57" s="27"/>
      <c r="D57" s="27"/>
      <c r="E57" s="35"/>
      <c r="F57" s="27"/>
      <c r="G57" s="27"/>
      <c r="H57" s="35"/>
      <c r="I57" s="27"/>
      <c r="J57" s="27"/>
      <c r="K57" s="35"/>
    </row>
    <row r="58" spans="2:11" ht="9" customHeight="1">
      <c r="B58" s="19" t="s">
        <v>153</v>
      </c>
      <c r="C58" s="27"/>
      <c r="D58" s="27"/>
      <c r="E58" s="35"/>
      <c r="F58" s="27"/>
      <c r="G58" s="27"/>
      <c r="H58" s="35"/>
      <c r="I58" s="27"/>
      <c r="J58" s="27"/>
      <c r="K58" s="35"/>
    </row>
    <row r="59" spans="2:11" ht="9" customHeight="1">
      <c r="B59" s="19" t="s">
        <v>154</v>
      </c>
      <c r="C59" s="27"/>
      <c r="D59" s="27"/>
      <c r="E59" s="35"/>
      <c r="F59" s="27"/>
      <c r="G59" s="27"/>
      <c r="H59" s="35"/>
      <c r="I59" s="27"/>
      <c r="J59" s="27"/>
      <c r="K59" s="35"/>
    </row>
    <row r="60" spans="2:11" ht="9" customHeight="1">
      <c r="B60" s="19" t="s">
        <v>155</v>
      </c>
      <c r="C60" s="28"/>
      <c r="D60" s="28"/>
      <c r="E60" s="39"/>
      <c r="F60" s="28"/>
      <c r="G60" s="28"/>
      <c r="H60" s="39"/>
      <c r="I60" s="28"/>
      <c r="J60" s="28"/>
      <c r="K60" s="39"/>
    </row>
    <row r="61" spans="2:11" ht="9" customHeight="1">
      <c r="B61" s="19" t="s">
        <v>156</v>
      </c>
      <c r="C61" s="28"/>
      <c r="D61" s="28"/>
      <c r="E61" s="39"/>
      <c r="F61" s="28"/>
      <c r="G61" s="28"/>
      <c r="H61" s="39"/>
      <c r="I61" s="28"/>
      <c r="J61" s="28"/>
      <c r="K61" s="39"/>
    </row>
    <row r="62" spans="2:11" ht="9" customHeight="1">
      <c r="B62" s="19" t="s">
        <v>157</v>
      </c>
      <c r="C62" s="27"/>
      <c r="D62" s="27"/>
      <c r="E62" s="35"/>
      <c r="F62" s="27"/>
      <c r="G62" s="27"/>
      <c r="H62" s="35"/>
      <c r="I62" s="27"/>
      <c r="J62" s="27"/>
      <c r="K62" s="35"/>
    </row>
    <row r="63" spans="2:11" ht="9" customHeight="1">
      <c r="B63" s="19" t="s">
        <v>158</v>
      </c>
      <c r="C63" s="27"/>
      <c r="D63" s="27"/>
      <c r="E63" s="35"/>
      <c r="F63" s="27"/>
      <c r="G63" s="27"/>
      <c r="H63" s="35"/>
      <c r="I63" s="27"/>
      <c r="J63" s="27"/>
      <c r="K63" s="35"/>
    </row>
    <row r="64" spans="2:11" ht="9" customHeight="1">
      <c r="B64" s="19" t="s">
        <v>159</v>
      </c>
      <c r="C64" s="27"/>
      <c r="D64" s="27"/>
      <c r="E64" s="35"/>
      <c r="F64" s="27"/>
      <c r="G64" s="27"/>
      <c r="H64" s="35"/>
      <c r="I64" s="27"/>
      <c r="J64" s="27"/>
      <c r="K64" s="35"/>
    </row>
    <row r="65" spans="2:11" ht="9" customHeight="1" thickBot="1">
      <c r="B65" s="19" t="s">
        <v>160</v>
      </c>
      <c r="C65" s="27"/>
      <c r="D65" s="27"/>
      <c r="E65" s="35"/>
      <c r="F65" s="27"/>
      <c r="G65" s="27"/>
      <c r="H65" s="35"/>
      <c r="I65" s="27"/>
      <c r="J65" s="27"/>
      <c r="K65" s="35"/>
    </row>
    <row r="66" spans="2:11" ht="9" customHeight="1" thickTop="1">
      <c r="B66" s="20" t="s">
        <v>161</v>
      </c>
      <c r="C66" s="29"/>
      <c r="D66" s="29"/>
      <c r="E66" s="36"/>
      <c r="F66" s="29"/>
      <c r="G66" s="29"/>
      <c r="H66" s="36"/>
      <c r="I66" s="29"/>
      <c r="J66" s="29"/>
      <c r="K66" s="36"/>
    </row>
    <row r="67" spans="2:11" ht="9" customHeight="1" thickBot="1">
      <c r="B67" s="21" t="s">
        <v>162</v>
      </c>
      <c r="C67" s="30"/>
      <c r="D67" s="30"/>
      <c r="E67" s="37"/>
      <c r="F67" s="30"/>
      <c r="G67" s="30"/>
      <c r="H67" s="37"/>
      <c r="I67" s="30"/>
      <c r="J67" s="30"/>
      <c r="K67" s="37"/>
    </row>
    <row r="68" spans="2:11" ht="9" customHeight="1" thickTop="1">
      <c r="B68" s="22" t="s">
        <v>163</v>
      </c>
      <c r="C68" s="31"/>
      <c r="D68" s="31"/>
      <c r="E68" s="38"/>
      <c r="F68" s="31"/>
      <c r="G68" s="31"/>
      <c r="H68" s="32"/>
      <c r="I68" s="31"/>
      <c r="J68" s="31"/>
      <c r="K68" s="38"/>
    </row>
    <row r="69" spans="2:11" ht="9" customHeight="1">
      <c r="B69" s="57" t="s">
        <v>164</v>
      </c>
      <c r="C69" s="59"/>
      <c r="D69" s="59"/>
      <c r="E69" s="59"/>
      <c r="F69" s="59"/>
      <c r="G69" s="59"/>
      <c r="H69" s="59"/>
      <c r="I69" s="59"/>
      <c r="J69" s="59"/>
      <c r="K69" s="60"/>
    </row>
    <row r="70" spans="2:11" ht="7.5" customHeight="1">
      <c r="B70" s="58" t="s">
        <v>165</v>
      </c>
      <c r="C70" s="46"/>
      <c r="D70" s="46"/>
      <c r="E70" s="46"/>
      <c r="F70" s="46"/>
      <c r="G70" s="46"/>
      <c r="H70" s="46"/>
      <c r="I70" s="46"/>
      <c r="J70" s="46"/>
      <c r="K70" s="54"/>
    </row>
    <row r="71" spans="2:11" ht="7.5" customHeight="1">
      <c r="B71" s="61" t="s">
        <v>166</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J71"/>
  <sheetViews>
    <sheetView zoomScale="130" zoomScaleNormal="130" workbookViewId="0" topLeftCell="A1">
      <selection activeCell="D6" sqref="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36" ht="7.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row>
    <row r="2" spans="1:36" ht="12" customHeight="1" hidden="1">
      <c r="A2" s="73"/>
      <c r="B2" s="74" t="s">
        <v>0</v>
      </c>
      <c r="C2" s="74" t="s">
        <v>82</v>
      </c>
      <c r="D2" s="74" t="s">
        <v>8</v>
      </c>
      <c r="E2" s="74"/>
      <c r="F2" s="74"/>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1:36" ht="12" customHeight="1" hidden="1">
      <c r="A3" s="73"/>
      <c r="B3" s="75" t="s">
        <v>207</v>
      </c>
      <c r="C3" s="74" t="s">
        <v>72</v>
      </c>
      <c r="D3" s="74" t="s">
        <v>20</v>
      </c>
      <c r="E3" s="74"/>
      <c r="F3" s="74"/>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6" ht="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row>
    <row r="5" spans="1:36" ht="16.5" customHeight="1">
      <c r="A5" s="73"/>
      <c r="B5" s="124" t="str">
        <f>CONCATENATE("Monthly Gasoline/Gasohol Reported by States ",D3," (1)")</f>
        <v>Monthly Gasoline/Gasohol Reported by States 2014 (1)</v>
      </c>
      <c r="C5" s="124"/>
      <c r="D5" s="124"/>
      <c r="E5" s="124"/>
      <c r="F5" s="124"/>
      <c r="G5" s="125"/>
      <c r="H5" s="125"/>
      <c r="I5" s="125"/>
      <c r="J5" s="125"/>
      <c r="K5" s="125"/>
      <c r="L5" s="125"/>
      <c r="M5" s="125"/>
      <c r="N5" s="125"/>
      <c r="O5" s="125"/>
      <c r="P5" s="73"/>
      <c r="Q5" s="73"/>
      <c r="R5" s="73"/>
      <c r="S5" s="73"/>
      <c r="T5" s="73"/>
      <c r="U5" s="73"/>
      <c r="V5" s="73"/>
      <c r="W5" s="73"/>
      <c r="X5" s="73"/>
      <c r="Y5" s="73"/>
      <c r="Z5" s="73"/>
      <c r="AA5" s="73"/>
      <c r="AB5" s="73"/>
      <c r="AC5" s="73"/>
      <c r="AD5" s="73"/>
      <c r="AE5" s="73"/>
      <c r="AF5" s="73"/>
      <c r="AG5" s="73"/>
      <c r="AH5" s="73"/>
      <c r="AI5" s="73"/>
      <c r="AJ5" s="73"/>
    </row>
    <row r="6" spans="1:36" ht="7.5" customHeight="1">
      <c r="A6" s="73"/>
      <c r="B6" s="118"/>
      <c r="C6" s="118"/>
      <c r="D6" s="118"/>
      <c r="E6" s="118"/>
      <c r="F6" s="118"/>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row>
    <row r="7" spans="1:36"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row>
    <row r="8" spans="1:36"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row>
    <row r="9" spans="1:36" ht="9" customHeight="1">
      <c r="A9" s="73"/>
      <c r="B9" s="73"/>
      <c r="C9" s="73"/>
      <c r="D9" s="73"/>
      <c r="E9" s="73"/>
      <c r="F9" s="73"/>
      <c r="G9" s="73"/>
      <c r="H9" s="73"/>
      <c r="I9" s="73"/>
      <c r="J9" s="73"/>
      <c r="K9" s="73"/>
      <c r="L9" s="73"/>
      <c r="M9" s="73"/>
      <c r="N9" s="73"/>
      <c r="O9" s="161" t="s">
        <v>208</v>
      </c>
      <c r="P9" s="73"/>
      <c r="Q9" s="73"/>
      <c r="R9" s="73"/>
      <c r="S9" s="73"/>
      <c r="T9" s="73"/>
      <c r="U9" s="73"/>
      <c r="V9" s="73"/>
      <c r="W9" s="73"/>
      <c r="X9" s="73"/>
      <c r="Y9" s="73"/>
      <c r="Z9" s="73"/>
      <c r="AA9" s="73"/>
      <c r="AB9" s="73"/>
      <c r="AC9" s="73"/>
      <c r="AD9" s="73"/>
      <c r="AE9" s="73"/>
      <c r="AF9" s="73"/>
      <c r="AG9" s="73"/>
      <c r="AH9" s="73"/>
      <c r="AI9" s="73"/>
      <c r="AJ9" s="73"/>
    </row>
    <row r="10" spans="1:36" ht="9" customHeight="1">
      <c r="A10" s="73"/>
      <c r="B10" s="162" t="str">
        <f>CONCATENATE("Created On: ",C3)</f>
        <v>Created On: 08/25/2015</v>
      </c>
      <c r="C10" s="73"/>
      <c r="D10" s="73"/>
      <c r="E10" s="73"/>
      <c r="F10" s="73"/>
      <c r="G10" s="73"/>
      <c r="H10" s="73"/>
      <c r="I10" s="73"/>
      <c r="J10" s="73"/>
      <c r="K10" s="73"/>
      <c r="L10" s="73"/>
      <c r="M10" s="73"/>
      <c r="N10" s="161"/>
      <c r="O10" s="161" t="str">
        <f>CONCATENATE(D3," Reporting Period")</f>
        <v>2014 Reporting Period</v>
      </c>
      <c r="P10" s="73"/>
      <c r="Q10" s="73"/>
      <c r="R10" s="73"/>
      <c r="S10" s="73"/>
      <c r="T10" s="73"/>
      <c r="U10" s="73"/>
      <c r="V10" s="73"/>
      <c r="W10" s="73"/>
      <c r="X10" s="73"/>
      <c r="Y10" s="73"/>
      <c r="Z10" s="73"/>
      <c r="AA10" s="73"/>
      <c r="AB10" s="73"/>
      <c r="AC10" s="73"/>
      <c r="AD10" s="73"/>
      <c r="AE10" s="73"/>
      <c r="AF10" s="73"/>
      <c r="AG10" s="73"/>
      <c r="AH10" s="73"/>
      <c r="AI10" s="73"/>
      <c r="AJ10" s="73"/>
    </row>
    <row r="11" spans="1:36" ht="7.5" customHeight="1">
      <c r="A11" s="73"/>
      <c r="B11" s="163"/>
      <c r="C11" s="163"/>
      <c r="D11" s="163"/>
      <c r="E11" s="163"/>
      <c r="F11" s="163"/>
      <c r="G11" s="163"/>
      <c r="H11" s="163"/>
      <c r="I11" s="163"/>
      <c r="J11" s="163"/>
      <c r="K11" s="163"/>
      <c r="L11" s="163"/>
      <c r="M11" s="163"/>
      <c r="N11" s="163"/>
      <c r="O11" s="163"/>
      <c r="P11" s="73"/>
      <c r="Q11" s="73"/>
      <c r="R11" s="73"/>
      <c r="S11" s="73"/>
      <c r="T11" s="73"/>
      <c r="U11" s="73"/>
      <c r="V11" s="73"/>
      <c r="W11" s="73"/>
      <c r="X11" s="73"/>
      <c r="Y11" s="73"/>
      <c r="Z11" s="73"/>
      <c r="AA11" s="73"/>
      <c r="AB11" s="73"/>
      <c r="AC11" s="73"/>
      <c r="AD11" s="73"/>
      <c r="AE11" s="73"/>
      <c r="AF11" s="73"/>
      <c r="AG11" s="73"/>
      <c r="AH11" s="73"/>
      <c r="AI11" s="73"/>
      <c r="AJ11" s="73"/>
    </row>
    <row r="12" spans="1:36" ht="7.5" customHeight="1">
      <c r="A12" s="73"/>
      <c r="B12" s="164" t="s">
        <v>100</v>
      </c>
      <c r="C12" s="164" t="s">
        <v>209</v>
      </c>
      <c r="D12" s="164" t="s">
        <v>210</v>
      </c>
      <c r="E12" s="164" t="s">
        <v>211</v>
      </c>
      <c r="F12" s="164" t="s">
        <v>212</v>
      </c>
      <c r="G12" s="164" t="s">
        <v>213</v>
      </c>
      <c r="H12" s="164" t="s">
        <v>214</v>
      </c>
      <c r="I12" s="164" t="s">
        <v>215</v>
      </c>
      <c r="J12" s="164" t="s">
        <v>216</v>
      </c>
      <c r="K12" s="164" t="s">
        <v>217</v>
      </c>
      <c r="L12" s="164" t="s">
        <v>218</v>
      </c>
      <c r="M12" s="164" t="s">
        <v>219</v>
      </c>
      <c r="N12" s="164" t="s">
        <v>220</v>
      </c>
      <c r="O12" s="165" t="s">
        <v>33</v>
      </c>
      <c r="P12" s="73"/>
      <c r="Q12" s="73"/>
      <c r="R12" s="73"/>
      <c r="S12" s="73"/>
      <c r="T12" s="73"/>
      <c r="U12" s="73"/>
      <c r="V12" s="73"/>
      <c r="W12" s="73"/>
      <c r="X12" s="73"/>
      <c r="Y12" s="73"/>
      <c r="Z12" s="73"/>
      <c r="AA12" s="73"/>
      <c r="AB12" s="73"/>
      <c r="AC12" s="73"/>
      <c r="AD12" s="73"/>
      <c r="AE12" s="73"/>
      <c r="AF12" s="73"/>
      <c r="AG12" s="73"/>
      <c r="AH12" s="73"/>
      <c r="AI12" s="73"/>
      <c r="AJ12" s="73"/>
    </row>
    <row r="13" spans="1:36" s="41" customFormat="1" ht="6" hidden="1">
      <c r="A13" s="166"/>
      <c r="B13" s="166" t="s">
        <v>100</v>
      </c>
      <c r="C13" s="166" t="s">
        <v>101</v>
      </c>
      <c r="D13" s="166" t="s">
        <v>104</v>
      </c>
      <c r="E13" s="166" t="s">
        <v>107</v>
      </c>
      <c r="F13" s="166" t="s">
        <v>170</v>
      </c>
      <c r="G13" s="166" t="s">
        <v>221</v>
      </c>
      <c r="H13" s="166" t="s">
        <v>176</v>
      </c>
      <c r="I13" s="166" t="s">
        <v>183</v>
      </c>
      <c r="J13" s="166" t="s">
        <v>186</v>
      </c>
      <c r="K13" s="166" t="s">
        <v>189</v>
      </c>
      <c r="L13" s="166" t="s">
        <v>198</v>
      </c>
      <c r="M13" s="166" t="s">
        <v>201</v>
      </c>
      <c r="N13" s="166" t="s">
        <v>204</v>
      </c>
      <c r="O13" s="166" t="s">
        <v>33</v>
      </c>
      <c r="P13" s="166"/>
      <c r="Q13" s="166"/>
      <c r="R13" s="166"/>
      <c r="S13" s="166"/>
      <c r="T13" s="166"/>
      <c r="U13" s="166"/>
      <c r="V13" s="166"/>
      <c r="W13" s="166"/>
      <c r="X13" s="166"/>
      <c r="Y13" s="166"/>
      <c r="Z13" s="166"/>
      <c r="AA13" s="166"/>
      <c r="AB13" s="166"/>
      <c r="AC13" s="166"/>
      <c r="AD13" s="166"/>
      <c r="AE13" s="166"/>
      <c r="AF13" s="166"/>
      <c r="AG13" s="166"/>
      <c r="AH13" s="166"/>
      <c r="AI13" s="166"/>
      <c r="AJ13" s="166"/>
    </row>
    <row r="14" spans="1:36" ht="7.5" customHeight="1" hidden="1">
      <c r="A14" s="73"/>
      <c r="B14" s="166"/>
      <c r="C14" s="166">
        <v>0</v>
      </c>
      <c r="D14" s="166">
        <v>0</v>
      </c>
      <c r="E14" s="166">
        <v>0</v>
      </c>
      <c r="F14" s="166">
        <v>0</v>
      </c>
      <c r="G14" s="166">
        <v>0</v>
      </c>
      <c r="H14" s="166">
        <v>0</v>
      </c>
      <c r="I14" s="166">
        <v>0</v>
      </c>
      <c r="J14" s="166">
        <v>0</v>
      </c>
      <c r="K14" s="166">
        <v>0</v>
      </c>
      <c r="L14" s="166">
        <v>0</v>
      </c>
      <c r="M14" s="166">
        <v>0</v>
      </c>
      <c r="N14" s="166">
        <v>0</v>
      </c>
      <c r="O14" s="166">
        <v>0</v>
      </c>
      <c r="P14" s="73"/>
      <c r="Q14" s="73"/>
      <c r="R14" s="73"/>
      <c r="S14" s="73"/>
      <c r="T14" s="73"/>
      <c r="U14" s="73"/>
      <c r="V14" s="73"/>
      <c r="W14" s="73"/>
      <c r="X14" s="73"/>
      <c r="Y14" s="73"/>
      <c r="Z14" s="73"/>
      <c r="AA14" s="73"/>
      <c r="AB14" s="73"/>
      <c r="AC14" s="73"/>
      <c r="AD14" s="73"/>
      <c r="AE14" s="73"/>
      <c r="AF14" s="73"/>
      <c r="AG14" s="73"/>
      <c r="AH14" s="73"/>
      <c r="AI14" s="73"/>
      <c r="AJ14" s="73"/>
    </row>
    <row r="15" spans="1:36" ht="7.5" customHeight="1">
      <c r="A15" s="73"/>
      <c r="B15" s="167" t="s">
        <v>110</v>
      </c>
      <c r="C15" s="168">
        <v>210057936</v>
      </c>
      <c r="D15" s="168">
        <v>201149422</v>
      </c>
      <c r="E15" s="168">
        <v>192148377</v>
      </c>
      <c r="F15" s="168">
        <v>217934404</v>
      </c>
      <c r="G15" s="168">
        <v>218630825</v>
      </c>
      <c r="H15" s="168">
        <v>228440716</v>
      </c>
      <c r="I15" s="168">
        <v>218802000</v>
      </c>
      <c r="J15" s="168">
        <v>232087376</v>
      </c>
      <c r="K15" s="168">
        <v>224816390</v>
      </c>
      <c r="L15" s="168">
        <v>213651452</v>
      </c>
      <c r="M15" s="168">
        <v>230040196</v>
      </c>
      <c r="N15" s="168">
        <v>203990558</v>
      </c>
      <c r="O15" s="168">
        <v>2591749652</v>
      </c>
      <c r="P15" s="73"/>
      <c r="Q15" s="73"/>
      <c r="R15" s="73"/>
      <c r="S15" s="73"/>
      <c r="T15" s="73"/>
      <c r="U15" s="73"/>
      <c r="V15" s="73"/>
      <c r="W15" s="73"/>
      <c r="X15" s="73"/>
      <c r="Y15" s="73"/>
      <c r="Z15" s="73"/>
      <c r="AA15" s="73"/>
      <c r="AB15" s="73"/>
      <c r="AC15" s="73"/>
      <c r="AD15" s="73"/>
      <c r="AE15" s="73"/>
      <c r="AF15" s="73"/>
      <c r="AG15" s="73"/>
      <c r="AH15" s="73"/>
      <c r="AI15" s="73"/>
      <c r="AJ15" s="73"/>
    </row>
    <row r="16" spans="1:36" ht="7.5" customHeight="1">
      <c r="A16" s="73"/>
      <c r="B16" s="169" t="s">
        <v>111</v>
      </c>
      <c r="C16" s="168">
        <v>20518234</v>
      </c>
      <c r="D16" s="168">
        <v>20146951</v>
      </c>
      <c r="E16" s="168">
        <v>22204000</v>
      </c>
      <c r="F16" s="168">
        <v>21912963</v>
      </c>
      <c r="G16" s="168">
        <v>25514050</v>
      </c>
      <c r="H16" s="168">
        <v>26157056</v>
      </c>
      <c r="I16" s="168">
        <v>29462661</v>
      </c>
      <c r="J16" s="168">
        <v>28238524</v>
      </c>
      <c r="K16" s="168">
        <v>24954766</v>
      </c>
      <c r="L16" s="168">
        <v>23721481</v>
      </c>
      <c r="M16" s="168">
        <v>20433321</v>
      </c>
      <c r="N16" s="168">
        <v>21334133</v>
      </c>
      <c r="O16" s="168">
        <v>284598140</v>
      </c>
      <c r="P16" s="73"/>
      <c r="Q16" s="73"/>
      <c r="R16" s="73"/>
      <c r="S16" s="73"/>
      <c r="T16" s="73"/>
      <c r="U16" s="73"/>
      <c r="V16" s="73"/>
      <c r="W16" s="73"/>
      <c r="X16" s="73"/>
      <c r="Y16" s="73"/>
      <c r="Z16" s="73"/>
      <c r="AA16" s="73"/>
      <c r="AB16" s="73"/>
      <c r="AC16" s="73"/>
      <c r="AD16" s="73"/>
      <c r="AE16" s="73"/>
      <c r="AF16" s="73"/>
      <c r="AG16" s="73"/>
      <c r="AH16" s="73"/>
      <c r="AI16" s="73"/>
      <c r="AJ16" s="73"/>
    </row>
    <row r="17" spans="1:36" ht="7.5" customHeight="1">
      <c r="A17" s="73"/>
      <c r="B17" s="170" t="s">
        <v>112</v>
      </c>
      <c r="C17" s="171">
        <v>215786815</v>
      </c>
      <c r="D17" s="171">
        <v>209686292</v>
      </c>
      <c r="E17" s="171">
        <v>237658888</v>
      </c>
      <c r="F17" s="171">
        <v>230198384</v>
      </c>
      <c r="G17" s="171">
        <v>228566214</v>
      </c>
      <c r="H17" s="171">
        <v>215495892</v>
      </c>
      <c r="I17" s="171">
        <v>225352330</v>
      </c>
      <c r="J17" s="171">
        <v>226866147</v>
      </c>
      <c r="K17" s="171">
        <v>216733042</v>
      </c>
      <c r="L17" s="171">
        <v>229123038</v>
      </c>
      <c r="M17" s="171">
        <v>221492362</v>
      </c>
      <c r="N17" s="171">
        <v>232190846</v>
      </c>
      <c r="O17" s="171">
        <v>2689150250</v>
      </c>
      <c r="P17" s="73"/>
      <c r="Q17" s="73"/>
      <c r="R17" s="73"/>
      <c r="S17" s="73"/>
      <c r="T17" s="73"/>
      <c r="U17" s="73"/>
      <c r="V17" s="73"/>
      <c r="W17" s="73"/>
      <c r="X17" s="73"/>
      <c r="Y17" s="73"/>
      <c r="Z17" s="73"/>
      <c r="AA17" s="73"/>
      <c r="AB17" s="73"/>
      <c r="AC17" s="73"/>
      <c r="AD17" s="73"/>
      <c r="AE17" s="73"/>
      <c r="AF17" s="73"/>
      <c r="AG17" s="73"/>
      <c r="AH17" s="73"/>
      <c r="AI17" s="73"/>
      <c r="AJ17" s="73"/>
    </row>
    <row r="18" spans="1:36" ht="7.5" customHeight="1">
      <c r="A18" s="73"/>
      <c r="B18" s="167" t="s">
        <v>113</v>
      </c>
      <c r="C18" s="168">
        <v>114043746</v>
      </c>
      <c r="D18" s="168">
        <v>104175101</v>
      </c>
      <c r="E18" s="168">
        <v>119163754</v>
      </c>
      <c r="F18" s="168">
        <v>120287983</v>
      </c>
      <c r="G18" s="168">
        <v>121531426</v>
      </c>
      <c r="H18" s="168">
        <v>120616312</v>
      </c>
      <c r="I18" s="168">
        <v>125391602</v>
      </c>
      <c r="J18" s="168">
        <v>119897798</v>
      </c>
      <c r="K18" s="168">
        <v>116569080</v>
      </c>
      <c r="L18" s="168">
        <v>122616775</v>
      </c>
      <c r="M18" s="168">
        <v>118803233</v>
      </c>
      <c r="N18" s="168">
        <v>122890060</v>
      </c>
      <c r="O18" s="168">
        <v>1425986870</v>
      </c>
      <c r="P18" s="73"/>
      <c r="Q18" s="73"/>
      <c r="R18" s="73"/>
      <c r="S18" s="73"/>
      <c r="T18" s="73"/>
      <c r="U18" s="73"/>
      <c r="V18" s="73"/>
      <c r="W18" s="73"/>
      <c r="X18" s="73"/>
      <c r="Y18" s="73"/>
      <c r="Z18" s="73"/>
      <c r="AA18" s="73"/>
      <c r="AB18" s="73"/>
      <c r="AC18" s="73"/>
      <c r="AD18" s="73"/>
      <c r="AE18" s="73"/>
      <c r="AF18" s="73"/>
      <c r="AG18" s="73"/>
      <c r="AH18" s="73"/>
      <c r="AI18" s="73"/>
      <c r="AJ18" s="73"/>
    </row>
    <row r="19" spans="1:36" ht="7.5" customHeight="1">
      <c r="A19" s="73"/>
      <c r="B19" s="169" t="s">
        <v>114</v>
      </c>
      <c r="C19" s="168">
        <v>1175169085</v>
      </c>
      <c r="D19" s="168">
        <v>1109843063</v>
      </c>
      <c r="E19" s="168">
        <v>1247378686</v>
      </c>
      <c r="F19" s="168">
        <v>1211499862</v>
      </c>
      <c r="G19" s="168">
        <v>1274631998</v>
      </c>
      <c r="H19" s="168">
        <v>1221370550</v>
      </c>
      <c r="I19" s="168">
        <v>1252074748</v>
      </c>
      <c r="J19" s="168">
        <v>1285849581</v>
      </c>
      <c r="K19" s="168">
        <v>1223680080</v>
      </c>
      <c r="L19" s="168">
        <v>1272073682</v>
      </c>
      <c r="M19" s="168">
        <v>1195259566</v>
      </c>
      <c r="N19" s="168">
        <v>1249037439</v>
      </c>
      <c r="O19" s="168">
        <v>14717868340</v>
      </c>
      <c r="P19" s="73"/>
      <c r="Q19" s="73"/>
      <c r="R19" s="73"/>
      <c r="S19" s="73"/>
      <c r="T19" s="73"/>
      <c r="U19" s="73"/>
      <c r="V19" s="73"/>
      <c r="W19" s="73"/>
      <c r="X19" s="73"/>
      <c r="Y19" s="73"/>
      <c r="Z19" s="73"/>
      <c r="AA19" s="73"/>
      <c r="AB19" s="73"/>
      <c r="AC19" s="73"/>
      <c r="AD19" s="73"/>
      <c r="AE19" s="73"/>
      <c r="AF19" s="73"/>
      <c r="AG19" s="73"/>
      <c r="AH19" s="73"/>
      <c r="AI19" s="73"/>
      <c r="AJ19" s="73"/>
    </row>
    <row r="20" spans="1:36" ht="7.5" customHeight="1">
      <c r="A20" s="73"/>
      <c r="B20" s="170" t="s">
        <v>115</v>
      </c>
      <c r="C20" s="171">
        <v>176149325</v>
      </c>
      <c r="D20" s="171">
        <v>162035587</v>
      </c>
      <c r="E20" s="171">
        <v>181769307</v>
      </c>
      <c r="F20" s="171">
        <v>177311646</v>
      </c>
      <c r="G20" s="171">
        <v>189209316</v>
      </c>
      <c r="H20" s="171">
        <v>189171975</v>
      </c>
      <c r="I20" s="171">
        <v>200993477</v>
      </c>
      <c r="J20" s="171">
        <v>204006588</v>
      </c>
      <c r="K20" s="171">
        <v>185967885</v>
      </c>
      <c r="L20" s="171">
        <v>193119519</v>
      </c>
      <c r="M20" s="171">
        <v>176286075</v>
      </c>
      <c r="N20" s="171">
        <v>184221190</v>
      </c>
      <c r="O20" s="171">
        <v>2220241890</v>
      </c>
      <c r="P20" s="73"/>
      <c r="Q20" s="73"/>
      <c r="R20" s="73"/>
      <c r="S20" s="73"/>
      <c r="T20" s="73"/>
      <c r="U20" s="73"/>
      <c r="V20" s="73"/>
      <c r="W20" s="73"/>
      <c r="X20" s="73"/>
      <c r="Y20" s="73"/>
      <c r="Z20" s="73"/>
      <c r="AA20" s="73"/>
      <c r="AB20" s="73"/>
      <c r="AC20" s="73"/>
      <c r="AD20" s="73"/>
      <c r="AE20" s="73"/>
      <c r="AF20" s="73"/>
      <c r="AG20" s="73"/>
      <c r="AH20" s="73"/>
      <c r="AI20" s="73"/>
      <c r="AJ20" s="73"/>
    </row>
    <row r="21" spans="1:36" ht="7.5" customHeight="1">
      <c r="A21" s="73"/>
      <c r="B21" s="167" t="s">
        <v>116</v>
      </c>
      <c r="C21" s="168">
        <v>114212331</v>
      </c>
      <c r="D21" s="168">
        <v>103221193</v>
      </c>
      <c r="E21" s="168">
        <v>120104088</v>
      </c>
      <c r="F21" s="168">
        <v>117228438</v>
      </c>
      <c r="G21" s="168">
        <v>125944042</v>
      </c>
      <c r="H21" s="168">
        <v>122249671</v>
      </c>
      <c r="I21" s="168">
        <v>124182525</v>
      </c>
      <c r="J21" s="168">
        <v>123912091</v>
      </c>
      <c r="K21" s="168">
        <v>117068068</v>
      </c>
      <c r="L21" s="168">
        <v>125040248</v>
      </c>
      <c r="M21" s="168">
        <v>119173275</v>
      </c>
      <c r="N21" s="168">
        <v>122530908</v>
      </c>
      <c r="O21" s="168">
        <v>1434866878</v>
      </c>
      <c r="P21" s="73"/>
      <c r="Q21" s="73"/>
      <c r="R21" s="73"/>
      <c r="S21" s="73"/>
      <c r="T21" s="73"/>
      <c r="U21" s="73"/>
      <c r="V21" s="73"/>
      <c r="W21" s="73"/>
      <c r="X21" s="73"/>
      <c r="Y21" s="73"/>
      <c r="Z21" s="73"/>
      <c r="AA21" s="73"/>
      <c r="AB21" s="73"/>
      <c r="AC21" s="73"/>
      <c r="AD21" s="73"/>
      <c r="AE21" s="73"/>
      <c r="AF21" s="73"/>
      <c r="AG21" s="73"/>
      <c r="AH21" s="73"/>
      <c r="AI21" s="73"/>
      <c r="AJ21" s="73"/>
    </row>
    <row r="22" spans="1:36" ht="7.5" customHeight="1">
      <c r="A22" s="73"/>
      <c r="B22" s="169" t="s">
        <v>117</v>
      </c>
      <c r="C22" s="168">
        <v>33510544</v>
      </c>
      <c r="D22" s="168">
        <v>32002844</v>
      </c>
      <c r="E22" s="168">
        <v>36208384</v>
      </c>
      <c r="F22" s="168">
        <v>37531479</v>
      </c>
      <c r="G22" s="168">
        <v>39606107</v>
      </c>
      <c r="H22" s="168">
        <v>26081643</v>
      </c>
      <c r="I22" s="168">
        <v>41036730</v>
      </c>
      <c r="J22" s="168">
        <v>34852538</v>
      </c>
      <c r="K22" s="168">
        <v>45359914</v>
      </c>
      <c r="L22" s="168">
        <v>35012372</v>
      </c>
      <c r="M22" s="168">
        <v>42024282</v>
      </c>
      <c r="N22" s="168">
        <v>39171834</v>
      </c>
      <c r="O22" s="168">
        <v>442398671</v>
      </c>
      <c r="P22" s="73"/>
      <c r="Q22" s="73"/>
      <c r="R22" s="73"/>
      <c r="S22" s="73"/>
      <c r="T22" s="73"/>
      <c r="U22" s="73"/>
      <c r="V22" s="73"/>
      <c r="W22" s="73"/>
      <c r="X22" s="73"/>
      <c r="Y22" s="73"/>
      <c r="Z22" s="73"/>
      <c r="AA22" s="73"/>
      <c r="AB22" s="73"/>
      <c r="AC22" s="73"/>
      <c r="AD22" s="73"/>
      <c r="AE22" s="73"/>
      <c r="AF22" s="73"/>
      <c r="AG22" s="73"/>
      <c r="AH22" s="73"/>
      <c r="AI22" s="73"/>
      <c r="AJ22" s="73"/>
    </row>
    <row r="23" spans="1:36" ht="7.5" customHeight="1">
      <c r="A23" s="73"/>
      <c r="B23" s="170" t="s">
        <v>118</v>
      </c>
      <c r="C23" s="171">
        <v>9015628</v>
      </c>
      <c r="D23" s="171">
        <v>8988399</v>
      </c>
      <c r="E23" s="171">
        <v>11072475</v>
      </c>
      <c r="F23" s="171">
        <v>9525102</v>
      </c>
      <c r="G23" s="171">
        <v>9637924</v>
      </c>
      <c r="H23" s="171">
        <v>10121403</v>
      </c>
      <c r="I23" s="171">
        <v>9591499</v>
      </c>
      <c r="J23" s="171">
        <v>9102295</v>
      </c>
      <c r="K23" s="171">
        <v>9182039</v>
      </c>
      <c r="L23" s="171">
        <v>8881558</v>
      </c>
      <c r="M23" s="171">
        <v>8265510</v>
      </c>
      <c r="N23" s="171">
        <v>9324910</v>
      </c>
      <c r="O23" s="171">
        <v>112708742</v>
      </c>
      <c r="P23" s="73"/>
      <c r="Q23" s="73"/>
      <c r="R23" s="73"/>
      <c r="S23" s="73"/>
      <c r="T23" s="73"/>
      <c r="U23" s="73"/>
      <c r="V23" s="73"/>
      <c r="W23" s="73"/>
      <c r="X23" s="73"/>
      <c r="Y23" s="73"/>
      <c r="Z23" s="73"/>
      <c r="AA23" s="73"/>
      <c r="AB23" s="73"/>
      <c r="AC23" s="73"/>
      <c r="AD23" s="73"/>
      <c r="AE23" s="73"/>
      <c r="AF23" s="73"/>
      <c r="AG23" s="73"/>
      <c r="AH23" s="73"/>
      <c r="AI23" s="73"/>
      <c r="AJ23" s="73"/>
    </row>
    <row r="24" spans="1:36" ht="7.5" customHeight="1">
      <c r="A24" s="73"/>
      <c r="B24" s="167" t="s">
        <v>119</v>
      </c>
      <c r="C24" s="168">
        <v>701697167</v>
      </c>
      <c r="D24" s="168">
        <v>697655170</v>
      </c>
      <c r="E24" s="168">
        <v>659815810</v>
      </c>
      <c r="F24" s="168">
        <v>751790547</v>
      </c>
      <c r="G24" s="168">
        <v>718442209</v>
      </c>
      <c r="H24" s="168">
        <v>734110947</v>
      </c>
      <c r="I24" s="168">
        <v>684549177</v>
      </c>
      <c r="J24" s="168">
        <v>698822731</v>
      </c>
      <c r="K24" s="168">
        <v>717642523</v>
      </c>
      <c r="L24" s="168">
        <v>673494920</v>
      </c>
      <c r="M24" s="168">
        <v>705127696</v>
      </c>
      <c r="N24" s="168">
        <v>691958908</v>
      </c>
      <c r="O24" s="168">
        <v>8435107805</v>
      </c>
      <c r="P24" s="73"/>
      <c r="Q24" s="73"/>
      <c r="R24" s="73"/>
      <c r="S24" s="73"/>
      <c r="T24" s="73"/>
      <c r="U24" s="73"/>
      <c r="V24" s="73"/>
      <c r="W24" s="73"/>
      <c r="X24" s="73"/>
      <c r="Y24" s="73"/>
      <c r="Z24" s="73"/>
      <c r="AA24" s="73"/>
      <c r="AB24" s="73"/>
      <c r="AC24" s="73"/>
      <c r="AD24" s="73"/>
      <c r="AE24" s="73"/>
      <c r="AF24" s="73"/>
      <c r="AG24" s="73"/>
      <c r="AH24" s="73"/>
      <c r="AI24" s="73"/>
      <c r="AJ24" s="73"/>
    </row>
    <row r="25" spans="1:36" ht="7.5" customHeight="1">
      <c r="A25" s="73"/>
      <c r="B25" s="169" t="s">
        <v>120</v>
      </c>
      <c r="C25" s="168">
        <v>364913486</v>
      </c>
      <c r="D25" s="168">
        <v>340113206</v>
      </c>
      <c r="E25" s="168">
        <v>424255356</v>
      </c>
      <c r="F25" s="168">
        <v>392648224</v>
      </c>
      <c r="G25" s="168">
        <v>416672930</v>
      </c>
      <c r="H25" s="168">
        <v>391770408</v>
      </c>
      <c r="I25" s="168">
        <v>401817102</v>
      </c>
      <c r="J25" s="168">
        <v>409678793</v>
      </c>
      <c r="K25" s="168">
        <v>376905249</v>
      </c>
      <c r="L25" s="168">
        <v>397329127</v>
      </c>
      <c r="M25" s="168">
        <v>377452069</v>
      </c>
      <c r="N25" s="168">
        <v>393878108</v>
      </c>
      <c r="O25" s="168">
        <v>4687434058</v>
      </c>
      <c r="P25" s="73"/>
      <c r="Q25" s="73"/>
      <c r="R25" s="73"/>
      <c r="S25" s="73"/>
      <c r="T25" s="73"/>
      <c r="U25" s="73"/>
      <c r="V25" s="73"/>
      <c r="W25" s="73"/>
      <c r="X25" s="73"/>
      <c r="Y25" s="73"/>
      <c r="Z25" s="73"/>
      <c r="AA25" s="73"/>
      <c r="AB25" s="73"/>
      <c r="AC25" s="73"/>
      <c r="AD25" s="73"/>
      <c r="AE25" s="73"/>
      <c r="AF25" s="73"/>
      <c r="AG25" s="73"/>
      <c r="AH25" s="73"/>
      <c r="AI25" s="73"/>
      <c r="AJ25" s="73"/>
    </row>
    <row r="26" spans="1:36" ht="7.5" customHeight="1">
      <c r="A26" s="73"/>
      <c r="B26" s="170" t="s">
        <v>121</v>
      </c>
      <c r="C26" s="171">
        <v>39226954</v>
      </c>
      <c r="D26" s="171">
        <v>32822975</v>
      </c>
      <c r="E26" s="171">
        <v>40939645</v>
      </c>
      <c r="F26" s="171">
        <v>38045111</v>
      </c>
      <c r="G26" s="171">
        <v>39286332</v>
      </c>
      <c r="H26" s="171">
        <v>33741963</v>
      </c>
      <c r="I26" s="171">
        <v>39261529</v>
      </c>
      <c r="J26" s="171">
        <v>39664016</v>
      </c>
      <c r="K26" s="171">
        <v>38122601</v>
      </c>
      <c r="L26" s="171">
        <v>39259859</v>
      </c>
      <c r="M26" s="171">
        <v>36576946</v>
      </c>
      <c r="N26" s="171">
        <v>38696882</v>
      </c>
      <c r="O26" s="171">
        <v>455644813</v>
      </c>
      <c r="P26" s="73"/>
      <c r="Q26" s="73"/>
      <c r="R26" s="73"/>
      <c r="S26" s="73"/>
      <c r="T26" s="73"/>
      <c r="U26" s="73"/>
      <c r="V26" s="73"/>
      <c r="W26" s="73"/>
      <c r="X26" s="73"/>
      <c r="Y26" s="73"/>
      <c r="Z26" s="73"/>
      <c r="AA26" s="73"/>
      <c r="AB26" s="73"/>
      <c r="AC26" s="73"/>
      <c r="AD26" s="73"/>
      <c r="AE26" s="73"/>
      <c r="AF26" s="73"/>
      <c r="AG26" s="73"/>
      <c r="AH26" s="73"/>
      <c r="AI26" s="73"/>
      <c r="AJ26" s="73"/>
    </row>
    <row r="27" spans="1:36" ht="7.5" customHeight="1">
      <c r="A27" s="73"/>
      <c r="B27" s="167" t="s">
        <v>122</v>
      </c>
      <c r="C27" s="168">
        <v>55187532</v>
      </c>
      <c r="D27" s="168">
        <v>59876404</v>
      </c>
      <c r="E27" s="168">
        <v>56403711</v>
      </c>
      <c r="F27" s="168">
        <v>50359192</v>
      </c>
      <c r="G27" s="168">
        <v>53580003</v>
      </c>
      <c r="H27" s="168">
        <v>58985313</v>
      </c>
      <c r="I27" s="168">
        <v>63637408</v>
      </c>
      <c r="J27" s="168">
        <v>63420985</v>
      </c>
      <c r="K27" s="168">
        <v>73193850</v>
      </c>
      <c r="L27" s="168">
        <v>69500843</v>
      </c>
      <c r="M27" s="168">
        <v>57365792</v>
      </c>
      <c r="N27" s="168">
        <v>63915882</v>
      </c>
      <c r="O27" s="168">
        <v>725426915</v>
      </c>
      <c r="P27" s="73"/>
      <c r="Q27" s="73"/>
      <c r="R27" s="73"/>
      <c r="S27" s="73"/>
      <c r="T27" s="73"/>
      <c r="U27" s="73"/>
      <c r="V27" s="73"/>
      <c r="W27" s="73"/>
      <c r="X27" s="73"/>
      <c r="Y27" s="73"/>
      <c r="Z27" s="73"/>
      <c r="AA27" s="73"/>
      <c r="AB27" s="73"/>
      <c r="AC27" s="73"/>
      <c r="AD27" s="73"/>
      <c r="AE27" s="73"/>
      <c r="AF27" s="73"/>
      <c r="AG27" s="73"/>
      <c r="AH27" s="73"/>
      <c r="AI27" s="73"/>
      <c r="AJ27" s="73"/>
    </row>
    <row r="28" spans="1:36" ht="7.5" customHeight="1">
      <c r="A28" s="73"/>
      <c r="B28" s="169" t="s">
        <v>123</v>
      </c>
      <c r="C28" s="168">
        <v>365561952</v>
      </c>
      <c r="D28" s="168">
        <v>317718567</v>
      </c>
      <c r="E28" s="168">
        <v>368194377</v>
      </c>
      <c r="F28" s="168">
        <v>401954229</v>
      </c>
      <c r="G28" s="168">
        <v>447406567</v>
      </c>
      <c r="H28" s="168">
        <v>394789099</v>
      </c>
      <c r="I28" s="168">
        <v>388974869</v>
      </c>
      <c r="J28" s="168">
        <v>335633062</v>
      </c>
      <c r="K28" s="168">
        <v>412486592</v>
      </c>
      <c r="L28" s="168">
        <v>407054074</v>
      </c>
      <c r="M28" s="168">
        <v>399081681</v>
      </c>
      <c r="N28" s="168">
        <v>421991408</v>
      </c>
      <c r="O28" s="168">
        <v>4660846477</v>
      </c>
      <c r="P28" s="73"/>
      <c r="Q28" s="73"/>
      <c r="R28" s="73"/>
      <c r="S28" s="73"/>
      <c r="T28" s="73"/>
      <c r="U28" s="73"/>
      <c r="V28" s="73"/>
      <c r="W28" s="73"/>
      <c r="X28" s="73"/>
      <c r="Y28" s="73"/>
      <c r="Z28" s="73"/>
      <c r="AA28" s="73"/>
      <c r="AB28" s="73"/>
      <c r="AC28" s="73"/>
      <c r="AD28" s="73"/>
      <c r="AE28" s="73"/>
      <c r="AF28" s="73"/>
      <c r="AG28" s="73"/>
      <c r="AH28" s="73"/>
      <c r="AI28" s="73"/>
      <c r="AJ28" s="73"/>
    </row>
    <row r="29" spans="1:36" ht="7.5" customHeight="1">
      <c r="A29" s="73"/>
      <c r="B29" s="170" t="s">
        <v>124</v>
      </c>
      <c r="C29" s="171">
        <v>226887616</v>
      </c>
      <c r="D29" s="171">
        <v>221037985</v>
      </c>
      <c r="E29" s="171">
        <v>248606290</v>
      </c>
      <c r="F29" s="171">
        <v>249458330</v>
      </c>
      <c r="G29" s="171">
        <v>268304226</v>
      </c>
      <c r="H29" s="171">
        <v>262414928</v>
      </c>
      <c r="I29" s="171">
        <v>271607173</v>
      </c>
      <c r="J29" s="171">
        <v>268399613</v>
      </c>
      <c r="K29" s="171">
        <v>255951240</v>
      </c>
      <c r="L29" s="171">
        <v>265021034</v>
      </c>
      <c r="M29" s="171">
        <v>253064886</v>
      </c>
      <c r="N29" s="171">
        <v>262847764</v>
      </c>
      <c r="O29" s="171">
        <v>3053601085</v>
      </c>
      <c r="P29" s="73"/>
      <c r="Q29" s="73"/>
      <c r="R29" s="73"/>
      <c r="S29" s="73"/>
      <c r="T29" s="73"/>
      <c r="U29" s="73"/>
      <c r="V29" s="73"/>
      <c r="W29" s="73"/>
      <c r="X29" s="73"/>
      <c r="Y29" s="73"/>
      <c r="Z29" s="73"/>
      <c r="AA29" s="73"/>
      <c r="AB29" s="73"/>
      <c r="AC29" s="73"/>
      <c r="AD29" s="73"/>
      <c r="AE29" s="73"/>
      <c r="AF29" s="73"/>
      <c r="AG29" s="73"/>
      <c r="AH29" s="73"/>
      <c r="AI29" s="73"/>
      <c r="AJ29" s="73"/>
    </row>
    <row r="30" spans="1:36" ht="7.5" customHeight="1">
      <c r="A30" s="73"/>
      <c r="B30" s="167" t="s">
        <v>125</v>
      </c>
      <c r="C30" s="168">
        <v>127600420</v>
      </c>
      <c r="D30" s="168">
        <v>116464122</v>
      </c>
      <c r="E30" s="168">
        <v>133924338</v>
      </c>
      <c r="F30" s="168">
        <v>136186845</v>
      </c>
      <c r="G30" s="168">
        <v>155620818</v>
      </c>
      <c r="H30" s="168">
        <v>144850587</v>
      </c>
      <c r="I30" s="168">
        <v>149132209</v>
      </c>
      <c r="J30" s="168">
        <v>147126483</v>
      </c>
      <c r="K30" s="168">
        <v>138016979</v>
      </c>
      <c r="L30" s="168">
        <v>145217788</v>
      </c>
      <c r="M30" s="168">
        <v>137880906</v>
      </c>
      <c r="N30" s="168">
        <v>145570154</v>
      </c>
      <c r="O30" s="168">
        <v>1677591649</v>
      </c>
      <c r="P30" s="73"/>
      <c r="Q30" s="73"/>
      <c r="R30" s="73"/>
      <c r="S30" s="73"/>
      <c r="T30" s="73"/>
      <c r="U30" s="73"/>
      <c r="V30" s="73"/>
      <c r="W30" s="73"/>
      <c r="X30" s="73"/>
      <c r="Y30" s="73"/>
      <c r="Z30" s="73"/>
      <c r="AA30" s="73"/>
      <c r="AB30" s="73"/>
      <c r="AC30" s="73"/>
      <c r="AD30" s="73"/>
      <c r="AE30" s="73"/>
      <c r="AF30" s="73"/>
      <c r="AG30" s="73"/>
      <c r="AH30" s="73"/>
      <c r="AI30" s="73"/>
      <c r="AJ30" s="73"/>
    </row>
    <row r="31" spans="1:36" ht="7.5" customHeight="1">
      <c r="A31" s="73"/>
      <c r="B31" s="169" t="s">
        <v>126</v>
      </c>
      <c r="C31" s="168">
        <v>103185650</v>
      </c>
      <c r="D31" s="168">
        <v>90298154</v>
      </c>
      <c r="E31" s="168">
        <v>103851557</v>
      </c>
      <c r="F31" s="168">
        <v>103723976</v>
      </c>
      <c r="G31" s="168">
        <v>114828756</v>
      </c>
      <c r="H31" s="168">
        <v>105308682</v>
      </c>
      <c r="I31" s="168">
        <v>113094787</v>
      </c>
      <c r="J31" s="168">
        <v>112570353</v>
      </c>
      <c r="K31" s="168">
        <v>103311075</v>
      </c>
      <c r="L31" s="168">
        <v>109835849</v>
      </c>
      <c r="M31" s="168">
        <v>106260762</v>
      </c>
      <c r="N31" s="168">
        <v>108705305</v>
      </c>
      <c r="O31" s="168">
        <v>1274974906</v>
      </c>
      <c r="P31" s="73"/>
      <c r="Q31" s="73"/>
      <c r="R31" s="73"/>
      <c r="S31" s="73"/>
      <c r="T31" s="73"/>
      <c r="U31" s="73"/>
      <c r="V31" s="73"/>
      <c r="W31" s="73"/>
      <c r="X31" s="73"/>
      <c r="Y31" s="73"/>
      <c r="Z31" s="73"/>
      <c r="AA31" s="73"/>
      <c r="AB31" s="73"/>
      <c r="AC31" s="73"/>
      <c r="AD31" s="73"/>
      <c r="AE31" s="73"/>
      <c r="AF31" s="73"/>
      <c r="AG31" s="73"/>
      <c r="AH31" s="73"/>
      <c r="AI31" s="73"/>
      <c r="AJ31" s="73"/>
    </row>
    <row r="32" spans="1:36" ht="7.5" customHeight="1">
      <c r="A32" s="73"/>
      <c r="B32" s="170" t="s">
        <v>127</v>
      </c>
      <c r="C32" s="171">
        <v>163210141</v>
      </c>
      <c r="D32" s="171">
        <v>152512214</v>
      </c>
      <c r="E32" s="171">
        <v>172602220</v>
      </c>
      <c r="F32" s="171">
        <v>177107289</v>
      </c>
      <c r="G32" s="171">
        <v>187778856</v>
      </c>
      <c r="H32" s="171">
        <v>181722825</v>
      </c>
      <c r="I32" s="171">
        <v>184425272</v>
      </c>
      <c r="J32" s="171">
        <v>185146711</v>
      </c>
      <c r="K32" s="171">
        <v>174051515</v>
      </c>
      <c r="L32" s="171">
        <v>182676120</v>
      </c>
      <c r="M32" s="171">
        <v>174597073</v>
      </c>
      <c r="N32" s="171">
        <v>180634979</v>
      </c>
      <c r="O32" s="171">
        <v>2116465215</v>
      </c>
      <c r="P32" s="73"/>
      <c r="Q32" s="73"/>
      <c r="R32" s="73"/>
      <c r="S32" s="73"/>
      <c r="T32" s="73"/>
      <c r="U32" s="73"/>
      <c r="V32" s="73"/>
      <c r="W32" s="73"/>
      <c r="X32" s="73"/>
      <c r="Y32" s="73"/>
      <c r="Z32" s="73"/>
      <c r="AA32" s="73"/>
      <c r="AB32" s="73"/>
      <c r="AC32" s="73"/>
      <c r="AD32" s="73"/>
      <c r="AE32" s="73"/>
      <c r="AF32" s="73"/>
      <c r="AG32" s="73"/>
      <c r="AH32" s="73"/>
      <c r="AI32" s="73"/>
      <c r="AJ32" s="73"/>
    </row>
    <row r="33" spans="1:36" ht="7.5" customHeight="1">
      <c r="A33" s="73"/>
      <c r="B33" s="167" t="s">
        <v>128</v>
      </c>
      <c r="C33" s="168">
        <v>181850683</v>
      </c>
      <c r="D33" s="168">
        <v>169561382</v>
      </c>
      <c r="E33" s="168">
        <v>188180479</v>
      </c>
      <c r="F33" s="168">
        <v>194070114</v>
      </c>
      <c r="G33" s="168">
        <v>202305267</v>
      </c>
      <c r="H33" s="168">
        <v>168624358</v>
      </c>
      <c r="I33" s="168">
        <v>199640690</v>
      </c>
      <c r="J33" s="168">
        <v>202089193</v>
      </c>
      <c r="K33" s="168">
        <v>182760644</v>
      </c>
      <c r="L33" s="168">
        <v>203921395</v>
      </c>
      <c r="M33" s="168">
        <v>187835485</v>
      </c>
      <c r="N33" s="168">
        <v>198161610</v>
      </c>
      <c r="O33" s="168">
        <v>2279001300</v>
      </c>
      <c r="P33" s="73"/>
      <c r="Q33" s="73"/>
      <c r="R33" s="73"/>
      <c r="S33" s="73"/>
      <c r="T33" s="73"/>
      <c r="U33" s="73"/>
      <c r="V33" s="73"/>
      <c r="W33" s="73"/>
      <c r="X33" s="73"/>
      <c r="Y33" s="73"/>
      <c r="Z33" s="73"/>
      <c r="AA33" s="73"/>
      <c r="AB33" s="73"/>
      <c r="AC33" s="73"/>
      <c r="AD33" s="73"/>
      <c r="AE33" s="73"/>
      <c r="AF33" s="73"/>
      <c r="AG33" s="73"/>
      <c r="AH33" s="73"/>
      <c r="AI33" s="73"/>
      <c r="AJ33" s="73"/>
    </row>
    <row r="34" spans="1:36" ht="7.5" customHeight="1">
      <c r="A34" s="73"/>
      <c r="B34" s="169" t="s">
        <v>129</v>
      </c>
      <c r="C34" s="168">
        <v>63868680</v>
      </c>
      <c r="D34" s="168">
        <v>60982275</v>
      </c>
      <c r="E34" s="168">
        <v>61422572</v>
      </c>
      <c r="F34" s="168">
        <v>61427874</v>
      </c>
      <c r="G34" s="168">
        <v>35055921</v>
      </c>
      <c r="H34" s="168">
        <v>91544870</v>
      </c>
      <c r="I34" s="168">
        <v>68224640</v>
      </c>
      <c r="J34" s="168">
        <v>79148564</v>
      </c>
      <c r="K34" s="168">
        <v>77964698</v>
      </c>
      <c r="L34" s="168">
        <v>68165820</v>
      </c>
      <c r="M34" s="168">
        <v>56471162</v>
      </c>
      <c r="N34" s="168">
        <v>77569481</v>
      </c>
      <c r="O34" s="168">
        <v>801846557</v>
      </c>
      <c r="P34" s="73"/>
      <c r="Q34" s="73"/>
      <c r="R34" s="73"/>
      <c r="S34" s="73"/>
      <c r="T34" s="73"/>
      <c r="U34" s="73"/>
      <c r="V34" s="73"/>
      <c r="W34" s="73"/>
      <c r="X34" s="73"/>
      <c r="Y34" s="73"/>
      <c r="Z34" s="73"/>
      <c r="AA34" s="73"/>
      <c r="AB34" s="73"/>
      <c r="AC34" s="73"/>
      <c r="AD34" s="73"/>
      <c r="AE34" s="73"/>
      <c r="AF34" s="73"/>
      <c r="AG34" s="73"/>
      <c r="AH34" s="73"/>
      <c r="AI34" s="73"/>
      <c r="AJ34" s="73"/>
    </row>
    <row r="35" spans="1:36" ht="7.5" customHeight="1">
      <c r="A35" s="73"/>
      <c r="B35" s="170" t="s">
        <v>130</v>
      </c>
      <c r="C35" s="171">
        <v>221393729</v>
      </c>
      <c r="D35" s="171">
        <v>198475518</v>
      </c>
      <c r="E35" s="171">
        <v>219026297</v>
      </c>
      <c r="F35" s="171">
        <v>226486165</v>
      </c>
      <c r="G35" s="171">
        <v>239673825</v>
      </c>
      <c r="H35" s="171">
        <v>245816119</v>
      </c>
      <c r="I35" s="171">
        <v>243883650</v>
      </c>
      <c r="J35" s="171">
        <v>233518798</v>
      </c>
      <c r="K35" s="171">
        <v>230856214</v>
      </c>
      <c r="L35" s="171">
        <v>216698356</v>
      </c>
      <c r="M35" s="171">
        <v>222466284</v>
      </c>
      <c r="N35" s="171">
        <v>256091415</v>
      </c>
      <c r="O35" s="171">
        <v>2754386370</v>
      </c>
      <c r="P35" s="73"/>
      <c r="Q35" s="73"/>
      <c r="R35" s="73"/>
      <c r="S35" s="73"/>
      <c r="T35" s="73"/>
      <c r="U35" s="73"/>
      <c r="V35" s="73"/>
      <c r="W35" s="73"/>
      <c r="X35" s="73"/>
      <c r="Y35" s="73"/>
      <c r="Z35" s="73"/>
      <c r="AA35" s="73"/>
      <c r="AB35" s="73"/>
      <c r="AC35" s="73"/>
      <c r="AD35" s="73"/>
      <c r="AE35" s="73"/>
      <c r="AF35" s="73"/>
      <c r="AG35" s="73"/>
      <c r="AH35" s="73"/>
      <c r="AI35" s="73"/>
      <c r="AJ35" s="73"/>
    </row>
    <row r="36" spans="1:36" ht="7.5" customHeight="1">
      <c r="A36" s="73"/>
      <c r="B36" s="167" t="s">
        <v>131</v>
      </c>
      <c r="C36" s="168">
        <v>218641933</v>
      </c>
      <c r="D36" s="168">
        <v>200058369</v>
      </c>
      <c r="E36" s="168">
        <v>225611281</v>
      </c>
      <c r="F36" s="168">
        <v>220225165</v>
      </c>
      <c r="G36" s="168">
        <v>238360155</v>
      </c>
      <c r="H36" s="168">
        <v>235135203</v>
      </c>
      <c r="I36" s="168">
        <v>239297763</v>
      </c>
      <c r="J36" s="168">
        <v>242812423</v>
      </c>
      <c r="K36" s="168">
        <v>227343974</v>
      </c>
      <c r="L36" s="168">
        <v>234863767</v>
      </c>
      <c r="M36" s="168">
        <v>227990140</v>
      </c>
      <c r="N36" s="168">
        <v>212853515</v>
      </c>
      <c r="O36" s="168">
        <v>2723193688</v>
      </c>
      <c r="P36" s="73"/>
      <c r="Q36" s="73"/>
      <c r="R36" s="73"/>
      <c r="S36" s="73"/>
      <c r="T36" s="73"/>
      <c r="U36" s="73"/>
      <c r="V36" s="73"/>
      <c r="W36" s="73"/>
      <c r="X36" s="73"/>
      <c r="Y36" s="73"/>
      <c r="Z36" s="73"/>
      <c r="AA36" s="73"/>
      <c r="AB36" s="73"/>
      <c r="AC36" s="73"/>
      <c r="AD36" s="73"/>
      <c r="AE36" s="73"/>
      <c r="AF36" s="73"/>
      <c r="AG36" s="73"/>
      <c r="AH36" s="73"/>
      <c r="AI36" s="73"/>
      <c r="AJ36" s="73"/>
    </row>
    <row r="37" spans="1:36" ht="7.5" customHeight="1">
      <c r="A37" s="73"/>
      <c r="B37" s="169" t="s">
        <v>132</v>
      </c>
      <c r="C37" s="168">
        <v>352876911</v>
      </c>
      <c r="D37" s="168">
        <v>352771199</v>
      </c>
      <c r="E37" s="168">
        <v>368720214</v>
      </c>
      <c r="F37" s="168">
        <v>356530829</v>
      </c>
      <c r="G37" s="168">
        <v>414052927</v>
      </c>
      <c r="H37" s="168">
        <v>397423942</v>
      </c>
      <c r="I37" s="168">
        <v>407420468</v>
      </c>
      <c r="J37" s="168">
        <v>419401086</v>
      </c>
      <c r="K37" s="168">
        <v>377697884</v>
      </c>
      <c r="L37" s="168">
        <v>403801756</v>
      </c>
      <c r="M37" s="168">
        <v>363311678</v>
      </c>
      <c r="N37" s="168">
        <v>405484286</v>
      </c>
      <c r="O37" s="168">
        <v>4619493180</v>
      </c>
      <c r="P37" s="73"/>
      <c r="Q37" s="73"/>
      <c r="R37" s="73"/>
      <c r="S37" s="73"/>
      <c r="T37" s="73"/>
      <c r="U37" s="73"/>
      <c r="V37" s="73"/>
      <c r="W37" s="73"/>
      <c r="X37" s="73"/>
      <c r="Y37" s="73"/>
      <c r="Z37" s="73"/>
      <c r="AA37" s="73"/>
      <c r="AB37" s="73"/>
      <c r="AC37" s="73"/>
      <c r="AD37" s="73"/>
      <c r="AE37" s="73"/>
      <c r="AF37" s="73"/>
      <c r="AG37" s="73"/>
      <c r="AH37" s="73"/>
      <c r="AI37" s="73"/>
      <c r="AJ37" s="73"/>
    </row>
    <row r="38" spans="1:36" ht="7.5" customHeight="1">
      <c r="A38" s="73"/>
      <c r="B38" s="170" t="s">
        <v>133</v>
      </c>
      <c r="C38" s="171">
        <v>203383755</v>
      </c>
      <c r="D38" s="171">
        <v>189541775</v>
      </c>
      <c r="E38" s="171">
        <v>199190222</v>
      </c>
      <c r="F38" s="171">
        <v>195164012</v>
      </c>
      <c r="G38" s="171">
        <v>225432809</v>
      </c>
      <c r="H38" s="171">
        <v>221707652</v>
      </c>
      <c r="I38" s="171">
        <v>233844128</v>
      </c>
      <c r="J38" s="171">
        <v>232467234</v>
      </c>
      <c r="K38" s="171">
        <v>208575553</v>
      </c>
      <c r="L38" s="171">
        <v>222236892</v>
      </c>
      <c r="M38" s="171">
        <v>213185939</v>
      </c>
      <c r="N38" s="171">
        <v>215638807</v>
      </c>
      <c r="O38" s="171">
        <v>2560368778</v>
      </c>
      <c r="P38" s="73"/>
      <c r="Q38" s="73"/>
      <c r="R38" s="73"/>
      <c r="S38" s="73"/>
      <c r="T38" s="73"/>
      <c r="U38" s="73"/>
      <c r="V38" s="73"/>
      <c r="W38" s="73"/>
      <c r="X38" s="73"/>
      <c r="Y38" s="73"/>
      <c r="Z38" s="73"/>
      <c r="AA38" s="73"/>
      <c r="AB38" s="73"/>
      <c r="AC38" s="73"/>
      <c r="AD38" s="73"/>
      <c r="AE38" s="73"/>
      <c r="AF38" s="73"/>
      <c r="AG38" s="73"/>
      <c r="AH38" s="73"/>
      <c r="AI38" s="73"/>
      <c r="AJ38" s="73"/>
    </row>
    <row r="39" spans="1:36" ht="7.5" customHeight="1">
      <c r="A39" s="73"/>
      <c r="B39" s="167" t="s">
        <v>134</v>
      </c>
      <c r="C39" s="168">
        <v>124852886</v>
      </c>
      <c r="D39" s="168">
        <v>125707449</v>
      </c>
      <c r="E39" s="168">
        <v>143266614</v>
      </c>
      <c r="F39" s="168">
        <v>137351113</v>
      </c>
      <c r="G39" s="168">
        <v>157146585</v>
      </c>
      <c r="H39" s="168">
        <v>146053933</v>
      </c>
      <c r="I39" s="168">
        <v>148156082</v>
      </c>
      <c r="J39" s="168">
        <v>148447418</v>
      </c>
      <c r="K39" s="168">
        <v>130022388.106</v>
      </c>
      <c r="L39" s="168">
        <v>153568638.38</v>
      </c>
      <c r="M39" s="168">
        <v>105527098.96</v>
      </c>
      <c r="N39" s="168">
        <v>156067514.895</v>
      </c>
      <c r="O39" s="168">
        <v>1676167720.341</v>
      </c>
      <c r="P39" s="73"/>
      <c r="Q39" s="73"/>
      <c r="R39" s="73"/>
      <c r="S39" s="73"/>
      <c r="T39" s="73"/>
      <c r="U39" s="73"/>
      <c r="V39" s="73"/>
      <c r="W39" s="73"/>
      <c r="X39" s="73"/>
      <c r="Y39" s="73"/>
      <c r="Z39" s="73"/>
      <c r="AA39" s="73"/>
      <c r="AB39" s="73"/>
      <c r="AC39" s="73"/>
      <c r="AD39" s="73"/>
      <c r="AE39" s="73"/>
      <c r="AF39" s="73"/>
      <c r="AG39" s="73"/>
      <c r="AH39" s="73"/>
      <c r="AI39" s="73"/>
      <c r="AJ39" s="73"/>
    </row>
    <row r="40" spans="1:36" ht="7.5" customHeight="1">
      <c r="A40" s="73"/>
      <c r="B40" s="169" t="s">
        <v>135</v>
      </c>
      <c r="C40" s="168">
        <v>242453854</v>
      </c>
      <c r="D40" s="168">
        <v>222334130</v>
      </c>
      <c r="E40" s="168">
        <v>252216664</v>
      </c>
      <c r="F40" s="168">
        <v>259595190</v>
      </c>
      <c r="G40" s="168">
        <v>276378417</v>
      </c>
      <c r="H40" s="168">
        <v>264868957</v>
      </c>
      <c r="I40" s="168">
        <v>275644842</v>
      </c>
      <c r="J40" s="168">
        <v>271323731</v>
      </c>
      <c r="K40" s="168">
        <v>256696538</v>
      </c>
      <c r="L40" s="168">
        <v>277969934</v>
      </c>
      <c r="M40" s="168">
        <v>263920202</v>
      </c>
      <c r="N40" s="168">
        <v>261542373</v>
      </c>
      <c r="O40" s="168">
        <v>3124944832</v>
      </c>
      <c r="P40" s="73"/>
      <c r="Q40" s="73"/>
      <c r="R40" s="73"/>
      <c r="S40" s="73"/>
      <c r="T40" s="73"/>
      <c r="U40" s="73"/>
      <c r="V40" s="73"/>
      <c r="W40" s="73"/>
      <c r="X40" s="73"/>
      <c r="Y40" s="73"/>
      <c r="Z40" s="73"/>
      <c r="AA40" s="73"/>
      <c r="AB40" s="73"/>
      <c r="AC40" s="73"/>
      <c r="AD40" s="73"/>
      <c r="AE40" s="73"/>
      <c r="AF40" s="73"/>
      <c r="AG40" s="73"/>
      <c r="AH40" s="73"/>
      <c r="AI40" s="73"/>
      <c r="AJ40" s="73"/>
    </row>
    <row r="41" spans="1:36" ht="7.5" customHeight="1">
      <c r="A41" s="73"/>
      <c r="B41" s="170" t="s">
        <v>136</v>
      </c>
      <c r="C41" s="171">
        <v>36386507</v>
      </c>
      <c r="D41" s="171">
        <v>35010182</v>
      </c>
      <c r="E41" s="171">
        <v>37926009</v>
      </c>
      <c r="F41" s="171">
        <v>40164936</v>
      </c>
      <c r="G41" s="171">
        <v>45102582</v>
      </c>
      <c r="H41" s="171">
        <v>46863455</v>
      </c>
      <c r="I41" s="171">
        <v>55046626</v>
      </c>
      <c r="J41" s="171">
        <v>52938515</v>
      </c>
      <c r="K41" s="171">
        <v>44704819</v>
      </c>
      <c r="L41" s="171">
        <v>44204797</v>
      </c>
      <c r="M41" s="171">
        <v>40252754</v>
      </c>
      <c r="N41" s="171">
        <v>40146901</v>
      </c>
      <c r="O41" s="171">
        <v>518748083</v>
      </c>
      <c r="P41" s="73"/>
      <c r="Q41" s="73"/>
      <c r="R41" s="73"/>
      <c r="S41" s="73"/>
      <c r="T41" s="73"/>
      <c r="U41" s="73"/>
      <c r="V41" s="73"/>
      <c r="W41" s="73"/>
      <c r="X41" s="73"/>
      <c r="Y41" s="73"/>
      <c r="Z41" s="73"/>
      <c r="AA41" s="73"/>
      <c r="AB41" s="73"/>
      <c r="AC41" s="73"/>
      <c r="AD41" s="73"/>
      <c r="AE41" s="73"/>
      <c r="AF41" s="73"/>
      <c r="AG41" s="73"/>
      <c r="AH41" s="73"/>
      <c r="AI41" s="73"/>
      <c r="AJ41" s="73"/>
    </row>
    <row r="42" spans="1:36" ht="7.5" customHeight="1">
      <c r="A42" s="73"/>
      <c r="B42" s="167" t="s">
        <v>137</v>
      </c>
      <c r="C42" s="168">
        <v>67844250</v>
      </c>
      <c r="D42" s="168">
        <v>65498512</v>
      </c>
      <c r="E42" s="168">
        <v>85151671</v>
      </c>
      <c r="F42" s="168">
        <v>71195668</v>
      </c>
      <c r="G42" s="168">
        <v>76813956</v>
      </c>
      <c r="H42" s="168">
        <v>75355640</v>
      </c>
      <c r="I42" s="168">
        <v>81614333</v>
      </c>
      <c r="J42" s="168">
        <v>76135855</v>
      </c>
      <c r="K42" s="168">
        <v>71430076</v>
      </c>
      <c r="L42" s="168">
        <v>73901561</v>
      </c>
      <c r="M42" s="168">
        <v>70429294</v>
      </c>
      <c r="N42" s="168">
        <v>74734267</v>
      </c>
      <c r="O42" s="168">
        <v>890105083</v>
      </c>
      <c r="P42" s="73"/>
      <c r="Q42" s="73"/>
      <c r="R42" s="73"/>
      <c r="S42" s="73"/>
      <c r="T42" s="73"/>
      <c r="U42" s="73"/>
      <c r="V42" s="73"/>
      <c r="W42" s="73"/>
      <c r="X42" s="73"/>
      <c r="Y42" s="73"/>
      <c r="Z42" s="73"/>
      <c r="AA42" s="73"/>
      <c r="AB42" s="73"/>
      <c r="AC42" s="73"/>
      <c r="AD42" s="73"/>
      <c r="AE42" s="73"/>
      <c r="AF42" s="73"/>
      <c r="AG42" s="73"/>
      <c r="AH42" s="73"/>
      <c r="AI42" s="73"/>
      <c r="AJ42" s="73"/>
    </row>
    <row r="43" spans="1:36" ht="7.5" customHeight="1">
      <c r="A43" s="73"/>
      <c r="B43" s="169" t="s">
        <v>138</v>
      </c>
      <c r="C43" s="168">
        <v>87444385</v>
      </c>
      <c r="D43" s="168">
        <v>81351274</v>
      </c>
      <c r="E43" s="168">
        <v>93428602</v>
      </c>
      <c r="F43" s="168">
        <v>91637085</v>
      </c>
      <c r="G43" s="168">
        <v>95059020</v>
      </c>
      <c r="H43" s="168">
        <v>94280129</v>
      </c>
      <c r="I43" s="168">
        <v>98001103</v>
      </c>
      <c r="J43" s="168">
        <v>98876713</v>
      </c>
      <c r="K43" s="168">
        <v>92026779</v>
      </c>
      <c r="L43" s="168">
        <v>95517297</v>
      </c>
      <c r="M43" s="168">
        <v>88921333</v>
      </c>
      <c r="N43" s="168">
        <v>93451368</v>
      </c>
      <c r="O43" s="168">
        <v>1109995088</v>
      </c>
      <c r="P43" s="73"/>
      <c r="Q43" s="73"/>
      <c r="R43" s="73"/>
      <c r="S43" s="73"/>
      <c r="T43" s="73"/>
      <c r="U43" s="73"/>
      <c r="V43" s="73"/>
      <c r="W43" s="73"/>
      <c r="X43" s="73"/>
      <c r="Y43" s="73"/>
      <c r="Z43" s="73"/>
      <c r="AA43" s="73"/>
      <c r="AB43" s="73"/>
      <c r="AC43" s="73"/>
      <c r="AD43" s="73"/>
      <c r="AE43" s="73"/>
      <c r="AF43" s="73"/>
      <c r="AG43" s="73"/>
      <c r="AH43" s="73"/>
      <c r="AI43" s="73"/>
      <c r="AJ43" s="73"/>
    </row>
    <row r="44" spans="1:36" ht="7.5" customHeight="1">
      <c r="A44" s="73"/>
      <c r="B44" s="170" t="s">
        <v>139</v>
      </c>
      <c r="C44" s="171">
        <v>56495331</v>
      </c>
      <c r="D44" s="171">
        <v>53050529</v>
      </c>
      <c r="E44" s="171">
        <v>57724442</v>
      </c>
      <c r="F44" s="171">
        <v>55237326</v>
      </c>
      <c r="G44" s="171">
        <v>59970318</v>
      </c>
      <c r="H44" s="171">
        <v>61197096</v>
      </c>
      <c r="I44" s="171">
        <v>64732962</v>
      </c>
      <c r="J44" s="171">
        <v>64106138</v>
      </c>
      <c r="K44" s="171">
        <v>58671939</v>
      </c>
      <c r="L44" s="171">
        <v>61421573</v>
      </c>
      <c r="M44" s="171">
        <v>57608571</v>
      </c>
      <c r="N44" s="171">
        <v>58793868</v>
      </c>
      <c r="O44" s="171">
        <v>709010093</v>
      </c>
      <c r="P44" s="73"/>
      <c r="Q44" s="73"/>
      <c r="R44" s="73"/>
      <c r="S44" s="73"/>
      <c r="T44" s="73"/>
      <c r="U44" s="73"/>
      <c r="V44" s="73"/>
      <c r="W44" s="73"/>
      <c r="X44" s="73"/>
      <c r="Y44" s="73"/>
      <c r="Z44" s="73"/>
      <c r="AA44" s="73"/>
      <c r="AB44" s="73"/>
      <c r="AC44" s="73"/>
      <c r="AD44" s="73"/>
      <c r="AE44" s="73"/>
      <c r="AF44" s="73"/>
      <c r="AG44" s="73"/>
      <c r="AH44" s="73"/>
      <c r="AI44" s="73"/>
      <c r="AJ44" s="73"/>
    </row>
    <row r="45" spans="1:36" ht="7.5" customHeight="1">
      <c r="A45" s="73"/>
      <c r="B45" s="167" t="s">
        <v>140</v>
      </c>
      <c r="C45" s="168">
        <v>318208481</v>
      </c>
      <c r="D45" s="168">
        <v>290732348</v>
      </c>
      <c r="E45" s="168">
        <v>339912396</v>
      </c>
      <c r="F45" s="168">
        <v>340043246</v>
      </c>
      <c r="G45" s="168">
        <v>356989234</v>
      </c>
      <c r="H45" s="168">
        <v>354252445</v>
      </c>
      <c r="I45" s="168">
        <v>365969059</v>
      </c>
      <c r="J45" s="168">
        <v>361600806</v>
      </c>
      <c r="K45" s="168">
        <v>337078324</v>
      </c>
      <c r="L45" s="168">
        <v>350414458</v>
      </c>
      <c r="M45" s="168">
        <v>336484915</v>
      </c>
      <c r="N45" s="168">
        <v>350834316</v>
      </c>
      <c r="O45" s="168">
        <v>4102520028</v>
      </c>
      <c r="P45" s="73"/>
      <c r="Q45" s="73"/>
      <c r="R45" s="73"/>
      <c r="S45" s="73"/>
      <c r="T45" s="73"/>
      <c r="U45" s="73"/>
      <c r="V45" s="73"/>
      <c r="W45" s="73"/>
      <c r="X45" s="73"/>
      <c r="Y45" s="73"/>
      <c r="Z45" s="73"/>
      <c r="AA45" s="73"/>
      <c r="AB45" s="73"/>
      <c r="AC45" s="73"/>
      <c r="AD45" s="73"/>
      <c r="AE45" s="73"/>
      <c r="AF45" s="73"/>
      <c r="AG45" s="73"/>
      <c r="AH45" s="73"/>
      <c r="AI45" s="73"/>
      <c r="AJ45" s="73"/>
    </row>
    <row r="46" spans="1:36" ht="7.5" customHeight="1">
      <c r="A46" s="73"/>
      <c r="B46" s="169" t="s">
        <v>141</v>
      </c>
      <c r="C46" s="168">
        <v>83092354</v>
      </c>
      <c r="D46" s="168">
        <v>73778492</v>
      </c>
      <c r="E46" s="168">
        <v>104141747</v>
      </c>
      <c r="F46" s="168">
        <v>60202419</v>
      </c>
      <c r="G46" s="168">
        <v>77147091</v>
      </c>
      <c r="H46" s="168">
        <v>83023636</v>
      </c>
      <c r="I46" s="168">
        <v>82681690</v>
      </c>
      <c r="J46" s="168">
        <v>83943270</v>
      </c>
      <c r="K46" s="168">
        <v>76865475</v>
      </c>
      <c r="L46" s="168">
        <v>76983934</v>
      </c>
      <c r="M46" s="168">
        <v>81396402</v>
      </c>
      <c r="N46" s="168">
        <v>78569342</v>
      </c>
      <c r="O46" s="168">
        <v>961825852</v>
      </c>
      <c r="P46" s="73"/>
      <c r="Q46" s="73"/>
      <c r="R46" s="73"/>
      <c r="S46" s="73"/>
      <c r="T46" s="73"/>
      <c r="U46" s="73"/>
      <c r="V46" s="73"/>
      <c r="W46" s="73"/>
      <c r="X46" s="73"/>
      <c r="Y46" s="73"/>
      <c r="Z46" s="73"/>
      <c r="AA46" s="73"/>
      <c r="AB46" s="73"/>
      <c r="AC46" s="73"/>
      <c r="AD46" s="73"/>
      <c r="AE46" s="73"/>
      <c r="AF46" s="73"/>
      <c r="AG46" s="73"/>
      <c r="AH46" s="73"/>
      <c r="AI46" s="73"/>
      <c r="AJ46" s="73"/>
    </row>
    <row r="47" spans="1:36" ht="7.5" customHeight="1">
      <c r="A47" s="73"/>
      <c r="B47" s="170" t="s">
        <v>142</v>
      </c>
      <c r="C47" s="171">
        <v>466795198</v>
      </c>
      <c r="D47" s="171">
        <v>384966709</v>
      </c>
      <c r="E47" s="171">
        <v>475044535</v>
      </c>
      <c r="F47" s="171">
        <v>443711929</v>
      </c>
      <c r="G47" s="171">
        <v>457160042</v>
      </c>
      <c r="H47" s="171">
        <v>463874800</v>
      </c>
      <c r="I47" s="171">
        <v>501751009</v>
      </c>
      <c r="J47" s="171">
        <v>531630859</v>
      </c>
      <c r="K47" s="171">
        <v>443032114</v>
      </c>
      <c r="L47" s="171">
        <v>444930618</v>
      </c>
      <c r="M47" s="171">
        <v>458049907</v>
      </c>
      <c r="N47" s="171">
        <v>490120856</v>
      </c>
      <c r="O47" s="171">
        <v>5561068576</v>
      </c>
      <c r="P47" s="73"/>
      <c r="Q47" s="73"/>
      <c r="R47" s="73"/>
      <c r="S47" s="73"/>
      <c r="T47" s="73"/>
      <c r="U47" s="73"/>
      <c r="V47" s="73"/>
      <c r="W47" s="73"/>
      <c r="X47" s="73"/>
      <c r="Y47" s="73"/>
      <c r="Z47" s="73"/>
      <c r="AA47" s="73"/>
      <c r="AB47" s="73"/>
      <c r="AC47" s="73"/>
      <c r="AD47" s="73"/>
      <c r="AE47" s="73"/>
      <c r="AF47" s="73"/>
      <c r="AG47" s="73"/>
      <c r="AH47" s="73"/>
      <c r="AI47" s="73"/>
      <c r="AJ47" s="73"/>
    </row>
    <row r="48" spans="1:36" ht="7.5" customHeight="1">
      <c r="A48" s="73"/>
      <c r="B48" s="167" t="s">
        <v>143</v>
      </c>
      <c r="C48" s="168">
        <v>334540291</v>
      </c>
      <c r="D48" s="168">
        <v>314415222</v>
      </c>
      <c r="E48" s="168">
        <v>360433613</v>
      </c>
      <c r="F48" s="168">
        <v>369867647</v>
      </c>
      <c r="G48" s="168">
        <v>384403936</v>
      </c>
      <c r="H48" s="168">
        <v>375237823</v>
      </c>
      <c r="I48" s="168">
        <v>381856027</v>
      </c>
      <c r="J48" s="168">
        <v>380542778</v>
      </c>
      <c r="K48" s="168">
        <v>362478021</v>
      </c>
      <c r="L48" s="168">
        <v>388081020</v>
      </c>
      <c r="M48" s="168">
        <v>360258335</v>
      </c>
      <c r="N48" s="168">
        <v>372777758</v>
      </c>
      <c r="O48" s="168">
        <v>4384892471</v>
      </c>
      <c r="P48" s="73"/>
      <c r="Q48" s="73"/>
      <c r="R48" s="73"/>
      <c r="S48" s="73"/>
      <c r="T48" s="73"/>
      <c r="U48" s="73"/>
      <c r="V48" s="73"/>
      <c r="W48" s="73"/>
      <c r="X48" s="73"/>
      <c r="Y48" s="73"/>
      <c r="Z48" s="73"/>
      <c r="AA48" s="73"/>
      <c r="AB48" s="73"/>
      <c r="AC48" s="73"/>
      <c r="AD48" s="73"/>
      <c r="AE48" s="73"/>
      <c r="AF48" s="73"/>
      <c r="AG48" s="73"/>
      <c r="AH48" s="73"/>
      <c r="AI48" s="73"/>
      <c r="AJ48" s="73"/>
    </row>
    <row r="49" spans="1:36" ht="7.5" customHeight="1">
      <c r="A49" s="73"/>
      <c r="B49" s="169" t="s">
        <v>144</v>
      </c>
      <c r="C49" s="168">
        <v>34360111</v>
      </c>
      <c r="D49" s="168">
        <v>35931742</v>
      </c>
      <c r="E49" s="168">
        <v>34474665</v>
      </c>
      <c r="F49" s="168">
        <v>37842704</v>
      </c>
      <c r="G49" s="168">
        <v>41113858</v>
      </c>
      <c r="H49" s="168">
        <v>40512357</v>
      </c>
      <c r="I49" s="168">
        <v>44232333</v>
      </c>
      <c r="J49" s="168">
        <v>41637535</v>
      </c>
      <c r="K49" s="168">
        <v>41176262</v>
      </c>
      <c r="L49" s="168">
        <v>37460824</v>
      </c>
      <c r="M49" s="168">
        <v>43530262</v>
      </c>
      <c r="N49" s="168">
        <v>41815022</v>
      </c>
      <c r="O49" s="168">
        <v>474087675</v>
      </c>
      <c r="P49" s="73"/>
      <c r="Q49" s="73"/>
      <c r="R49" s="73"/>
      <c r="S49" s="73"/>
      <c r="T49" s="73"/>
      <c r="U49" s="73"/>
      <c r="V49" s="73"/>
      <c r="W49" s="73"/>
      <c r="X49" s="73"/>
      <c r="Y49" s="73"/>
      <c r="Z49" s="73"/>
      <c r="AA49" s="73"/>
      <c r="AB49" s="73"/>
      <c r="AC49" s="73"/>
      <c r="AD49" s="73"/>
      <c r="AE49" s="73"/>
      <c r="AF49" s="73"/>
      <c r="AG49" s="73"/>
      <c r="AH49" s="73"/>
      <c r="AI49" s="73"/>
      <c r="AJ49" s="73"/>
    </row>
    <row r="50" spans="1:36" ht="7.5" customHeight="1">
      <c r="A50" s="73"/>
      <c r="B50" s="170" t="s">
        <v>145</v>
      </c>
      <c r="C50" s="171">
        <v>384683686</v>
      </c>
      <c r="D50" s="171">
        <v>366725044</v>
      </c>
      <c r="E50" s="171">
        <v>405271016</v>
      </c>
      <c r="F50" s="171">
        <v>406445057</v>
      </c>
      <c r="G50" s="171">
        <v>439661611</v>
      </c>
      <c r="H50" s="171">
        <v>428417618</v>
      </c>
      <c r="I50" s="171">
        <v>446823881</v>
      </c>
      <c r="J50" s="171">
        <v>439442679</v>
      </c>
      <c r="K50" s="171">
        <v>415590382</v>
      </c>
      <c r="L50" s="171">
        <v>442084363</v>
      </c>
      <c r="M50" s="171">
        <v>407902804</v>
      </c>
      <c r="N50" s="171">
        <v>430455607</v>
      </c>
      <c r="O50" s="171">
        <v>5013503748</v>
      </c>
      <c r="P50" s="73"/>
      <c r="Q50" s="73"/>
      <c r="R50" s="73"/>
      <c r="S50" s="73"/>
      <c r="T50" s="73"/>
      <c r="U50" s="73"/>
      <c r="V50" s="73"/>
      <c r="W50" s="73"/>
      <c r="X50" s="73"/>
      <c r="Y50" s="73"/>
      <c r="Z50" s="73"/>
      <c r="AA50" s="73"/>
      <c r="AB50" s="73"/>
      <c r="AC50" s="73"/>
      <c r="AD50" s="73"/>
      <c r="AE50" s="73"/>
      <c r="AF50" s="73"/>
      <c r="AG50" s="73"/>
      <c r="AH50" s="73"/>
      <c r="AI50" s="73"/>
      <c r="AJ50" s="73"/>
    </row>
    <row r="51" spans="1:36" ht="7.5" customHeight="1">
      <c r="A51" s="73"/>
      <c r="B51" s="167" t="s">
        <v>146</v>
      </c>
      <c r="C51" s="168">
        <v>128730579</v>
      </c>
      <c r="D51" s="168">
        <v>159677598</v>
      </c>
      <c r="E51" s="168">
        <v>155952100</v>
      </c>
      <c r="F51" s="168">
        <v>166310992</v>
      </c>
      <c r="G51" s="168">
        <v>143966464</v>
      </c>
      <c r="H51" s="168">
        <v>181881345</v>
      </c>
      <c r="I51" s="168">
        <v>171695698</v>
      </c>
      <c r="J51" s="168">
        <v>135239438</v>
      </c>
      <c r="K51" s="168">
        <v>212667961</v>
      </c>
      <c r="L51" s="168">
        <v>133512028</v>
      </c>
      <c r="M51" s="168">
        <v>222040417</v>
      </c>
      <c r="N51" s="168">
        <v>184180990</v>
      </c>
      <c r="O51" s="168">
        <v>1995855610</v>
      </c>
      <c r="P51" s="73"/>
      <c r="Q51" s="73"/>
      <c r="R51" s="73"/>
      <c r="S51" s="73"/>
      <c r="T51" s="73"/>
      <c r="U51" s="73"/>
      <c r="V51" s="73"/>
      <c r="W51" s="73"/>
      <c r="X51" s="73"/>
      <c r="Y51" s="73"/>
      <c r="Z51" s="73"/>
      <c r="AA51" s="73"/>
      <c r="AB51" s="73"/>
      <c r="AC51" s="73"/>
      <c r="AD51" s="73"/>
      <c r="AE51" s="73"/>
      <c r="AF51" s="73"/>
      <c r="AG51" s="73"/>
      <c r="AH51" s="73"/>
      <c r="AI51" s="73"/>
      <c r="AJ51" s="73"/>
    </row>
    <row r="52" spans="1:36" ht="7.5" customHeight="1">
      <c r="A52" s="73"/>
      <c r="B52" s="169" t="s">
        <v>147</v>
      </c>
      <c r="C52" s="168">
        <v>114563840</v>
      </c>
      <c r="D52" s="168">
        <v>102476790</v>
      </c>
      <c r="E52" s="168">
        <v>121732724</v>
      </c>
      <c r="F52" s="168">
        <v>122824499</v>
      </c>
      <c r="G52" s="168">
        <v>128803089</v>
      </c>
      <c r="H52" s="168">
        <v>129112900</v>
      </c>
      <c r="I52" s="168">
        <v>141039752</v>
      </c>
      <c r="J52" s="168">
        <v>140084408</v>
      </c>
      <c r="K52" s="168">
        <v>127562145</v>
      </c>
      <c r="L52" s="168">
        <v>123471473</v>
      </c>
      <c r="M52" s="168">
        <v>115619757</v>
      </c>
      <c r="N52" s="168">
        <v>131978334</v>
      </c>
      <c r="O52" s="168">
        <v>1499269711</v>
      </c>
      <c r="P52" s="73"/>
      <c r="Q52" s="73"/>
      <c r="R52" s="73"/>
      <c r="S52" s="73"/>
      <c r="T52" s="73"/>
      <c r="U52" s="73"/>
      <c r="V52" s="73"/>
      <c r="W52" s="73"/>
      <c r="X52" s="73"/>
      <c r="Y52" s="73"/>
      <c r="Z52" s="73"/>
      <c r="AA52" s="73"/>
      <c r="AB52" s="73"/>
      <c r="AC52" s="73"/>
      <c r="AD52" s="73"/>
      <c r="AE52" s="73"/>
      <c r="AF52" s="73"/>
      <c r="AG52" s="73"/>
      <c r="AH52" s="73"/>
      <c r="AI52" s="73"/>
      <c r="AJ52" s="73"/>
    </row>
    <row r="53" spans="1:36" ht="7.5" customHeight="1">
      <c r="A53" s="73"/>
      <c r="B53" s="170" t="s">
        <v>148</v>
      </c>
      <c r="C53" s="171">
        <v>385326611</v>
      </c>
      <c r="D53" s="171">
        <v>357873698</v>
      </c>
      <c r="E53" s="171">
        <v>405334835</v>
      </c>
      <c r="F53" s="171">
        <v>408510455</v>
      </c>
      <c r="G53" s="171">
        <v>433436531</v>
      </c>
      <c r="H53" s="171">
        <v>422364915</v>
      </c>
      <c r="I53" s="171">
        <v>433320359</v>
      </c>
      <c r="J53" s="171">
        <v>434039190</v>
      </c>
      <c r="K53" s="171">
        <v>407342054</v>
      </c>
      <c r="L53" s="171">
        <v>439732976</v>
      </c>
      <c r="M53" s="171">
        <v>416550528</v>
      </c>
      <c r="N53" s="171">
        <v>430766565</v>
      </c>
      <c r="O53" s="171">
        <v>4974598717</v>
      </c>
      <c r="P53" s="73"/>
      <c r="Q53" s="73"/>
      <c r="R53" s="73"/>
      <c r="S53" s="73"/>
      <c r="T53" s="73"/>
      <c r="U53" s="73"/>
      <c r="V53" s="73"/>
      <c r="W53" s="73"/>
      <c r="X53" s="73"/>
      <c r="Y53" s="73"/>
      <c r="Z53" s="73"/>
      <c r="AA53" s="73"/>
      <c r="AB53" s="73"/>
      <c r="AC53" s="73"/>
      <c r="AD53" s="73"/>
      <c r="AE53" s="73"/>
      <c r="AF53" s="73"/>
      <c r="AG53" s="73"/>
      <c r="AH53" s="73"/>
      <c r="AI53" s="73"/>
      <c r="AJ53" s="73"/>
    </row>
    <row r="54" spans="1:36" ht="7.5" customHeight="1">
      <c r="A54" s="73"/>
      <c r="B54" s="167" t="s">
        <v>149</v>
      </c>
      <c r="C54" s="168">
        <v>29669992</v>
      </c>
      <c r="D54" s="168">
        <v>27949343</v>
      </c>
      <c r="E54" s="168">
        <v>30836438</v>
      </c>
      <c r="F54" s="168">
        <v>30265416</v>
      </c>
      <c r="G54" s="168">
        <v>36237947</v>
      </c>
      <c r="H54" s="168">
        <v>31161560</v>
      </c>
      <c r="I54" s="168">
        <v>33196474</v>
      </c>
      <c r="J54" s="168">
        <v>31987597</v>
      </c>
      <c r="K54" s="168">
        <v>30321967</v>
      </c>
      <c r="L54" s="168">
        <v>31572960</v>
      </c>
      <c r="M54" s="168">
        <v>30680302</v>
      </c>
      <c r="N54" s="168">
        <v>32341425</v>
      </c>
      <c r="O54" s="168">
        <v>376221421</v>
      </c>
      <c r="P54" s="73"/>
      <c r="Q54" s="73"/>
      <c r="R54" s="73"/>
      <c r="S54" s="73"/>
      <c r="T54" s="73"/>
      <c r="U54" s="73"/>
      <c r="V54" s="73"/>
      <c r="W54" s="73"/>
      <c r="X54" s="73"/>
      <c r="Y54" s="73"/>
      <c r="Z54" s="73"/>
      <c r="AA54" s="73"/>
      <c r="AB54" s="73"/>
      <c r="AC54" s="73"/>
      <c r="AD54" s="73"/>
      <c r="AE54" s="73"/>
      <c r="AF54" s="73"/>
      <c r="AG54" s="73"/>
      <c r="AH54" s="73"/>
      <c r="AI54" s="73"/>
      <c r="AJ54" s="73"/>
    </row>
    <row r="55" spans="1:36" ht="7.5" customHeight="1">
      <c r="A55" s="73"/>
      <c r="B55" s="169" t="s">
        <v>150</v>
      </c>
      <c r="C55" s="168">
        <v>203982483</v>
      </c>
      <c r="D55" s="168">
        <v>187523777</v>
      </c>
      <c r="E55" s="168">
        <v>228783178</v>
      </c>
      <c r="F55" s="168">
        <v>211657889</v>
      </c>
      <c r="G55" s="168">
        <v>249140883</v>
      </c>
      <c r="H55" s="168">
        <v>239840853</v>
      </c>
      <c r="I55" s="168">
        <v>237460535</v>
      </c>
      <c r="J55" s="168">
        <v>233776009</v>
      </c>
      <c r="K55" s="168">
        <v>211339874</v>
      </c>
      <c r="L55" s="168">
        <v>225821692</v>
      </c>
      <c r="M55" s="168">
        <v>226701848</v>
      </c>
      <c r="N55" s="168">
        <v>230315796</v>
      </c>
      <c r="O55" s="168">
        <v>2686344817</v>
      </c>
      <c r="P55" s="73"/>
      <c r="Q55" s="73"/>
      <c r="R55" s="73"/>
      <c r="S55" s="73"/>
      <c r="T55" s="73"/>
      <c r="U55" s="73"/>
      <c r="V55" s="73"/>
      <c r="W55" s="73"/>
      <c r="X55" s="73"/>
      <c r="Y55" s="73"/>
      <c r="Z55" s="73"/>
      <c r="AA55" s="73"/>
      <c r="AB55" s="73"/>
      <c r="AC55" s="73"/>
      <c r="AD55" s="73"/>
      <c r="AE55" s="73"/>
      <c r="AF55" s="73"/>
      <c r="AG55" s="73"/>
      <c r="AH55" s="73"/>
      <c r="AI55" s="73"/>
      <c r="AJ55" s="73"/>
    </row>
    <row r="56" spans="1:36" ht="7.5" customHeight="1">
      <c r="A56" s="73"/>
      <c r="B56" s="170" t="s">
        <v>151</v>
      </c>
      <c r="C56" s="171">
        <v>38555760</v>
      </c>
      <c r="D56" s="171">
        <v>32918223</v>
      </c>
      <c r="E56" s="171">
        <v>31732292</v>
      </c>
      <c r="F56" s="171">
        <v>35186535</v>
      </c>
      <c r="G56" s="171">
        <v>35004466</v>
      </c>
      <c r="H56" s="171">
        <v>41272096</v>
      </c>
      <c r="I56" s="171">
        <v>41686448</v>
      </c>
      <c r="J56" s="171">
        <v>48226396</v>
      </c>
      <c r="K56" s="171">
        <v>43192928</v>
      </c>
      <c r="L56" s="171">
        <v>39848307</v>
      </c>
      <c r="M56" s="171">
        <v>36279991</v>
      </c>
      <c r="N56" s="171">
        <v>38976582</v>
      </c>
      <c r="O56" s="171">
        <v>462880024</v>
      </c>
      <c r="P56" s="73"/>
      <c r="Q56" s="73"/>
      <c r="R56" s="73"/>
      <c r="S56" s="73"/>
      <c r="T56" s="73"/>
      <c r="U56" s="73"/>
      <c r="V56" s="73"/>
      <c r="W56" s="73"/>
      <c r="X56" s="73"/>
      <c r="Y56" s="73"/>
      <c r="Z56" s="73"/>
      <c r="AA56" s="73"/>
      <c r="AB56" s="73"/>
      <c r="AC56" s="73"/>
      <c r="AD56" s="73"/>
      <c r="AE56" s="73"/>
      <c r="AF56" s="73"/>
      <c r="AG56" s="73"/>
      <c r="AH56" s="73"/>
      <c r="AI56" s="73"/>
      <c r="AJ56" s="73"/>
    </row>
    <row r="57" spans="1:36" ht="7.5" customHeight="1">
      <c r="A57" s="73"/>
      <c r="B57" s="167" t="s">
        <v>152</v>
      </c>
      <c r="C57" s="168">
        <v>248546465</v>
      </c>
      <c r="D57" s="168">
        <v>237578435</v>
      </c>
      <c r="E57" s="168">
        <v>244550782</v>
      </c>
      <c r="F57" s="168">
        <v>284462634</v>
      </c>
      <c r="G57" s="168">
        <v>293396279</v>
      </c>
      <c r="H57" s="168">
        <v>282973825</v>
      </c>
      <c r="I57" s="168">
        <v>274921193</v>
      </c>
      <c r="J57" s="168">
        <v>277188757</v>
      </c>
      <c r="K57" s="168">
        <v>268092141</v>
      </c>
      <c r="L57" s="168">
        <v>260806618</v>
      </c>
      <c r="M57" s="168">
        <v>285051825</v>
      </c>
      <c r="N57" s="168">
        <v>273582593</v>
      </c>
      <c r="O57" s="168">
        <v>3231151547</v>
      </c>
      <c r="P57" s="73"/>
      <c r="Q57" s="73"/>
      <c r="R57" s="73"/>
      <c r="S57" s="73"/>
      <c r="T57" s="73"/>
      <c r="U57" s="73"/>
      <c r="V57" s="73"/>
      <c r="W57" s="73"/>
      <c r="X57" s="73"/>
      <c r="Y57" s="73"/>
      <c r="Z57" s="73"/>
      <c r="AA57" s="73"/>
      <c r="AB57" s="73"/>
      <c r="AC57" s="73"/>
      <c r="AD57" s="73"/>
      <c r="AE57" s="73"/>
      <c r="AF57" s="73"/>
      <c r="AG57" s="73"/>
      <c r="AH57" s="73"/>
      <c r="AI57" s="73"/>
      <c r="AJ57" s="73"/>
    </row>
    <row r="58" spans="1:36" ht="7.5" customHeight="1">
      <c r="A58" s="73"/>
      <c r="B58" s="169" t="s">
        <v>153</v>
      </c>
      <c r="C58" s="168">
        <v>1056117341</v>
      </c>
      <c r="D58" s="168">
        <v>1002126249</v>
      </c>
      <c r="E58" s="168">
        <v>1126183137</v>
      </c>
      <c r="F58" s="168">
        <v>1112734051</v>
      </c>
      <c r="G58" s="168">
        <v>1153151587</v>
      </c>
      <c r="H58" s="168">
        <v>1106661378</v>
      </c>
      <c r="I58" s="168">
        <v>1136668373</v>
      </c>
      <c r="J58" s="168">
        <v>1159505521</v>
      </c>
      <c r="K58" s="168">
        <v>1087410504</v>
      </c>
      <c r="L58" s="168">
        <v>1168338605</v>
      </c>
      <c r="M58" s="168">
        <v>1102901750</v>
      </c>
      <c r="N58" s="168">
        <v>1155748890</v>
      </c>
      <c r="O58" s="168">
        <v>13367547386</v>
      </c>
      <c r="P58" s="73"/>
      <c r="Q58" s="73"/>
      <c r="R58" s="73"/>
      <c r="S58" s="73"/>
      <c r="T58" s="73"/>
      <c r="U58" s="73"/>
      <c r="V58" s="73"/>
      <c r="W58" s="73"/>
      <c r="X58" s="73"/>
      <c r="Y58" s="73"/>
      <c r="Z58" s="73"/>
      <c r="AA58" s="73"/>
      <c r="AB58" s="73"/>
      <c r="AC58" s="73"/>
      <c r="AD58" s="73"/>
      <c r="AE58" s="73"/>
      <c r="AF58" s="73"/>
      <c r="AG58" s="73"/>
      <c r="AH58" s="73"/>
      <c r="AI58" s="73"/>
      <c r="AJ58" s="73"/>
    </row>
    <row r="59" spans="1:36" ht="7.5" customHeight="1">
      <c r="A59" s="73"/>
      <c r="B59" s="170" t="s">
        <v>154</v>
      </c>
      <c r="C59" s="171">
        <v>87963567</v>
      </c>
      <c r="D59" s="171">
        <v>80569474</v>
      </c>
      <c r="E59" s="171">
        <v>92725960</v>
      </c>
      <c r="F59" s="171">
        <v>91451690</v>
      </c>
      <c r="G59" s="171">
        <v>97105309</v>
      </c>
      <c r="H59" s="171">
        <v>95762211</v>
      </c>
      <c r="I59" s="171">
        <v>101390924</v>
      </c>
      <c r="J59" s="171">
        <v>101309464</v>
      </c>
      <c r="K59" s="171">
        <v>98348774</v>
      </c>
      <c r="L59" s="171">
        <v>98070307</v>
      </c>
      <c r="M59" s="171">
        <v>88318058</v>
      </c>
      <c r="N59" s="171">
        <v>92584473</v>
      </c>
      <c r="O59" s="171">
        <v>1125600211</v>
      </c>
      <c r="P59" s="73"/>
      <c r="Q59" s="73"/>
      <c r="R59" s="73"/>
      <c r="S59" s="73"/>
      <c r="T59" s="73"/>
      <c r="U59" s="73"/>
      <c r="V59" s="73"/>
      <c r="W59" s="73"/>
      <c r="X59" s="73"/>
      <c r="Y59" s="73"/>
      <c r="Z59" s="73"/>
      <c r="AA59" s="73"/>
      <c r="AB59" s="73"/>
      <c r="AC59" s="73"/>
      <c r="AD59" s="73"/>
      <c r="AE59" s="73"/>
      <c r="AF59" s="73"/>
      <c r="AG59" s="73"/>
      <c r="AH59" s="73"/>
      <c r="AI59" s="73"/>
      <c r="AJ59" s="73"/>
    </row>
    <row r="60" spans="1:36" ht="7.5" customHeight="1">
      <c r="A60" s="73"/>
      <c r="B60" s="167" t="s">
        <v>155</v>
      </c>
      <c r="C60" s="168">
        <v>25639766</v>
      </c>
      <c r="D60" s="168">
        <v>23740196</v>
      </c>
      <c r="E60" s="168">
        <v>25738229</v>
      </c>
      <c r="F60" s="168">
        <v>23704319</v>
      </c>
      <c r="G60" s="168">
        <v>26566713</v>
      </c>
      <c r="H60" s="168">
        <v>28321712</v>
      </c>
      <c r="I60" s="168">
        <v>28321712</v>
      </c>
      <c r="J60" s="168">
        <v>29378350</v>
      </c>
      <c r="K60" s="168">
        <v>26467343</v>
      </c>
      <c r="L60" s="168">
        <v>26798494</v>
      </c>
      <c r="M60" s="168">
        <v>23777460</v>
      </c>
      <c r="N60" s="168">
        <v>26598228</v>
      </c>
      <c r="O60" s="168">
        <v>315052522</v>
      </c>
      <c r="P60" s="73"/>
      <c r="Q60" s="73"/>
      <c r="R60" s="73"/>
      <c r="S60" s="73"/>
      <c r="T60" s="73"/>
      <c r="U60" s="73"/>
      <c r="V60" s="73"/>
      <c r="W60" s="73"/>
      <c r="X60" s="73"/>
      <c r="Y60" s="73"/>
      <c r="Z60" s="73"/>
      <c r="AA60" s="73"/>
      <c r="AB60" s="73"/>
      <c r="AC60" s="73"/>
      <c r="AD60" s="73"/>
      <c r="AE60" s="73"/>
      <c r="AF60" s="73"/>
      <c r="AG60" s="73"/>
      <c r="AH60" s="73"/>
      <c r="AI60" s="73"/>
      <c r="AJ60" s="73"/>
    </row>
    <row r="61" spans="1:36" ht="7.5" customHeight="1">
      <c r="A61" s="73"/>
      <c r="B61" s="169" t="s">
        <v>156</v>
      </c>
      <c r="C61" s="168">
        <v>348172447</v>
      </c>
      <c r="D61" s="168">
        <v>232553840</v>
      </c>
      <c r="E61" s="168">
        <v>452892932</v>
      </c>
      <c r="F61" s="168">
        <v>233761380</v>
      </c>
      <c r="G61" s="168">
        <v>224594268</v>
      </c>
      <c r="H61" s="168">
        <v>440321064</v>
      </c>
      <c r="I61" s="168">
        <v>426842684</v>
      </c>
      <c r="J61" s="168">
        <v>273866349</v>
      </c>
      <c r="K61" s="168">
        <v>338096836</v>
      </c>
      <c r="L61" s="168">
        <v>389843854</v>
      </c>
      <c r="M61" s="168">
        <v>328197628</v>
      </c>
      <c r="N61" s="168">
        <v>331326830</v>
      </c>
      <c r="O61" s="168">
        <v>4020470112</v>
      </c>
      <c r="P61" s="73"/>
      <c r="Q61" s="73"/>
      <c r="R61" s="73"/>
      <c r="S61" s="73"/>
      <c r="T61" s="73"/>
      <c r="U61" s="73"/>
      <c r="V61" s="73"/>
      <c r="W61" s="73"/>
      <c r="X61" s="73"/>
      <c r="Y61" s="73"/>
      <c r="Z61" s="73"/>
      <c r="AA61" s="73"/>
      <c r="AB61" s="73"/>
      <c r="AC61" s="73"/>
      <c r="AD61" s="73"/>
      <c r="AE61" s="73"/>
      <c r="AF61" s="73"/>
      <c r="AG61" s="73"/>
      <c r="AH61" s="73"/>
      <c r="AI61" s="73"/>
      <c r="AJ61" s="73"/>
    </row>
    <row r="62" spans="1:36" ht="7.5" customHeight="1">
      <c r="A62" s="73"/>
      <c r="B62" s="170" t="s">
        <v>157</v>
      </c>
      <c r="C62" s="171">
        <v>217278711</v>
      </c>
      <c r="D62" s="171">
        <v>198546118</v>
      </c>
      <c r="E62" s="171">
        <v>227075475</v>
      </c>
      <c r="F62" s="171">
        <v>227932561</v>
      </c>
      <c r="G62" s="171">
        <v>233304201</v>
      </c>
      <c r="H62" s="171">
        <v>234362763</v>
      </c>
      <c r="I62" s="171">
        <v>249355660</v>
      </c>
      <c r="J62" s="171">
        <v>251122590</v>
      </c>
      <c r="K62" s="171">
        <v>230124250</v>
      </c>
      <c r="L62" s="171">
        <v>236987598</v>
      </c>
      <c r="M62" s="171">
        <v>224911838</v>
      </c>
      <c r="N62" s="171">
        <v>220600834</v>
      </c>
      <c r="O62" s="171">
        <v>2751602599</v>
      </c>
      <c r="P62" s="73"/>
      <c r="Q62" s="73"/>
      <c r="R62" s="73"/>
      <c r="S62" s="73"/>
      <c r="T62" s="73"/>
      <c r="U62" s="73"/>
      <c r="V62" s="73"/>
      <c r="W62" s="73"/>
      <c r="X62" s="73"/>
      <c r="Y62" s="73"/>
      <c r="Z62" s="73"/>
      <c r="AA62" s="73"/>
      <c r="AB62" s="73"/>
      <c r="AC62" s="73"/>
      <c r="AD62" s="73"/>
      <c r="AE62" s="73"/>
      <c r="AF62" s="73"/>
      <c r="AG62" s="73"/>
      <c r="AH62" s="73"/>
      <c r="AI62" s="73"/>
      <c r="AJ62" s="73"/>
    </row>
    <row r="63" spans="1:36" ht="7.5" customHeight="1">
      <c r="A63" s="73"/>
      <c r="B63" s="167" t="s">
        <v>158</v>
      </c>
      <c r="C63" s="168">
        <v>56108298</v>
      </c>
      <c r="D63" s="168">
        <v>63210661</v>
      </c>
      <c r="E63" s="168">
        <v>59495140</v>
      </c>
      <c r="F63" s="168">
        <v>31633020</v>
      </c>
      <c r="G63" s="168">
        <v>109331468</v>
      </c>
      <c r="H63" s="168">
        <v>69335106</v>
      </c>
      <c r="I63" s="168">
        <v>38179971</v>
      </c>
      <c r="J63" s="168">
        <v>109289789</v>
      </c>
      <c r="K63" s="168">
        <v>60418766</v>
      </c>
      <c r="L63" s="168">
        <v>35085823</v>
      </c>
      <c r="M63" s="168">
        <v>102235861</v>
      </c>
      <c r="N63" s="168">
        <v>84486301</v>
      </c>
      <c r="O63" s="168">
        <v>818810204</v>
      </c>
      <c r="P63" s="73"/>
      <c r="Q63" s="73"/>
      <c r="R63" s="73"/>
      <c r="S63" s="73"/>
      <c r="T63" s="73"/>
      <c r="U63" s="73"/>
      <c r="V63" s="73"/>
      <c r="W63" s="73"/>
      <c r="X63" s="73"/>
      <c r="Y63" s="73"/>
      <c r="Z63" s="73"/>
      <c r="AA63" s="73"/>
      <c r="AB63" s="73"/>
      <c r="AC63" s="73"/>
      <c r="AD63" s="73"/>
      <c r="AE63" s="73"/>
      <c r="AF63" s="73"/>
      <c r="AG63" s="73"/>
      <c r="AH63" s="73"/>
      <c r="AI63" s="73"/>
      <c r="AJ63" s="73"/>
    </row>
    <row r="64" spans="1:36" ht="7.5" customHeight="1">
      <c r="A64" s="73"/>
      <c r="B64" s="169" t="s">
        <v>159</v>
      </c>
      <c r="C64" s="168">
        <v>187155272</v>
      </c>
      <c r="D64" s="168">
        <v>168364390</v>
      </c>
      <c r="E64" s="168">
        <v>194938330</v>
      </c>
      <c r="F64" s="168">
        <v>170023914</v>
      </c>
      <c r="G64" s="168">
        <v>203108298</v>
      </c>
      <c r="H64" s="168">
        <v>375366485</v>
      </c>
      <c r="I64" s="168">
        <v>233768252</v>
      </c>
      <c r="J64" s="168">
        <v>231465556</v>
      </c>
      <c r="K64" s="168">
        <v>212971393</v>
      </c>
      <c r="L64" s="168">
        <v>220116718</v>
      </c>
      <c r="M64" s="168">
        <v>195843971</v>
      </c>
      <c r="N64" s="168">
        <v>224054810</v>
      </c>
      <c r="O64" s="168">
        <v>2617177389</v>
      </c>
      <c r="P64" s="73"/>
      <c r="Q64" s="73"/>
      <c r="R64" s="73"/>
      <c r="S64" s="73"/>
      <c r="T64" s="73"/>
      <c r="U64" s="73"/>
      <c r="V64" s="73"/>
      <c r="W64" s="73"/>
      <c r="X64" s="73"/>
      <c r="Y64" s="73"/>
      <c r="Z64" s="73"/>
      <c r="AA64" s="73"/>
      <c r="AB64" s="73"/>
      <c r="AC64" s="73"/>
      <c r="AD64" s="73"/>
      <c r="AE64" s="73"/>
      <c r="AF64" s="73"/>
      <c r="AG64" s="73"/>
      <c r="AH64" s="73"/>
      <c r="AI64" s="73"/>
      <c r="AJ64" s="73"/>
    </row>
    <row r="65" spans="1:36" ht="7.5" customHeight="1" thickBot="1">
      <c r="A65" s="73"/>
      <c r="B65" s="170" t="s">
        <v>160</v>
      </c>
      <c r="C65" s="168">
        <v>22195520</v>
      </c>
      <c r="D65" s="168">
        <v>28229933</v>
      </c>
      <c r="E65" s="168">
        <v>23818854</v>
      </c>
      <c r="F65" s="168">
        <v>27016114</v>
      </c>
      <c r="G65" s="168">
        <v>23983803</v>
      </c>
      <c r="H65" s="168">
        <v>34064333</v>
      </c>
      <c r="I65" s="168">
        <v>26259327</v>
      </c>
      <c r="J65" s="168">
        <v>29353577</v>
      </c>
      <c r="K65" s="168">
        <v>49061308</v>
      </c>
      <c r="L65" s="168">
        <v>31401009</v>
      </c>
      <c r="M65" s="168">
        <v>35313012</v>
      </c>
      <c r="N65" s="168">
        <v>22903991</v>
      </c>
      <c r="O65" s="168">
        <v>353600781</v>
      </c>
      <c r="P65" s="73"/>
      <c r="Q65" s="73"/>
      <c r="R65" s="73"/>
      <c r="S65" s="73"/>
      <c r="T65" s="73"/>
      <c r="U65" s="73"/>
      <c r="V65" s="73"/>
      <c r="W65" s="73"/>
      <c r="X65" s="73"/>
      <c r="Y65" s="73"/>
      <c r="Z65" s="73"/>
      <c r="AA65" s="73"/>
      <c r="AB65" s="73"/>
      <c r="AC65" s="73"/>
      <c r="AD65" s="73"/>
      <c r="AE65" s="73"/>
      <c r="AF65" s="73"/>
      <c r="AG65" s="73"/>
      <c r="AH65" s="73"/>
      <c r="AI65" s="73"/>
      <c r="AJ65" s="73"/>
    </row>
    <row r="66" spans="1:36" ht="7.5" customHeight="1" thickTop="1">
      <c r="A66" s="73"/>
      <c r="B66" s="172" t="s">
        <v>222</v>
      </c>
      <c r="C66" s="173">
        <v>10845114239</v>
      </c>
      <c r="D66" s="173">
        <v>10103978525</v>
      </c>
      <c r="E66" s="173">
        <v>11449234708</v>
      </c>
      <c r="F66" s="173">
        <v>11189377952</v>
      </c>
      <c r="G66" s="173">
        <v>11848151459</v>
      </c>
      <c r="H66" s="173">
        <v>11974392549</v>
      </c>
      <c r="I66" s="173">
        <v>12036315746</v>
      </c>
      <c r="J66" s="173">
        <v>11971172271</v>
      </c>
      <c r="K66" s="173">
        <v>11492403216.106</v>
      </c>
      <c r="L66" s="173">
        <v>11770265204.38</v>
      </c>
      <c r="M66" s="173">
        <v>11399152442.96</v>
      </c>
      <c r="N66" s="173">
        <v>11788446216.895</v>
      </c>
      <c r="O66" s="173">
        <v>137868004529.341</v>
      </c>
      <c r="P66" s="73"/>
      <c r="Q66" s="73"/>
      <c r="R66" s="73"/>
      <c r="S66" s="73"/>
      <c r="T66" s="73"/>
      <c r="U66" s="73"/>
      <c r="V66" s="73"/>
      <c r="W66" s="73"/>
      <c r="X66" s="73"/>
      <c r="Y66" s="73"/>
      <c r="Z66" s="73"/>
      <c r="AA66" s="73"/>
      <c r="AB66" s="73"/>
      <c r="AC66" s="73"/>
      <c r="AD66" s="73"/>
      <c r="AE66" s="73"/>
      <c r="AF66" s="73"/>
      <c r="AG66" s="73"/>
      <c r="AH66" s="73"/>
      <c r="AI66" s="73"/>
      <c r="AJ66" s="73"/>
    </row>
    <row r="67" spans="1:36" ht="7.5" customHeight="1" thickBot="1">
      <c r="A67" s="73"/>
      <c r="B67" s="174" t="s">
        <v>162</v>
      </c>
      <c r="C67" s="175">
        <v>82036182</v>
      </c>
      <c r="D67" s="175">
        <v>87599835</v>
      </c>
      <c r="E67" s="175">
        <v>79480932</v>
      </c>
      <c r="F67" s="175">
        <v>83321568</v>
      </c>
      <c r="G67" s="175">
        <v>59331764</v>
      </c>
      <c r="H67" s="175">
        <v>86098278</v>
      </c>
      <c r="I67" s="175">
        <v>75755726</v>
      </c>
      <c r="J67" s="175">
        <v>81082769</v>
      </c>
      <c r="K67" s="175">
        <v>72813879</v>
      </c>
      <c r="L67" s="175">
        <v>90456682</v>
      </c>
      <c r="M67" s="175">
        <v>76628883</v>
      </c>
      <c r="N67" s="175">
        <v>76172089</v>
      </c>
      <c r="O67" s="175">
        <v>950778587</v>
      </c>
      <c r="P67" s="73"/>
      <c r="Q67" s="73"/>
      <c r="R67" s="73"/>
      <c r="S67" s="73"/>
      <c r="T67" s="73"/>
      <c r="U67" s="73"/>
      <c r="V67" s="73"/>
      <c r="W67" s="73"/>
      <c r="X67" s="73"/>
      <c r="Y67" s="73"/>
      <c r="Z67" s="73"/>
      <c r="AA67" s="73"/>
      <c r="AB67" s="73"/>
      <c r="AC67" s="73"/>
      <c r="AD67" s="73"/>
      <c r="AE67" s="73"/>
      <c r="AF67" s="73"/>
      <c r="AG67" s="73"/>
      <c r="AH67" s="73"/>
      <c r="AI67" s="73"/>
      <c r="AJ67" s="73"/>
    </row>
    <row r="68" spans="1:36" ht="9" customHeight="1" thickTop="1">
      <c r="A68" s="73"/>
      <c r="B68" s="170" t="s">
        <v>223</v>
      </c>
      <c r="C68" s="171">
        <v>10927150421</v>
      </c>
      <c r="D68" s="171">
        <v>10191578360</v>
      </c>
      <c r="E68" s="171">
        <v>11528715640</v>
      </c>
      <c r="F68" s="171">
        <v>11272699520</v>
      </c>
      <c r="G68" s="171">
        <v>11907483223</v>
      </c>
      <c r="H68" s="171">
        <v>12060490827</v>
      </c>
      <c r="I68" s="171">
        <v>12112071472</v>
      </c>
      <c r="J68" s="171">
        <v>12052255040</v>
      </c>
      <c r="K68" s="171">
        <v>11565217095.106</v>
      </c>
      <c r="L68" s="171">
        <v>11860721886.38</v>
      </c>
      <c r="M68" s="171">
        <v>11475781325.96</v>
      </c>
      <c r="N68" s="171">
        <v>11864618305.895</v>
      </c>
      <c r="O68" s="171">
        <v>138818783116.341</v>
      </c>
      <c r="P68" s="73"/>
      <c r="Q68" s="73"/>
      <c r="R68" s="73"/>
      <c r="S68" s="73"/>
      <c r="T68" s="73"/>
      <c r="U68" s="73"/>
      <c r="V68" s="73"/>
      <c r="W68" s="73"/>
      <c r="X68" s="73"/>
      <c r="Y68" s="73"/>
      <c r="Z68" s="73"/>
      <c r="AA68" s="73"/>
      <c r="AB68" s="73"/>
      <c r="AC68" s="73"/>
      <c r="AD68" s="73"/>
      <c r="AE68" s="73"/>
      <c r="AF68" s="73"/>
      <c r="AG68" s="73"/>
      <c r="AH68" s="73"/>
      <c r="AI68" s="73"/>
      <c r="AJ68" s="73"/>
    </row>
    <row r="69" spans="1:36" ht="12.75">
      <c r="A69" s="73"/>
      <c r="B69" s="176" t="s">
        <v>224</v>
      </c>
      <c r="C69" s="110"/>
      <c r="D69" s="110"/>
      <c r="E69" s="110"/>
      <c r="F69" s="110"/>
      <c r="G69" s="110"/>
      <c r="H69" s="110"/>
      <c r="I69" s="110"/>
      <c r="J69" s="110"/>
      <c r="K69" s="110"/>
      <c r="L69" s="110"/>
      <c r="M69" s="110"/>
      <c r="N69" s="110"/>
      <c r="O69" s="111"/>
      <c r="P69" s="73"/>
      <c r="Q69" s="73"/>
      <c r="R69" s="73"/>
      <c r="S69" s="73"/>
      <c r="T69" s="73"/>
      <c r="U69" s="73"/>
      <c r="V69" s="73"/>
      <c r="W69" s="73"/>
      <c r="X69" s="73"/>
      <c r="Y69" s="73"/>
      <c r="Z69" s="73"/>
      <c r="AA69" s="73"/>
      <c r="AB69" s="73"/>
      <c r="AC69" s="73"/>
      <c r="AD69" s="73"/>
      <c r="AE69" s="73"/>
      <c r="AF69" s="73"/>
      <c r="AG69" s="73"/>
      <c r="AH69" s="73"/>
      <c r="AI69" s="73"/>
      <c r="AJ69" s="73"/>
    </row>
    <row r="70" spans="1:36" ht="12.75">
      <c r="A70" s="73"/>
      <c r="B70" s="177" t="s">
        <v>225</v>
      </c>
      <c r="C70" s="113"/>
      <c r="D70" s="113"/>
      <c r="E70" s="113"/>
      <c r="F70" s="113"/>
      <c r="G70" s="113"/>
      <c r="H70" s="113"/>
      <c r="I70" s="113"/>
      <c r="J70" s="113"/>
      <c r="K70" s="113"/>
      <c r="L70" s="113"/>
      <c r="M70" s="113"/>
      <c r="N70" s="113"/>
      <c r="O70" s="114"/>
      <c r="P70" s="73"/>
      <c r="Q70" s="73"/>
      <c r="R70" s="73"/>
      <c r="S70" s="73"/>
      <c r="T70" s="73"/>
      <c r="U70" s="73"/>
      <c r="V70" s="73"/>
      <c r="W70" s="73"/>
      <c r="X70" s="73"/>
      <c r="Y70" s="73"/>
      <c r="Z70" s="73"/>
      <c r="AA70" s="73"/>
      <c r="AB70" s="73"/>
      <c r="AC70" s="73"/>
      <c r="AD70" s="73"/>
      <c r="AE70" s="73"/>
      <c r="AF70" s="73"/>
      <c r="AG70" s="73"/>
      <c r="AH70" s="73"/>
      <c r="AI70" s="73"/>
      <c r="AJ70" s="73"/>
    </row>
    <row r="71" spans="1:36" ht="12.75">
      <c r="A71" s="73"/>
      <c r="B71" s="178" t="s">
        <v>226</v>
      </c>
      <c r="C71" s="116"/>
      <c r="D71" s="116"/>
      <c r="E71" s="116"/>
      <c r="F71" s="116"/>
      <c r="G71" s="116"/>
      <c r="H71" s="116"/>
      <c r="I71" s="116"/>
      <c r="J71" s="116"/>
      <c r="K71" s="116"/>
      <c r="L71" s="116"/>
      <c r="M71" s="116"/>
      <c r="N71" s="116"/>
      <c r="O71" s="117"/>
      <c r="P71" s="73"/>
      <c r="Q71" s="73"/>
      <c r="R71" s="73"/>
      <c r="S71" s="73"/>
      <c r="T71" s="73"/>
      <c r="U71" s="73"/>
      <c r="V71" s="73"/>
      <c r="W71" s="73"/>
      <c r="X71" s="73"/>
      <c r="Y71" s="73"/>
      <c r="Z71" s="73"/>
      <c r="AA71" s="73"/>
      <c r="AB71" s="73"/>
      <c r="AC71" s="73"/>
      <c r="AD71" s="73"/>
      <c r="AE71" s="73"/>
      <c r="AF71" s="73"/>
      <c r="AG71" s="73"/>
      <c r="AH71" s="73"/>
      <c r="AI71" s="73"/>
      <c r="AJ71"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78"/>
  <sheetViews>
    <sheetView zoomScale="130" zoomScaleNormal="130" zoomScalePageLayoutView="0" workbookViewId="0" topLeftCell="A1">
      <selection activeCell="A5" sqref="A5:D6"/>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75" hidden="1">
      <c r="A2" s="73"/>
      <c r="B2" s="74" t="s">
        <v>0</v>
      </c>
      <c r="C2" s="74" t="s">
        <v>82</v>
      </c>
      <c r="D2" s="74" t="s">
        <v>8</v>
      </c>
      <c r="E2" s="74"/>
      <c r="F2" s="74"/>
      <c r="G2" s="73"/>
      <c r="H2" s="73"/>
      <c r="I2" s="73"/>
      <c r="J2" s="73"/>
      <c r="K2" s="73"/>
      <c r="L2" s="73"/>
      <c r="M2" s="73"/>
      <c r="N2" s="73"/>
      <c r="O2" s="73"/>
      <c r="P2" s="73"/>
      <c r="Q2" s="73"/>
      <c r="R2" s="73"/>
    </row>
    <row r="3" spans="1:18" ht="12.75" hidden="1">
      <c r="A3" s="73"/>
      <c r="B3" s="75" t="s">
        <v>207</v>
      </c>
      <c r="C3" s="74"/>
      <c r="D3" s="74"/>
      <c r="E3" s="74"/>
      <c r="F3" s="74"/>
      <c r="G3" s="73"/>
      <c r="H3" s="73"/>
      <c r="I3" s="73"/>
      <c r="J3" s="73"/>
      <c r="K3" s="73"/>
      <c r="L3" s="73"/>
      <c r="M3" s="73"/>
      <c r="N3" s="73"/>
      <c r="O3" s="73"/>
      <c r="P3" s="73"/>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18"/>
      <c r="B5" s="124" t="str">
        <f>CONCATENATE("Monthly Special Fuels &amp; Gasoline/Gasohol Reported by States ",MF33GA!D3," (1)")</f>
        <v>Monthly Special Fuels &amp; Gasoline/Gasohol Reported by States 2014 (1)</v>
      </c>
      <c r="C5" s="124"/>
      <c r="D5" s="124"/>
      <c r="E5" s="125"/>
      <c r="F5" s="125"/>
      <c r="G5" s="125"/>
      <c r="H5" s="125"/>
      <c r="I5" s="125"/>
      <c r="J5" s="125"/>
      <c r="K5" s="125"/>
      <c r="L5" s="125"/>
      <c r="M5" s="125"/>
      <c r="N5" s="125"/>
      <c r="O5" s="125"/>
      <c r="P5" s="73"/>
      <c r="Q5" s="73"/>
      <c r="R5" s="73"/>
    </row>
    <row r="6" spans="1:18" ht="12.75">
      <c r="A6" s="118"/>
      <c r="B6" s="118"/>
      <c r="C6" s="118"/>
      <c r="D6" s="118"/>
      <c r="E6" s="73"/>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61" t="s">
        <v>227</v>
      </c>
      <c r="P9" s="73"/>
      <c r="Q9" s="73"/>
      <c r="R9" s="73"/>
    </row>
    <row r="10" spans="1:18" ht="9" customHeight="1">
      <c r="A10" s="73"/>
      <c r="B10" s="162" t="str">
        <f>CONCATENATE("Created On: ",MF33GA!C3)</f>
        <v>Created On: 08/25/2015</v>
      </c>
      <c r="C10" s="73"/>
      <c r="D10" s="73"/>
      <c r="E10" s="73"/>
      <c r="F10" s="73"/>
      <c r="G10" s="73"/>
      <c r="H10" s="73"/>
      <c r="I10" s="73"/>
      <c r="J10" s="73"/>
      <c r="K10" s="73"/>
      <c r="L10" s="73"/>
      <c r="M10" s="73"/>
      <c r="N10" s="161"/>
      <c r="O10" s="161" t="str">
        <f>CONCATENATE(MF33G_Jan_Mar!H3," Reporting Period")</f>
        <v>2015 Reporting Period</v>
      </c>
      <c r="P10" s="73"/>
      <c r="Q10" s="73"/>
      <c r="R10" s="73"/>
    </row>
    <row r="11" spans="1:18" ht="12.75">
      <c r="A11" s="73"/>
      <c r="B11" s="163"/>
      <c r="C11" s="163"/>
      <c r="D11" s="163"/>
      <c r="E11" s="163"/>
      <c r="F11" s="163"/>
      <c r="G11" s="163"/>
      <c r="H11" s="163"/>
      <c r="I11" s="163"/>
      <c r="J11" s="163"/>
      <c r="K11" s="163"/>
      <c r="L11" s="163"/>
      <c r="M11" s="163"/>
      <c r="N11" s="163"/>
      <c r="O11" s="163"/>
      <c r="P11" s="73"/>
      <c r="Q11" s="73"/>
      <c r="R11" s="73"/>
    </row>
    <row r="12" spans="1:18" ht="12.75">
      <c r="A12" s="73"/>
      <c r="B12" s="164" t="s">
        <v>100</v>
      </c>
      <c r="C12" s="164" t="s">
        <v>209</v>
      </c>
      <c r="D12" s="164" t="s">
        <v>210</v>
      </c>
      <c r="E12" s="164" t="s">
        <v>211</v>
      </c>
      <c r="F12" s="164" t="s">
        <v>212</v>
      </c>
      <c r="G12" s="164" t="s">
        <v>213</v>
      </c>
      <c r="H12" s="164" t="s">
        <v>214</v>
      </c>
      <c r="I12" s="164" t="s">
        <v>215</v>
      </c>
      <c r="J12" s="164" t="s">
        <v>216</v>
      </c>
      <c r="K12" s="164" t="s">
        <v>217</v>
      </c>
      <c r="L12" s="164" t="s">
        <v>218</v>
      </c>
      <c r="M12" s="164" t="s">
        <v>219</v>
      </c>
      <c r="N12" s="164" t="s">
        <v>220</v>
      </c>
      <c r="O12" s="164" t="s">
        <v>33</v>
      </c>
      <c r="P12" s="73"/>
      <c r="Q12" s="73"/>
      <c r="R12" s="73"/>
    </row>
    <row r="13" spans="1:18" ht="12.75" hidden="1">
      <c r="A13" s="166"/>
      <c r="B13" s="166" t="s">
        <v>100</v>
      </c>
      <c r="C13" s="166" t="s">
        <v>101</v>
      </c>
      <c r="D13" s="166" t="s">
        <v>104</v>
      </c>
      <c r="E13" s="166" t="s">
        <v>107</v>
      </c>
      <c r="F13" s="166" t="s">
        <v>170</v>
      </c>
      <c r="G13" s="166" t="s">
        <v>221</v>
      </c>
      <c r="H13" s="166" t="s">
        <v>176</v>
      </c>
      <c r="I13" s="166" t="s">
        <v>183</v>
      </c>
      <c r="J13" s="166" t="s">
        <v>186</v>
      </c>
      <c r="K13" s="166" t="s">
        <v>189</v>
      </c>
      <c r="L13" s="166" t="s">
        <v>198</v>
      </c>
      <c r="M13" s="166" t="s">
        <v>201</v>
      </c>
      <c r="N13" s="166" t="s">
        <v>204</v>
      </c>
      <c r="O13" s="166" t="s">
        <v>33</v>
      </c>
      <c r="P13" s="166"/>
      <c r="Q13" s="73"/>
      <c r="R13" s="73"/>
    </row>
    <row r="14" spans="1:18" ht="12.75" hidden="1">
      <c r="A14" s="73"/>
      <c r="B14" s="166"/>
      <c r="C14" s="166">
        <v>0</v>
      </c>
      <c r="D14" s="166">
        <v>0</v>
      </c>
      <c r="E14" s="166">
        <v>0</v>
      </c>
      <c r="F14" s="166">
        <v>0</v>
      </c>
      <c r="G14" s="166">
        <v>0</v>
      </c>
      <c r="H14" s="166">
        <v>0</v>
      </c>
      <c r="I14" s="166">
        <v>0</v>
      </c>
      <c r="J14" s="166">
        <v>0</v>
      </c>
      <c r="K14" s="166">
        <v>0</v>
      </c>
      <c r="L14" s="166">
        <v>0</v>
      </c>
      <c r="M14" s="166">
        <v>0</v>
      </c>
      <c r="N14" s="166">
        <v>0</v>
      </c>
      <c r="O14" s="166">
        <v>0</v>
      </c>
      <c r="P14" s="73"/>
      <c r="Q14" s="73"/>
      <c r="R14" s="73"/>
    </row>
    <row r="15" spans="1:18" ht="7.5" customHeight="1">
      <c r="A15" s="73"/>
      <c r="B15" s="167" t="s">
        <v>110</v>
      </c>
      <c r="C15" s="168">
        <v>270857357</v>
      </c>
      <c r="D15" s="168">
        <v>264263641</v>
      </c>
      <c r="E15" s="168">
        <v>251175591</v>
      </c>
      <c r="F15" s="168">
        <v>285473282</v>
      </c>
      <c r="G15" s="168">
        <v>286301785</v>
      </c>
      <c r="H15" s="168">
        <v>294749677</v>
      </c>
      <c r="I15" s="168">
        <v>284001320</v>
      </c>
      <c r="J15" s="168">
        <v>298794095</v>
      </c>
      <c r="K15" s="168">
        <v>290809223</v>
      </c>
      <c r="L15" s="168">
        <v>279994849</v>
      </c>
      <c r="M15" s="168">
        <v>297049649</v>
      </c>
      <c r="N15" s="168">
        <v>267559478</v>
      </c>
      <c r="O15" s="168">
        <v>3371029947</v>
      </c>
      <c r="P15" s="73"/>
      <c r="Q15" s="73"/>
      <c r="R15" s="73"/>
    </row>
    <row r="16" spans="1:18" ht="7.5" customHeight="1">
      <c r="A16" s="73"/>
      <c r="B16" s="169" t="s">
        <v>111</v>
      </c>
      <c r="C16" s="168">
        <v>29941750</v>
      </c>
      <c r="D16" s="168">
        <v>34232347</v>
      </c>
      <c r="E16" s="168">
        <v>40234162</v>
      </c>
      <c r="F16" s="168">
        <v>35159082</v>
      </c>
      <c r="G16" s="168">
        <v>39424852</v>
      </c>
      <c r="H16" s="168">
        <v>29926867</v>
      </c>
      <c r="I16" s="168">
        <v>60902065</v>
      </c>
      <c r="J16" s="168">
        <v>37794806</v>
      </c>
      <c r="K16" s="168">
        <v>38800860</v>
      </c>
      <c r="L16" s="168">
        <v>36083472</v>
      </c>
      <c r="M16" s="168">
        <v>18630327</v>
      </c>
      <c r="N16" s="168">
        <v>20645148</v>
      </c>
      <c r="O16" s="168">
        <v>421775738</v>
      </c>
      <c r="P16" s="73"/>
      <c r="Q16" s="73"/>
      <c r="R16" s="73"/>
    </row>
    <row r="17" spans="1:18" ht="7.5" customHeight="1">
      <c r="A17" s="73"/>
      <c r="B17" s="170" t="s">
        <v>112</v>
      </c>
      <c r="C17" s="171">
        <v>274859804</v>
      </c>
      <c r="D17" s="171">
        <v>268080200</v>
      </c>
      <c r="E17" s="171">
        <v>306543522</v>
      </c>
      <c r="F17" s="171">
        <v>289874817</v>
      </c>
      <c r="G17" s="171">
        <v>295620771</v>
      </c>
      <c r="H17" s="171">
        <v>285376970</v>
      </c>
      <c r="I17" s="171">
        <v>283207982</v>
      </c>
      <c r="J17" s="171">
        <v>294472354</v>
      </c>
      <c r="K17" s="171">
        <v>283229677</v>
      </c>
      <c r="L17" s="171">
        <v>292496705</v>
      </c>
      <c r="M17" s="171">
        <v>284977983</v>
      </c>
      <c r="N17" s="171">
        <v>300485495</v>
      </c>
      <c r="O17" s="171">
        <v>3459226280</v>
      </c>
      <c r="P17" s="73"/>
      <c r="Q17" s="73"/>
      <c r="R17" s="73"/>
    </row>
    <row r="18" spans="1:18" ht="7.5" customHeight="1">
      <c r="A18" s="73"/>
      <c r="B18" s="167" t="s">
        <v>113</v>
      </c>
      <c r="C18" s="168">
        <v>162149997</v>
      </c>
      <c r="D18" s="168">
        <v>157617966</v>
      </c>
      <c r="E18" s="168">
        <v>170965925</v>
      </c>
      <c r="F18" s="168">
        <v>161926331</v>
      </c>
      <c r="G18" s="168">
        <v>180251235</v>
      </c>
      <c r="H18" s="168">
        <v>165908657</v>
      </c>
      <c r="I18" s="168">
        <v>172329584</v>
      </c>
      <c r="J18" s="168">
        <v>180423331</v>
      </c>
      <c r="K18" s="168">
        <v>168943684</v>
      </c>
      <c r="L18" s="168">
        <v>170997602</v>
      </c>
      <c r="M18" s="168">
        <v>170446897</v>
      </c>
      <c r="N18" s="168">
        <v>171503828</v>
      </c>
      <c r="O18" s="168">
        <v>2033465037</v>
      </c>
      <c r="P18" s="73"/>
      <c r="Q18" s="73"/>
      <c r="R18" s="73"/>
    </row>
    <row r="19" spans="1:18" ht="7.5" customHeight="1">
      <c r="A19" s="73"/>
      <c r="B19" s="169" t="s">
        <v>114</v>
      </c>
      <c r="C19" s="168">
        <v>1377954338</v>
      </c>
      <c r="D19" s="168">
        <v>1298361795</v>
      </c>
      <c r="E19" s="168">
        <v>1488278880</v>
      </c>
      <c r="F19" s="168">
        <v>1426575383</v>
      </c>
      <c r="G19" s="168">
        <v>1506707869</v>
      </c>
      <c r="H19" s="168">
        <v>1492147960</v>
      </c>
      <c r="I19" s="168">
        <v>1495838298</v>
      </c>
      <c r="J19" s="168">
        <v>1526565946</v>
      </c>
      <c r="K19" s="168">
        <v>1507278905</v>
      </c>
      <c r="L19" s="168">
        <v>1519484689</v>
      </c>
      <c r="M19" s="168">
        <v>1405573036</v>
      </c>
      <c r="N19" s="168">
        <v>1591834082</v>
      </c>
      <c r="O19" s="168">
        <v>17636601181</v>
      </c>
      <c r="P19" s="73"/>
      <c r="Q19" s="73"/>
      <c r="R19" s="73"/>
    </row>
    <row r="20" spans="1:18" ht="7.5" customHeight="1">
      <c r="A20" s="73"/>
      <c r="B20" s="170" t="s">
        <v>115</v>
      </c>
      <c r="C20" s="171">
        <v>225977183</v>
      </c>
      <c r="D20" s="171">
        <v>208441955</v>
      </c>
      <c r="E20" s="171">
        <v>226025085</v>
      </c>
      <c r="F20" s="171">
        <v>228806767</v>
      </c>
      <c r="G20" s="171">
        <v>245712554</v>
      </c>
      <c r="H20" s="171">
        <v>238256107</v>
      </c>
      <c r="I20" s="171">
        <v>258841245</v>
      </c>
      <c r="J20" s="171">
        <v>262983821</v>
      </c>
      <c r="K20" s="171">
        <v>239870903</v>
      </c>
      <c r="L20" s="171">
        <v>251270802</v>
      </c>
      <c r="M20" s="171">
        <v>230120298</v>
      </c>
      <c r="N20" s="171">
        <v>233092170</v>
      </c>
      <c r="O20" s="171">
        <v>2849398890</v>
      </c>
      <c r="P20" s="73"/>
      <c r="Q20" s="73"/>
      <c r="R20" s="73"/>
    </row>
    <row r="21" spans="1:18" ht="7.5" customHeight="1">
      <c r="A21" s="73"/>
      <c r="B21" s="167" t="s">
        <v>116</v>
      </c>
      <c r="C21" s="168">
        <v>134033553</v>
      </c>
      <c r="D21" s="168">
        <v>120328007</v>
      </c>
      <c r="E21" s="168">
        <v>148161604</v>
      </c>
      <c r="F21" s="168">
        <v>137283090</v>
      </c>
      <c r="G21" s="168">
        <v>147152853</v>
      </c>
      <c r="H21" s="168">
        <v>148530881</v>
      </c>
      <c r="I21" s="168">
        <v>145656507</v>
      </c>
      <c r="J21" s="168">
        <v>144417204</v>
      </c>
      <c r="K21" s="168">
        <v>145725776</v>
      </c>
      <c r="L21" s="168">
        <v>145953145</v>
      </c>
      <c r="M21" s="168">
        <v>138719781</v>
      </c>
      <c r="N21" s="168">
        <v>149892658</v>
      </c>
      <c r="O21" s="168">
        <v>1705855059</v>
      </c>
      <c r="P21" s="73"/>
      <c r="Q21" s="73"/>
      <c r="R21" s="73"/>
    </row>
    <row r="22" spans="1:18" ht="7.5" customHeight="1">
      <c r="A22" s="73"/>
      <c r="B22" s="169" t="s">
        <v>117</v>
      </c>
      <c r="C22" s="168">
        <v>38756553</v>
      </c>
      <c r="D22" s="168">
        <v>36378130</v>
      </c>
      <c r="E22" s="168">
        <v>41784467</v>
      </c>
      <c r="F22" s="168">
        <v>42601805</v>
      </c>
      <c r="G22" s="168">
        <v>45409396</v>
      </c>
      <c r="H22" s="168">
        <v>31659699</v>
      </c>
      <c r="I22" s="168">
        <v>46125167</v>
      </c>
      <c r="J22" s="168">
        <v>39700868</v>
      </c>
      <c r="K22" s="168">
        <v>51805678</v>
      </c>
      <c r="L22" s="168">
        <v>39848047</v>
      </c>
      <c r="M22" s="168">
        <v>47516364</v>
      </c>
      <c r="N22" s="168">
        <v>44704501</v>
      </c>
      <c r="O22" s="168">
        <v>506290675</v>
      </c>
      <c r="P22" s="73"/>
      <c r="Q22" s="73"/>
      <c r="R22" s="73"/>
    </row>
    <row r="23" spans="1:18" ht="7.5" customHeight="1">
      <c r="A23" s="73"/>
      <c r="B23" s="170" t="s">
        <v>118</v>
      </c>
      <c r="C23" s="171">
        <v>10402530</v>
      </c>
      <c r="D23" s="171">
        <v>10154541</v>
      </c>
      <c r="E23" s="171">
        <v>12306743</v>
      </c>
      <c r="F23" s="171">
        <v>10783076</v>
      </c>
      <c r="G23" s="171">
        <v>10884344</v>
      </c>
      <c r="H23" s="171">
        <v>12023686</v>
      </c>
      <c r="I23" s="171">
        <v>11411117</v>
      </c>
      <c r="J23" s="171">
        <v>10881748</v>
      </c>
      <c r="K23" s="171">
        <v>10421209</v>
      </c>
      <c r="L23" s="171">
        <v>10656211</v>
      </c>
      <c r="M23" s="171">
        <v>9972337</v>
      </c>
      <c r="N23" s="171">
        <v>10491526</v>
      </c>
      <c r="O23" s="171">
        <v>130389068</v>
      </c>
      <c r="P23" s="73"/>
      <c r="Q23" s="73"/>
      <c r="R23" s="73"/>
    </row>
    <row r="24" spans="1:18" ht="7.5" customHeight="1">
      <c r="A24" s="73"/>
      <c r="B24" s="167" t="s">
        <v>119</v>
      </c>
      <c r="C24" s="168">
        <v>815256205</v>
      </c>
      <c r="D24" s="168">
        <v>815714080</v>
      </c>
      <c r="E24" s="168">
        <v>772204756</v>
      </c>
      <c r="F24" s="168">
        <v>878310251</v>
      </c>
      <c r="G24" s="168">
        <v>848358914</v>
      </c>
      <c r="H24" s="168">
        <v>861926801</v>
      </c>
      <c r="I24" s="168">
        <v>801067225</v>
      </c>
      <c r="J24" s="168">
        <v>815384698</v>
      </c>
      <c r="K24" s="168">
        <v>839488111</v>
      </c>
      <c r="L24" s="168">
        <v>787607401</v>
      </c>
      <c r="M24" s="168">
        <v>833935914</v>
      </c>
      <c r="N24" s="168">
        <v>807751124</v>
      </c>
      <c r="O24" s="168">
        <v>9877005480</v>
      </c>
      <c r="P24" s="73"/>
      <c r="Q24" s="73"/>
      <c r="R24" s="73"/>
    </row>
    <row r="25" spans="1:18" ht="7.5" customHeight="1">
      <c r="A25" s="73"/>
      <c r="B25" s="169" t="s">
        <v>120</v>
      </c>
      <c r="C25" s="168">
        <v>460591483</v>
      </c>
      <c r="D25" s="168">
        <v>433684229</v>
      </c>
      <c r="E25" s="168">
        <v>534347521</v>
      </c>
      <c r="F25" s="168">
        <v>494799182</v>
      </c>
      <c r="G25" s="168">
        <v>528093452</v>
      </c>
      <c r="H25" s="168">
        <v>503848250</v>
      </c>
      <c r="I25" s="168">
        <v>506610995</v>
      </c>
      <c r="J25" s="168">
        <v>517183384</v>
      </c>
      <c r="K25" s="168">
        <v>478575994</v>
      </c>
      <c r="L25" s="168">
        <v>511311713</v>
      </c>
      <c r="M25" s="168">
        <v>474606058</v>
      </c>
      <c r="N25" s="168">
        <v>497109811</v>
      </c>
      <c r="O25" s="168">
        <v>5940762072</v>
      </c>
      <c r="P25" s="73"/>
      <c r="Q25" s="73"/>
      <c r="R25" s="73"/>
    </row>
    <row r="26" spans="1:18" ht="7.5" customHeight="1">
      <c r="A26" s="73"/>
      <c r="B26" s="170" t="s">
        <v>121</v>
      </c>
      <c r="C26" s="171">
        <v>43921958</v>
      </c>
      <c r="D26" s="171">
        <v>33553087</v>
      </c>
      <c r="E26" s="171">
        <v>45699531</v>
      </c>
      <c r="F26" s="171">
        <v>42325730</v>
      </c>
      <c r="G26" s="171">
        <v>43529861</v>
      </c>
      <c r="H26" s="171">
        <v>37783684</v>
      </c>
      <c r="I26" s="171">
        <v>43468858</v>
      </c>
      <c r="J26" s="171">
        <v>43954458</v>
      </c>
      <c r="K26" s="171">
        <v>42409756</v>
      </c>
      <c r="L26" s="171">
        <v>43744320</v>
      </c>
      <c r="M26" s="171">
        <v>42451384</v>
      </c>
      <c r="N26" s="171">
        <v>40798131</v>
      </c>
      <c r="O26" s="171">
        <v>503640758</v>
      </c>
      <c r="P26" s="73"/>
      <c r="Q26" s="73"/>
      <c r="R26" s="73"/>
    </row>
    <row r="27" spans="1:18" ht="7.5" customHeight="1">
      <c r="A27" s="73"/>
      <c r="B27" s="167" t="s">
        <v>122</v>
      </c>
      <c r="C27" s="168">
        <v>72545258</v>
      </c>
      <c r="D27" s="168">
        <v>81160415</v>
      </c>
      <c r="E27" s="168">
        <v>76969227</v>
      </c>
      <c r="F27" s="168">
        <v>68572003</v>
      </c>
      <c r="G27" s="168">
        <v>71469345</v>
      </c>
      <c r="H27" s="168">
        <v>81655313</v>
      </c>
      <c r="I27" s="168">
        <v>86382144</v>
      </c>
      <c r="J27" s="168">
        <v>87426456</v>
      </c>
      <c r="K27" s="168">
        <v>98443389</v>
      </c>
      <c r="L27" s="168">
        <v>94513951</v>
      </c>
      <c r="M27" s="168">
        <v>82199186</v>
      </c>
      <c r="N27" s="168">
        <v>89929626</v>
      </c>
      <c r="O27" s="168">
        <v>991266313</v>
      </c>
      <c r="P27" s="73"/>
      <c r="Q27" s="73"/>
      <c r="R27" s="73"/>
    </row>
    <row r="28" spans="1:18" ht="7.5" customHeight="1">
      <c r="A28" s="73"/>
      <c r="B28" s="169" t="s">
        <v>123</v>
      </c>
      <c r="C28" s="168">
        <v>489842207</v>
      </c>
      <c r="D28" s="168">
        <v>411693625</v>
      </c>
      <c r="E28" s="168">
        <v>509097087</v>
      </c>
      <c r="F28" s="168">
        <v>532299850</v>
      </c>
      <c r="G28" s="168">
        <v>567690101</v>
      </c>
      <c r="H28" s="168">
        <v>535364816</v>
      </c>
      <c r="I28" s="168">
        <v>506235386</v>
      </c>
      <c r="J28" s="168">
        <v>434285885</v>
      </c>
      <c r="K28" s="168">
        <v>570469817</v>
      </c>
      <c r="L28" s="168">
        <v>536050842</v>
      </c>
      <c r="M28" s="168">
        <v>512970411</v>
      </c>
      <c r="N28" s="168">
        <v>566220844</v>
      </c>
      <c r="O28" s="168">
        <v>6172220871</v>
      </c>
      <c r="P28" s="73"/>
      <c r="Q28" s="73"/>
      <c r="R28" s="73"/>
    </row>
    <row r="29" spans="1:18" ht="7.5" customHeight="1">
      <c r="A29" s="73"/>
      <c r="B29" s="170" t="s">
        <v>124</v>
      </c>
      <c r="C29" s="171">
        <v>323737796</v>
      </c>
      <c r="D29" s="171">
        <v>326756890</v>
      </c>
      <c r="E29" s="171">
        <v>364627702</v>
      </c>
      <c r="F29" s="171">
        <v>360377118</v>
      </c>
      <c r="G29" s="171">
        <v>382615047</v>
      </c>
      <c r="H29" s="171">
        <v>362621600</v>
      </c>
      <c r="I29" s="171">
        <v>378262517</v>
      </c>
      <c r="J29" s="171">
        <v>380279479</v>
      </c>
      <c r="K29" s="171">
        <v>357139489</v>
      </c>
      <c r="L29" s="171">
        <v>385912642</v>
      </c>
      <c r="M29" s="171">
        <v>361798637</v>
      </c>
      <c r="N29" s="171">
        <v>359116215</v>
      </c>
      <c r="O29" s="171">
        <v>4343245132</v>
      </c>
      <c r="P29" s="73"/>
      <c r="Q29" s="73"/>
      <c r="R29" s="73"/>
    </row>
    <row r="30" spans="1:18" ht="7.5" customHeight="1">
      <c r="A30" s="73"/>
      <c r="B30" s="167" t="s">
        <v>125</v>
      </c>
      <c r="C30" s="168">
        <v>181664617</v>
      </c>
      <c r="D30" s="168">
        <v>162496383</v>
      </c>
      <c r="E30" s="168">
        <v>185381798</v>
      </c>
      <c r="F30" s="168">
        <v>197158388</v>
      </c>
      <c r="G30" s="168">
        <v>215405153</v>
      </c>
      <c r="H30" s="168">
        <v>196622519</v>
      </c>
      <c r="I30" s="168">
        <v>210458543</v>
      </c>
      <c r="J30" s="168">
        <v>204346028</v>
      </c>
      <c r="K30" s="168">
        <v>194610418</v>
      </c>
      <c r="L30" s="168">
        <v>212850037</v>
      </c>
      <c r="M30" s="168">
        <v>200399428</v>
      </c>
      <c r="N30" s="168">
        <v>201237871</v>
      </c>
      <c r="O30" s="168">
        <v>2362631183</v>
      </c>
      <c r="P30" s="73"/>
      <c r="Q30" s="73"/>
      <c r="R30" s="73"/>
    </row>
    <row r="31" spans="1:18" ht="7.5" customHeight="1">
      <c r="A31" s="73"/>
      <c r="B31" s="169" t="s">
        <v>126</v>
      </c>
      <c r="C31" s="168">
        <v>135353568</v>
      </c>
      <c r="D31" s="168">
        <v>132947347</v>
      </c>
      <c r="E31" s="168">
        <v>155668508</v>
      </c>
      <c r="F31" s="168">
        <v>136935145</v>
      </c>
      <c r="G31" s="168">
        <v>159695528</v>
      </c>
      <c r="H31" s="168">
        <v>153247391</v>
      </c>
      <c r="I31" s="168">
        <v>151028652</v>
      </c>
      <c r="J31" s="168">
        <v>146848139</v>
      </c>
      <c r="K31" s="168">
        <v>139685815</v>
      </c>
      <c r="L31" s="168">
        <v>155504496</v>
      </c>
      <c r="M31" s="168">
        <v>133397100</v>
      </c>
      <c r="N31" s="168">
        <v>174051545</v>
      </c>
      <c r="O31" s="168">
        <v>1774363234</v>
      </c>
      <c r="P31" s="73"/>
      <c r="Q31" s="73"/>
      <c r="R31" s="73"/>
    </row>
    <row r="32" spans="1:18" ht="7.5" customHeight="1">
      <c r="A32" s="73"/>
      <c r="B32" s="170" t="s">
        <v>127</v>
      </c>
      <c r="C32" s="171">
        <v>229960539</v>
      </c>
      <c r="D32" s="171">
        <v>212660100</v>
      </c>
      <c r="E32" s="171">
        <v>234434919</v>
      </c>
      <c r="F32" s="171">
        <v>248639555</v>
      </c>
      <c r="G32" s="171">
        <v>257921539</v>
      </c>
      <c r="H32" s="171">
        <v>240694118</v>
      </c>
      <c r="I32" s="171">
        <v>259103296</v>
      </c>
      <c r="J32" s="171">
        <v>253953781</v>
      </c>
      <c r="K32" s="171">
        <v>240458479</v>
      </c>
      <c r="L32" s="171">
        <v>260810832</v>
      </c>
      <c r="M32" s="171">
        <v>237573378</v>
      </c>
      <c r="N32" s="171">
        <v>242115570</v>
      </c>
      <c r="O32" s="171">
        <v>2918326106</v>
      </c>
      <c r="P32" s="73"/>
      <c r="Q32" s="73"/>
      <c r="R32" s="73"/>
    </row>
    <row r="33" spans="1:18" ht="7.5" customHeight="1">
      <c r="A33" s="73"/>
      <c r="B33" s="167" t="s">
        <v>128</v>
      </c>
      <c r="C33" s="168">
        <v>239798785</v>
      </c>
      <c r="D33" s="168">
        <v>224588692</v>
      </c>
      <c r="E33" s="168">
        <v>241243187</v>
      </c>
      <c r="F33" s="168">
        <v>253352806</v>
      </c>
      <c r="G33" s="168">
        <v>263953711</v>
      </c>
      <c r="H33" s="168">
        <v>217245664</v>
      </c>
      <c r="I33" s="168">
        <v>256195278</v>
      </c>
      <c r="J33" s="168">
        <v>262287792</v>
      </c>
      <c r="K33" s="168">
        <v>237538472</v>
      </c>
      <c r="L33" s="168">
        <v>255015933</v>
      </c>
      <c r="M33" s="168">
        <v>246721071</v>
      </c>
      <c r="N33" s="168">
        <v>255875935</v>
      </c>
      <c r="O33" s="168">
        <v>2953817326</v>
      </c>
      <c r="P33" s="73"/>
      <c r="Q33" s="73"/>
      <c r="R33" s="73"/>
    </row>
    <row r="34" spans="1:18" ht="7.5" customHeight="1">
      <c r="A34" s="73"/>
      <c r="B34" s="169" t="s">
        <v>129</v>
      </c>
      <c r="C34" s="168">
        <v>74157501</v>
      </c>
      <c r="D34" s="168">
        <v>77132404</v>
      </c>
      <c r="E34" s="168">
        <v>83808872</v>
      </c>
      <c r="F34" s="168">
        <v>73140673</v>
      </c>
      <c r="G34" s="168">
        <v>48307611</v>
      </c>
      <c r="H34" s="168">
        <v>106842326</v>
      </c>
      <c r="I34" s="168">
        <v>82554641</v>
      </c>
      <c r="J34" s="168">
        <v>91934237</v>
      </c>
      <c r="K34" s="168">
        <v>95419389</v>
      </c>
      <c r="L34" s="168">
        <v>81867861</v>
      </c>
      <c r="M34" s="168">
        <v>72403282</v>
      </c>
      <c r="N34" s="168">
        <v>95221249</v>
      </c>
      <c r="O34" s="168">
        <v>982790046</v>
      </c>
      <c r="P34" s="73"/>
      <c r="Q34" s="73"/>
      <c r="R34" s="73"/>
    </row>
    <row r="35" spans="1:18" ht="7.5" customHeight="1">
      <c r="A35" s="73"/>
      <c r="B35" s="170" t="s">
        <v>130</v>
      </c>
      <c r="C35" s="171">
        <v>262945704</v>
      </c>
      <c r="D35" s="171">
        <v>235489857</v>
      </c>
      <c r="E35" s="171">
        <v>262653162</v>
      </c>
      <c r="F35" s="171">
        <v>273276371</v>
      </c>
      <c r="G35" s="171">
        <v>284595172</v>
      </c>
      <c r="H35" s="171">
        <v>288944211</v>
      </c>
      <c r="I35" s="171">
        <v>291360542</v>
      </c>
      <c r="J35" s="171">
        <v>274896338</v>
      </c>
      <c r="K35" s="171">
        <v>273931804</v>
      </c>
      <c r="L35" s="171">
        <v>262987971</v>
      </c>
      <c r="M35" s="171">
        <v>264178871</v>
      </c>
      <c r="N35" s="171">
        <v>299242735</v>
      </c>
      <c r="O35" s="171">
        <v>3274502738</v>
      </c>
      <c r="P35" s="73"/>
      <c r="Q35" s="73"/>
      <c r="R35" s="73"/>
    </row>
    <row r="36" spans="1:18" ht="7.5" customHeight="1">
      <c r="A36" s="73"/>
      <c r="B36" s="167" t="s">
        <v>131</v>
      </c>
      <c r="C36" s="168">
        <v>252971591</v>
      </c>
      <c r="D36" s="168">
        <v>231838248</v>
      </c>
      <c r="E36" s="168">
        <v>259171068</v>
      </c>
      <c r="F36" s="168">
        <v>251496065</v>
      </c>
      <c r="G36" s="168">
        <v>275728585</v>
      </c>
      <c r="H36" s="168">
        <v>270119214</v>
      </c>
      <c r="I36" s="168">
        <v>273720766</v>
      </c>
      <c r="J36" s="168">
        <v>278629074</v>
      </c>
      <c r="K36" s="168">
        <v>263084147</v>
      </c>
      <c r="L36" s="168">
        <v>270250004</v>
      </c>
      <c r="M36" s="168">
        <v>264633985</v>
      </c>
      <c r="N36" s="168">
        <v>248551027</v>
      </c>
      <c r="O36" s="168">
        <v>3140193774</v>
      </c>
      <c r="P36" s="73"/>
      <c r="Q36" s="73"/>
      <c r="R36" s="73"/>
    </row>
    <row r="37" spans="1:18" ht="7.5" customHeight="1">
      <c r="A37" s="73"/>
      <c r="B37" s="169" t="s">
        <v>132</v>
      </c>
      <c r="C37" s="168">
        <v>439795021</v>
      </c>
      <c r="D37" s="168">
        <v>425547570</v>
      </c>
      <c r="E37" s="168">
        <v>431025489</v>
      </c>
      <c r="F37" s="168">
        <v>436625739</v>
      </c>
      <c r="G37" s="168">
        <v>492773566</v>
      </c>
      <c r="H37" s="168">
        <v>468235033</v>
      </c>
      <c r="I37" s="168">
        <v>494156871</v>
      </c>
      <c r="J37" s="168">
        <v>501080392</v>
      </c>
      <c r="K37" s="168">
        <v>447970856</v>
      </c>
      <c r="L37" s="168">
        <v>500091635</v>
      </c>
      <c r="M37" s="168">
        <v>435337414</v>
      </c>
      <c r="N37" s="168">
        <v>473166049</v>
      </c>
      <c r="O37" s="168">
        <v>5545805635</v>
      </c>
      <c r="P37" s="73"/>
      <c r="Q37" s="73"/>
      <c r="R37" s="73"/>
    </row>
    <row r="38" spans="1:18" ht="7.5" customHeight="1">
      <c r="A38" s="73"/>
      <c r="B38" s="170" t="s">
        <v>133</v>
      </c>
      <c r="C38" s="171">
        <v>251829497</v>
      </c>
      <c r="D38" s="171">
        <v>236673699</v>
      </c>
      <c r="E38" s="171">
        <v>254794243</v>
      </c>
      <c r="F38" s="171">
        <v>242367872</v>
      </c>
      <c r="G38" s="171">
        <v>278544448</v>
      </c>
      <c r="H38" s="171">
        <v>284809668</v>
      </c>
      <c r="I38" s="171">
        <v>292578443</v>
      </c>
      <c r="J38" s="171">
        <v>290855222</v>
      </c>
      <c r="K38" s="171">
        <v>274369739</v>
      </c>
      <c r="L38" s="171">
        <v>280621513</v>
      </c>
      <c r="M38" s="171">
        <v>273354671</v>
      </c>
      <c r="N38" s="171">
        <v>273129369</v>
      </c>
      <c r="O38" s="171">
        <v>3233928384</v>
      </c>
      <c r="P38" s="73"/>
      <c r="Q38" s="73"/>
      <c r="R38" s="73"/>
    </row>
    <row r="39" spans="1:18" ht="7.5" customHeight="1">
      <c r="A39" s="73"/>
      <c r="B39" s="167" t="s">
        <v>134</v>
      </c>
      <c r="C39" s="168">
        <v>171091500</v>
      </c>
      <c r="D39" s="168">
        <v>163065264</v>
      </c>
      <c r="E39" s="168">
        <v>184563633</v>
      </c>
      <c r="F39" s="168">
        <v>187294388</v>
      </c>
      <c r="G39" s="168">
        <v>206728427</v>
      </c>
      <c r="H39" s="168">
        <v>194947680</v>
      </c>
      <c r="I39" s="168">
        <v>197015348</v>
      </c>
      <c r="J39" s="168">
        <v>189016668</v>
      </c>
      <c r="K39" s="168">
        <v>174224886.095</v>
      </c>
      <c r="L39" s="168">
        <v>208043623.848</v>
      </c>
      <c r="M39" s="168">
        <v>147906042.244</v>
      </c>
      <c r="N39" s="168">
        <v>209051546.59</v>
      </c>
      <c r="O39" s="168">
        <v>2232949006.777</v>
      </c>
      <c r="P39" s="73"/>
      <c r="Q39" s="73"/>
      <c r="R39" s="73"/>
    </row>
    <row r="40" spans="1:18" ht="7.5" customHeight="1">
      <c r="A40" s="73"/>
      <c r="B40" s="169" t="s">
        <v>135</v>
      </c>
      <c r="C40" s="168">
        <v>309376826</v>
      </c>
      <c r="D40" s="168">
        <v>309651532</v>
      </c>
      <c r="E40" s="168">
        <v>348424970</v>
      </c>
      <c r="F40" s="168">
        <v>324612601</v>
      </c>
      <c r="G40" s="168">
        <v>372911778</v>
      </c>
      <c r="H40" s="168">
        <v>355107626</v>
      </c>
      <c r="I40" s="168">
        <v>345433430</v>
      </c>
      <c r="J40" s="168">
        <v>363476008</v>
      </c>
      <c r="K40" s="168">
        <v>346123074</v>
      </c>
      <c r="L40" s="168">
        <v>342290254</v>
      </c>
      <c r="M40" s="168">
        <v>351836332</v>
      </c>
      <c r="N40" s="168">
        <v>358890570</v>
      </c>
      <c r="O40" s="168">
        <v>4128135001</v>
      </c>
      <c r="P40" s="73"/>
      <c r="Q40" s="73"/>
      <c r="R40" s="73"/>
    </row>
    <row r="41" spans="1:18" ht="7.5" customHeight="1">
      <c r="A41" s="73"/>
      <c r="B41" s="170" t="s">
        <v>136</v>
      </c>
      <c r="C41" s="171">
        <v>55077420</v>
      </c>
      <c r="D41" s="171">
        <v>52546228</v>
      </c>
      <c r="E41" s="171">
        <v>58202243</v>
      </c>
      <c r="F41" s="171">
        <v>61387876</v>
      </c>
      <c r="G41" s="171">
        <v>68297447</v>
      </c>
      <c r="H41" s="171">
        <v>69668075</v>
      </c>
      <c r="I41" s="171">
        <v>82159163</v>
      </c>
      <c r="J41" s="171">
        <v>78344386</v>
      </c>
      <c r="K41" s="171">
        <v>70172433</v>
      </c>
      <c r="L41" s="171">
        <v>71226090</v>
      </c>
      <c r="M41" s="171">
        <v>61628369</v>
      </c>
      <c r="N41" s="171">
        <v>60955849</v>
      </c>
      <c r="O41" s="171">
        <v>789665579</v>
      </c>
      <c r="P41" s="73"/>
      <c r="Q41" s="73"/>
      <c r="R41" s="73"/>
    </row>
    <row r="42" spans="1:18" ht="7.5" customHeight="1">
      <c r="A42" s="73"/>
      <c r="B42" s="167" t="s">
        <v>137</v>
      </c>
      <c r="C42" s="168">
        <v>99984698</v>
      </c>
      <c r="D42" s="168">
        <v>94179043</v>
      </c>
      <c r="E42" s="168">
        <v>126389159</v>
      </c>
      <c r="F42" s="168">
        <v>105643054</v>
      </c>
      <c r="G42" s="168">
        <v>111937737</v>
      </c>
      <c r="H42" s="168">
        <v>116054548</v>
      </c>
      <c r="I42" s="168">
        <v>117645308</v>
      </c>
      <c r="J42" s="168">
        <v>111086608</v>
      </c>
      <c r="K42" s="168">
        <v>113832838</v>
      </c>
      <c r="L42" s="168">
        <v>115038441</v>
      </c>
      <c r="M42" s="168">
        <v>105476260</v>
      </c>
      <c r="N42" s="168">
        <v>115284617</v>
      </c>
      <c r="O42" s="168">
        <v>1332552311</v>
      </c>
      <c r="P42" s="73"/>
      <c r="Q42" s="73"/>
      <c r="R42" s="73"/>
    </row>
    <row r="43" spans="1:18" ht="7.5" customHeight="1">
      <c r="A43" s="73"/>
      <c r="B43" s="169" t="s">
        <v>138</v>
      </c>
      <c r="C43" s="168">
        <v>114067929</v>
      </c>
      <c r="D43" s="168">
        <v>106601342</v>
      </c>
      <c r="E43" s="168">
        <v>109882154</v>
      </c>
      <c r="F43" s="168">
        <v>121666491</v>
      </c>
      <c r="G43" s="168">
        <v>125904959</v>
      </c>
      <c r="H43" s="168">
        <v>111690634</v>
      </c>
      <c r="I43" s="168">
        <v>129353487</v>
      </c>
      <c r="J43" s="168">
        <v>130136698</v>
      </c>
      <c r="K43" s="168">
        <v>110501209</v>
      </c>
      <c r="L43" s="168">
        <v>128262693</v>
      </c>
      <c r="M43" s="168">
        <v>116682793</v>
      </c>
      <c r="N43" s="168">
        <v>106527201</v>
      </c>
      <c r="O43" s="168">
        <v>1411277590</v>
      </c>
      <c r="P43" s="73"/>
      <c r="Q43" s="73"/>
      <c r="R43" s="73"/>
    </row>
    <row r="44" spans="1:18" ht="7.5" customHeight="1">
      <c r="A44" s="73"/>
      <c r="B44" s="170" t="s">
        <v>139</v>
      </c>
      <c r="C44" s="171">
        <v>66478861</v>
      </c>
      <c r="D44" s="171">
        <v>58643475</v>
      </c>
      <c r="E44" s="171">
        <v>65389635</v>
      </c>
      <c r="F44" s="171">
        <v>63978377</v>
      </c>
      <c r="G44" s="171">
        <v>68239004</v>
      </c>
      <c r="H44" s="171">
        <v>69293118</v>
      </c>
      <c r="I44" s="171">
        <v>74152930</v>
      </c>
      <c r="J44" s="171">
        <v>71542602</v>
      </c>
      <c r="K44" s="171">
        <v>66420154</v>
      </c>
      <c r="L44" s="171">
        <v>70946724</v>
      </c>
      <c r="M44" s="171">
        <v>65205106</v>
      </c>
      <c r="N44" s="171">
        <v>66236504</v>
      </c>
      <c r="O44" s="171">
        <v>806526490</v>
      </c>
      <c r="P44" s="73"/>
      <c r="Q44" s="73"/>
      <c r="R44" s="73"/>
    </row>
    <row r="45" spans="1:18" ht="7.5" customHeight="1">
      <c r="A45" s="73"/>
      <c r="B45" s="167" t="s">
        <v>140</v>
      </c>
      <c r="C45" s="168">
        <v>382288809</v>
      </c>
      <c r="D45" s="168">
        <v>348905513</v>
      </c>
      <c r="E45" s="168">
        <v>407947566</v>
      </c>
      <c r="F45" s="168">
        <v>410067312</v>
      </c>
      <c r="G45" s="168">
        <v>429552222</v>
      </c>
      <c r="H45" s="168">
        <v>423554472</v>
      </c>
      <c r="I45" s="168">
        <v>438101858</v>
      </c>
      <c r="J45" s="168">
        <v>430609180</v>
      </c>
      <c r="K45" s="168">
        <v>404578404</v>
      </c>
      <c r="L45" s="168">
        <v>423759780</v>
      </c>
      <c r="M45" s="168">
        <v>404349112</v>
      </c>
      <c r="N45" s="168">
        <v>419593869</v>
      </c>
      <c r="O45" s="168">
        <v>4923308097</v>
      </c>
      <c r="P45" s="73"/>
      <c r="Q45" s="73"/>
      <c r="R45" s="73"/>
    </row>
    <row r="46" spans="1:18" ht="7.5" customHeight="1">
      <c r="A46" s="73"/>
      <c r="B46" s="169" t="s">
        <v>141</v>
      </c>
      <c r="C46" s="168">
        <v>128565214</v>
      </c>
      <c r="D46" s="168">
        <v>117304735</v>
      </c>
      <c r="E46" s="168">
        <v>153609861</v>
      </c>
      <c r="F46" s="168">
        <v>95750268</v>
      </c>
      <c r="G46" s="168">
        <v>120599605</v>
      </c>
      <c r="H46" s="168">
        <v>129195997</v>
      </c>
      <c r="I46" s="168">
        <v>121889146</v>
      </c>
      <c r="J46" s="168">
        <v>132570438</v>
      </c>
      <c r="K46" s="168">
        <v>119539704</v>
      </c>
      <c r="L46" s="168">
        <v>124538352</v>
      </c>
      <c r="M46" s="168">
        <v>125151324</v>
      </c>
      <c r="N46" s="168">
        <v>123478370</v>
      </c>
      <c r="O46" s="168">
        <v>1492193014</v>
      </c>
      <c r="P46" s="73"/>
      <c r="Q46" s="73"/>
      <c r="R46" s="73"/>
    </row>
    <row r="47" spans="1:18" ht="7.5" customHeight="1">
      <c r="A47" s="73"/>
      <c r="B47" s="170" t="s">
        <v>142</v>
      </c>
      <c r="C47" s="171">
        <v>578532353</v>
      </c>
      <c r="D47" s="171">
        <v>476891131</v>
      </c>
      <c r="E47" s="171">
        <v>620521080</v>
      </c>
      <c r="F47" s="171">
        <v>534383535</v>
      </c>
      <c r="G47" s="171">
        <v>582673298</v>
      </c>
      <c r="H47" s="171">
        <v>616935639</v>
      </c>
      <c r="I47" s="171">
        <v>600837946</v>
      </c>
      <c r="J47" s="171">
        <v>622018452</v>
      </c>
      <c r="K47" s="171">
        <v>590138924</v>
      </c>
      <c r="L47" s="171">
        <v>536621542</v>
      </c>
      <c r="M47" s="171">
        <v>551211777</v>
      </c>
      <c r="N47" s="171">
        <v>633712036</v>
      </c>
      <c r="O47" s="171">
        <v>6944477713</v>
      </c>
      <c r="P47" s="73"/>
      <c r="Q47" s="73"/>
      <c r="R47" s="73"/>
    </row>
    <row r="48" spans="1:18" ht="7.5" customHeight="1">
      <c r="A48" s="73"/>
      <c r="B48" s="167" t="s">
        <v>143</v>
      </c>
      <c r="C48" s="168">
        <v>410861202</v>
      </c>
      <c r="D48" s="168">
        <v>394157710</v>
      </c>
      <c r="E48" s="168">
        <v>446338461</v>
      </c>
      <c r="F48" s="168">
        <v>448894537</v>
      </c>
      <c r="G48" s="168">
        <v>480005205</v>
      </c>
      <c r="H48" s="168">
        <v>460591623</v>
      </c>
      <c r="I48" s="168">
        <v>467567499</v>
      </c>
      <c r="J48" s="168">
        <v>468567861</v>
      </c>
      <c r="K48" s="168">
        <v>449235148</v>
      </c>
      <c r="L48" s="168">
        <v>478818595</v>
      </c>
      <c r="M48" s="168">
        <v>446754942</v>
      </c>
      <c r="N48" s="168">
        <v>462910161</v>
      </c>
      <c r="O48" s="168">
        <v>5414702944</v>
      </c>
      <c r="P48" s="73"/>
      <c r="Q48" s="73"/>
      <c r="R48" s="73"/>
    </row>
    <row r="49" spans="1:18" ht="7.5" customHeight="1">
      <c r="A49" s="73"/>
      <c r="B49" s="169" t="s">
        <v>144</v>
      </c>
      <c r="C49" s="168">
        <v>68765297</v>
      </c>
      <c r="D49" s="168">
        <v>67308257</v>
      </c>
      <c r="E49" s="168">
        <v>68768674</v>
      </c>
      <c r="F49" s="168">
        <v>71110572</v>
      </c>
      <c r="G49" s="168">
        <v>73620946</v>
      </c>
      <c r="H49" s="168">
        <v>77659490</v>
      </c>
      <c r="I49" s="168">
        <v>81490036</v>
      </c>
      <c r="J49" s="168">
        <v>71293700</v>
      </c>
      <c r="K49" s="168">
        <v>83129927</v>
      </c>
      <c r="L49" s="168">
        <v>76044211</v>
      </c>
      <c r="M49" s="168">
        <v>72945077</v>
      </c>
      <c r="N49" s="168">
        <v>81405860</v>
      </c>
      <c r="O49" s="168">
        <v>893542047</v>
      </c>
      <c r="P49" s="73"/>
      <c r="Q49" s="73"/>
      <c r="R49" s="73"/>
    </row>
    <row r="50" spans="1:18" ht="7.5" customHeight="1">
      <c r="A50" s="73"/>
      <c r="B50" s="170" t="s">
        <v>145</v>
      </c>
      <c r="C50" s="171">
        <v>517461015</v>
      </c>
      <c r="D50" s="171">
        <v>477941228</v>
      </c>
      <c r="E50" s="171">
        <v>536224093</v>
      </c>
      <c r="F50" s="171">
        <v>544347513</v>
      </c>
      <c r="G50" s="171">
        <v>562247626</v>
      </c>
      <c r="H50" s="171">
        <v>562600025</v>
      </c>
      <c r="I50" s="171">
        <v>587332293</v>
      </c>
      <c r="J50" s="171">
        <v>561962739</v>
      </c>
      <c r="K50" s="171">
        <v>553445216</v>
      </c>
      <c r="L50" s="171">
        <v>587368364</v>
      </c>
      <c r="M50" s="171">
        <v>524981190</v>
      </c>
      <c r="N50" s="171">
        <v>556862181</v>
      </c>
      <c r="O50" s="171">
        <v>6572773483</v>
      </c>
      <c r="P50" s="73"/>
      <c r="Q50" s="73"/>
      <c r="R50" s="73"/>
    </row>
    <row r="51" spans="1:18" ht="7.5" customHeight="1">
      <c r="A51" s="73"/>
      <c r="B51" s="167" t="s">
        <v>146</v>
      </c>
      <c r="C51" s="168">
        <v>174859813</v>
      </c>
      <c r="D51" s="168">
        <v>255864083</v>
      </c>
      <c r="E51" s="168">
        <v>228032942</v>
      </c>
      <c r="F51" s="168">
        <v>242783264</v>
      </c>
      <c r="G51" s="168">
        <v>199913440</v>
      </c>
      <c r="H51" s="168">
        <v>271184127</v>
      </c>
      <c r="I51" s="168">
        <v>244812744</v>
      </c>
      <c r="J51" s="168">
        <v>189112545</v>
      </c>
      <c r="K51" s="168">
        <v>291082342</v>
      </c>
      <c r="L51" s="168">
        <v>156147107</v>
      </c>
      <c r="M51" s="168">
        <v>293585808</v>
      </c>
      <c r="N51" s="168">
        <v>326204731</v>
      </c>
      <c r="O51" s="168">
        <v>2873582946</v>
      </c>
      <c r="P51" s="73"/>
      <c r="Q51" s="73"/>
      <c r="R51" s="73"/>
    </row>
    <row r="52" spans="1:18" ht="7.5" customHeight="1">
      <c r="A52" s="73"/>
      <c r="B52" s="169" t="s">
        <v>147</v>
      </c>
      <c r="C52" s="168">
        <v>156702455</v>
      </c>
      <c r="D52" s="168">
        <v>143752777</v>
      </c>
      <c r="E52" s="168">
        <v>165065147</v>
      </c>
      <c r="F52" s="168">
        <v>166593554</v>
      </c>
      <c r="G52" s="168">
        <v>173589841</v>
      </c>
      <c r="H52" s="168">
        <v>173884435</v>
      </c>
      <c r="I52" s="168">
        <v>187050055</v>
      </c>
      <c r="J52" s="168">
        <v>185774801</v>
      </c>
      <c r="K52" s="168">
        <v>173411132</v>
      </c>
      <c r="L52" s="168">
        <v>168280974</v>
      </c>
      <c r="M52" s="168">
        <v>158313621</v>
      </c>
      <c r="N52" s="168">
        <v>174680545</v>
      </c>
      <c r="O52" s="168">
        <v>2027099337</v>
      </c>
      <c r="P52" s="73"/>
      <c r="Q52" s="73"/>
      <c r="R52" s="73"/>
    </row>
    <row r="53" spans="1:18" ht="7.5" customHeight="1">
      <c r="A53" s="73"/>
      <c r="B53" s="170" t="s">
        <v>148</v>
      </c>
      <c r="C53" s="171">
        <v>506974924</v>
      </c>
      <c r="D53" s="171">
        <v>466678159</v>
      </c>
      <c r="E53" s="171">
        <v>556674461</v>
      </c>
      <c r="F53" s="171">
        <v>527890116</v>
      </c>
      <c r="G53" s="171">
        <v>553957421</v>
      </c>
      <c r="H53" s="171">
        <v>576570397</v>
      </c>
      <c r="I53" s="171">
        <v>562387094</v>
      </c>
      <c r="J53" s="171">
        <v>556680299</v>
      </c>
      <c r="K53" s="171">
        <v>561227009</v>
      </c>
      <c r="L53" s="171">
        <v>572877603</v>
      </c>
      <c r="M53" s="171">
        <v>539521103</v>
      </c>
      <c r="N53" s="171">
        <v>583859485</v>
      </c>
      <c r="O53" s="171">
        <v>6565298071</v>
      </c>
      <c r="P53" s="73"/>
      <c r="Q53" s="73"/>
      <c r="R53" s="73"/>
    </row>
    <row r="54" spans="1:18" ht="7.5" customHeight="1">
      <c r="A54" s="73"/>
      <c r="B54" s="167" t="s">
        <v>149</v>
      </c>
      <c r="C54" s="168">
        <v>35765779</v>
      </c>
      <c r="D54" s="168">
        <v>32543987</v>
      </c>
      <c r="E54" s="168">
        <v>36504347</v>
      </c>
      <c r="F54" s="168">
        <v>36077225</v>
      </c>
      <c r="G54" s="168">
        <v>42243583</v>
      </c>
      <c r="H54" s="168">
        <v>38823553</v>
      </c>
      <c r="I54" s="168">
        <v>38882490</v>
      </c>
      <c r="J54" s="168">
        <v>36898790</v>
      </c>
      <c r="K54" s="168">
        <v>36293477</v>
      </c>
      <c r="L54" s="168">
        <v>42083688</v>
      </c>
      <c r="M54" s="168">
        <v>35908201</v>
      </c>
      <c r="N54" s="168">
        <v>37669808</v>
      </c>
      <c r="O54" s="168">
        <v>449694928</v>
      </c>
      <c r="P54" s="73"/>
      <c r="Q54" s="73"/>
      <c r="R54" s="73"/>
    </row>
    <row r="55" spans="1:18" ht="7.5" customHeight="1">
      <c r="A55" s="73"/>
      <c r="B55" s="169" t="s">
        <v>150</v>
      </c>
      <c r="C55" s="168">
        <v>257925611</v>
      </c>
      <c r="D55" s="168">
        <v>219564353</v>
      </c>
      <c r="E55" s="168">
        <v>298026717</v>
      </c>
      <c r="F55" s="168">
        <v>273190154</v>
      </c>
      <c r="G55" s="168">
        <v>300852257</v>
      </c>
      <c r="H55" s="168">
        <v>303668595</v>
      </c>
      <c r="I55" s="168">
        <v>302694380</v>
      </c>
      <c r="J55" s="168">
        <v>298923793</v>
      </c>
      <c r="K55" s="168">
        <v>274845129</v>
      </c>
      <c r="L55" s="168">
        <v>294403291</v>
      </c>
      <c r="M55" s="168">
        <v>287007393</v>
      </c>
      <c r="N55" s="168">
        <v>298779600</v>
      </c>
      <c r="O55" s="168">
        <v>3409881273</v>
      </c>
      <c r="P55" s="73"/>
      <c r="Q55" s="73"/>
      <c r="R55" s="73"/>
    </row>
    <row r="56" spans="1:18" ht="7.5" customHeight="1">
      <c r="A56" s="73"/>
      <c r="B56" s="170" t="s">
        <v>151</v>
      </c>
      <c r="C56" s="171">
        <v>55253039</v>
      </c>
      <c r="D56" s="171">
        <v>49460596</v>
      </c>
      <c r="E56" s="171">
        <v>47125294</v>
      </c>
      <c r="F56" s="171">
        <v>51666627</v>
      </c>
      <c r="G56" s="171">
        <v>53547728</v>
      </c>
      <c r="H56" s="171">
        <v>61188868</v>
      </c>
      <c r="I56" s="171">
        <v>60843388</v>
      </c>
      <c r="J56" s="171">
        <v>69334891</v>
      </c>
      <c r="K56" s="171">
        <v>63773155</v>
      </c>
      <c r="L56" s="171">
        <v>60358809</v>
      </c>
      <c r="M56" s="171">
        <v>60957896</v>
      </c>
      <c r="N56" s="171">
        <v>59933142</v>
      </c>
      <c r="O56" s="171">
        <v>693443433</v>
      </c>
      <c r="P56" s="73"/>
      <c r="Q56" s="73"/>
      <c r="R56" s="73"/>
    </row>
    <row r="57" spans="1:18" ht="7.5" customHeight="1">
      <c r="A57" s="73"/>
      <c r="B57" s="167" t="s">
        <v>152</v>
      </c>
      <c r="C57" s="168">
        <v>314218753</v>
      </c>
      <c r="D57" s="168">
        <v>316652885</v>
      </c>
      <c r="E57" s="168">
        <v>322990982</v>
      </c>
      <c r="F57" s="168">
        <v>359545147</v>
      </c>
      <c r="G57" s="168">
        <v>378204248</v>
      </c>
      <c r="H57" s="168">
        <v>361777135</v>
      </c>
      <c r="I57" s="168">
        <v>343994444</v>
      </c>
      <c r="J57" s="168">
        <v>361763868</v>
      </c>
      <c r="K57" s="168">
        <v>350596695</v>
      </c>
      <c r="L57" s="168">
        <v>335400959</v>
      </c>
      <c r="M57" s="168">
        <v>364766498</v>
      </c>
      <c r="N57" s="168">
        <v>350480604</v>
      </c>
      <c r="O57" s="168">
        <v>4160392218</v>
      </c>
      <c r="P57" s="73"/>
      <c r="Q57" s="73"/>
      <c r="R57" s="73"/>
    </row>
    <row r="58" spans="1:18" ht="7.5" customHeight="1">
      <c r="A58" s="73"/>
      <c r="B58" s="169" t="s">
        <v>153</v>
      </c>
      <c r="C58" s="168">
        <v>1459409560</v>
      </c>
      <c r="D58" s="168">
        <v>1373907701</v>
      </c>
      <c r="E58" s="168">
        <v>1558462181</v>
      </c>
      <c r="F58" s="168">
        <v>1552534833</v>
      </c>
      <c r="G58" s="168">
        <v>1596744681</v>
      </c>
      <c r="H58" s="168">
        <v>1532209226</v>
      </c>
      <c r="I58" s="168">
        <v>1572647937</v>
      </c>
      <c r="J58" s="168">
        <v>1609379716</v>
      </c>
      <c r="K58" s="168">
        <v>1559585617</v>
      </c>
      <c r="L58" s="168">
        <v>1648717602</v>
      </c>
      <c r="M58" s="168">
        <v>1541585409</v>
      </c>
      <c r="N58" s="168">
        <v>1658273779</v>
      </c>
      <c r="O58" s="168">
        <v>18663458242</v>
      </c>
      <c r="P58" s="73"/>
      <c r="Q58" s="73"/>
      <c r="R58" s="73"/>
    </row>
    <row r="59" spans="1:18" ht="7.5" customHeight="1">
      <c r="A59" s="73"/>
      <c r="B59" s="170" t="s">
        <v>154</v>
      </c>
      <c r="C59" s="171">
        <v>124460581</v>
      </c>
      <c r="D59" s="171">
        <v>112449379</v>
      </c>
      <c r="E59" s="171">
        <v>126529026</v>
      </c>
      <c r="F59" s="171">
        <v>127661597</v>
      </c>
      <c r="G59" s="171">
        <v>137187020</v>
      </c>
      <c r="H59" s="171">
        <v>138798654</v>
      </c>
      <c r="I59" s="171">
        <v>139635420</v>
      </c>
      <c r="J59" s="171">
        <v>143455586</v>
      </c>
      <c r="K59" s="171">
        <v>140312813</v>
      </c>
      <c r="L59" s="171">
        <v>135685038</v>
      </c>
      <c r="M59" s="171">
        <v>124400887</v>
      </c>
      <c r="N59" s="171">
        <v>130025583</v>
      </c>
      <c r="O59" s="171">
        <v>1580601584</v>
      </c>
      <c r="P59" s="73"/>
      <c r="Q59" s="73"/>
      <c r="R59" s="73"/>
    </row>
    <row r="60" spans="1:18" ht="7.5" customHeight="1">
      <c r="A60" s="73"/>
      <c r="B60" s="167" t="s">
        <v>155</v>
      </c>
      <c r="C60" s="168">
        <v>29313778</v>
      </c>
      <c r="D60" s="168">
        <v>29428302</v>
      </c>
      <c r="E60" s="168">
        <v>30565681</v>
      </c>
      <c r="F60" s="168">
        <v>29575752</v>
      </c>
      <c r="G60" s="168">
        <v>31839665</v>
      </c>
      <c r="H60" s="168">
        <v>32676744</v>
      </c>
      <c r="I60" s="168">
        <v>32676744</v>
      </c>
      <c r="J60" s="168">
        <v>34688523</v>
      </c>
      <c r="K60" s="168">
        <v>30180766</v>
      </c>
      <c r="L60" s="168">
        <v>30511917</v>
      </c>
      <c r="M60" s="168">
        <v>29563885</v>
      </c>
      <c r="N60" s="168">
        <v>32384653</v>
      </c>
      <c r="O60" s="168">
        <v>373406410</v>
      </c>
      <c r="P60" s="73"/>
      <c r="Q60" s="73"/>
      <c r="R60" s="73"/>
    </row>
    <row r="61" spans="1:18" ht="7.5" customHeight="1">
      <c r="A61" s="73"/>
      <c r="B61" s="169" t="s">
        <v>156</v>
      </c>
      <c r="C61" s="168">
        <v>455859814</v>
      </c>
      <c r="D61" s="168">
        <v>294100166</v>
      </c>
      <c r="E61" s="168">
        <v>564848538</v>
      </c>
      <c r="F61" s="168">
        <v>304254974</v>
      </c>
      <c r="G61" s="168">
        <v>292323409</v>
      </c>
      <c r="H61" s="168">
        <v>532561282</v>
      </c>
      <c r="I61" s="168">
        <v>525534625</v>
      </c>
      <c r="J61" s="168">
        <v>352126842</v>
      </c>
      <c r="K61" s="168">
        <v>414490928</v>
      </c>
      <c r="L61" s="168">
        <v>493993016</v>
      </c>
      <c r="M61" s="168">
        <v>409245685</v>
      </c>
      <c r="N61" s="168">
        <v>396533767</v>
      </c>
      <c r="O61" s="168">
        <v>5035873046</v>
      </c>
      <c r="P61" s="73"/>
      <c r="Q61" s="73"/>
      <c r="R61" s="73"/>
    </row>
    <row r="62" spans="1:18" ht="7.5" customHeight="1">
      <c r="A62" s="73"/>
      <c r="B62" s="170" t="s">
        <v>157</v>
      </c>
      <c r="C62" s="171">
        <v>275001389</v>
      </c>
      <c r="D62" s="171">
        <v>236307458</v>
      </c>
      <c r="E62" s="171">
        <v>278407510</v>
      </c>
      <c r="F62" s="171">
        <v>287526648</v>
      </c>
      <c r="G62" s="171">
        <v>288109600</v>
      </c>
      <c r="H62" s="171">
        <v>289132000</v>
      </c>
      <c r="I62" s="171">
        <v>312215626</v>
      </c>
      <c r="J62" s="171">
        <v>310528035</v>
      </c>
      <c r="K62" s="171">
        <v>288496457</v>
      </c>
      <c r="L62" s="171">
        <v>305578743</v>
      </c>
      <c r="M62" s="171">
        <v>274999809</v>
      </c>
      <c r="N62" s="171">
        <v>270560623</v>
      </c>
      <c r="O62" s="171">
        <v>3416863898</v>
      </c>
      <c r="P62" s="73"/>
      <c r="Q62" s="73"/>
      <c r="R62" s="73"/>
    </row>
    <row r="63" spans="1:18" ht="7.5" customHeight="1">
      <c r="A63" s="73"/>
      <c r="B63" s="167" t="s">
        <v>158</v>
      </c>
      <c r="C63" s="168">
        <v>73348072</v>
      </c>
      <c r="D63" s="168">
        <v>93554544</v>
      </c>
      <c r="E63" s="168">
        <v>83167911</v>
      </c>
      <c r="F63" s="168">
        <v>41660524</v>
      </c>
      <c r="G63" s="168">
        <v>148590923</v>
      </c>
      <c r="H63" s="168">
        <v>94993252</v>
      </c>
      <c r="I63" s="168">
        <v>44248009</v>
      </c>
      <c r="J63" s="168">
        <v>139542801</v>
      </c>
      <c r="K63" s="168">
        <v>79713864</v>
      </c>
      <c r="L63" s="168">
        <v>45149359</v>
      </c>
      <c r="M63" s="168">
        <v>139589679</v>
      </c>
      <c r="N63" s="168">
        <v>108598538</v>
      </c>
      <c r="O63" s="168">
        <v>1092157476</v>
      </c>
      <c r="P63" s="73"/>
      <c r="Q63" s="73"/>
      <c r="R63" s="73"/>
    </row>
    <row r="64" spans="1:18" ht="7.5" customHeight="1">
      <c r="A64" s="73"/>
      <c r="B64" s="169" t="s">
        <v>159</v>
      </c>
      <c r="C64" s="168">
        <v>249273844</v>
      </c>
      <c r="D64" s="168">
        <v>221945384</v>
      </c>
      <c r="E64" s="168">
        <v>246357397</v>
      </c>
      <c r="F64" s="168">
        <v>217886678</v>
      </c>
      <c r="G64" s="168">
        <v>260329609</v>
      </c>
      <c r="H64" s="168">
        <v>502484708</v>
      </c>
      <c r="I64" s="168">
        <v>300184239</v>
      </c>
      <c r="J64" s="168">
        <v>298681424</v>
      </c>
      <c r="K64" s="168">
        <v>278812355</v>
      </c>
      <c r="L64" s="168">
        <v>291444521</v>
      </c>
      <c r="M64" s="168">
        <v>256157091</v>
      </c>
      <c r="N64" s="168">
        <v>295630267</v>
      </c>
      <c r="O64" s="168">
        <v>3419187517</v>
      </c>
      <c r="P64" s="73"/>
      <c r="Q64" s="73"/>
      <c r="R64" s="73"/>
    </row>
    <row r="65" spans="1:18" ht="7.5" customHeight="1" thickBot="1">
      <c r="A65" s="73"/>
      <c r="B65" s="170" t="s">
        <v>160</v>
      </c>
      <c r="C65" s="168">
        <v>49769360</v>
      </c>
      <c r="D65" s="168">
        <v>49402867</v>
      </c>
      <c r="E65" s="168">
        <v>52106619</v>
      </c>
      <c r="F65" s="168">
        <v>53566654</v>
      </c>
      <c r="G65" s="168">
        <v>53071793</v>
      </c>
      <c r="H65" s="168">
        <v>68595744</v>
      </c>
      <c r="I65" s="168">
        <v>48642032</v>
      </c>
      <c r="J65" s="168">
        <v>61400118</v>
      </c>
      <c r="K65" s="168">
        <v>94127845</v>
      </c>
      <c r="L65" s="168">
        <v>55066964</v>
      </c>
      <c r="M65" s="168">
        <v>70775334</v>
      </c>
      <c r="N65" s="168">
        <v>63007145</v>
      </c>
      <c r="O65" s="168">
        <v>719532475</v>
      </c>
      <c r="P65" s="73"/>
      <c r="Q65" s="73"/>
      <c r="R65" s="73"/>
    </row>
    <row r="66" spans="1:18" ht="7.5" customHeight="1" thickTop="1">
      <c r="A66" s="73"/>
      <c r="B66" s="172" t="s">
        <v>222</v>
      </c>
      <c r="C66" s="173">
        <v>13919992691</v>
      </c>
      <c r="D66" s="173">
        <v>13002603307</v>
      </c>
      <c r="E66" s="173">
        <v>14817729331</v>
      </c>
      <c r="F66" s="173">
        <v>14349710652</v>
      </c>
      <c r="G66" s="173">
        <v>15189371164</v>
      </c>
      <c r="H66" s="173">
        <v>15474388759</v>
      </c>
      <c r="I66" s="173">
        <v>15350925113</v>
      </c>
      <c r="J66" s="173">
        <v>15258296908</v>
      </c>
      <c r="K66" s="173">
        <v>15008773091.095</v>
      </c>
      <c r="L66" s="173">
        <v>15184584933.848</v>
      </c>
      <c r="M66" s="173">
        <v>14599474085.244</v>
      </c>
      <c r="N66" s="173">
        <v>15395257021.59</v>
      </c>
      <c r="O66" s="173">
        <v>177551107056.777</v>
      </c>
      <c r="P66" s="73"/>
      <c r="Q66" s="73"/>
      <c r="R66" s="73"/>
    </row>
    <row r="67" spans="1:18" ht="7.5" customHeight="1" thickBot="1">
      <c r="A67" s="73"/>
      <c r="B67" s="174" t="s">
        <v>162</v>
      </c>
      <c r="C67" s="175">
        <v>83201492</v>
      </c>
      <c r="D67" s="175">
        <v>88080800</v>
      </c>
      <c r="E67" s="175">
        <v>80176515</v>
      </c>
      <c r="F67" s="175">
        <v>84084363</v>
      </c>
      <c r="G67" s="175">
        <v>60288983</v>
      </c>
      <c r="H67" s="175">
        <v>86872230</v>
      </c>
      <c r="I67" s="175">
        <v>76176512</v>
      </c>
      <c r="J67" s="175">
        <v>81847472</v>
      </c>
      <c r="K67" s="175">
        <v>74201861</v>
      </c>
      <c r="L67" s="175">
        <v>91669995</v>
      </c>
      <c r="M67" s="175">
        <v>77868002</v>
      </c>
      <c r="N67" s="175">
        <v>76853987</v>
      </c>
      <c r="O67" s="175">
        <v>961322212</v>
      </c>
      <c r="P67" s="73"/>
      <c r="Q67" s="73"/>
      <c r="R67" s="73"/>
    </row>
    <row r="68" spans="1:18" ht="7.5" customHeight="1" thickTop="1">
      <c r="A68" s="73"/>
      <c r="B68" s="170" t="s">
        <v>223</v>
      </c>
      <c r="C68" s="171">
        <v>14003194183</v>
      </c>
      <c r="D68" s="171">
        <v>13090684107</v>
      </c>
      <c r="E68" s="171">
        <v>14897905846</v>
      </c>
      <c r="F68" s="171">
        <v>14433795015</v>
      </c>
      <c r="G68" s="171">
        <v>15249660147</v>
      </c>
      <c r="H68" s="171">
        <v>15561260989</v>
      </c>
      <c r="I68" s="171">
        <v>15427101625</v>
      </c>
      <c r="J68" s="171">
        <v>15340144380</v>
      </c>
      <c r="K68" s="171">
        <v>15082974952.095</v>
      </c>
      <c r="L68" s="171">
        <v>15276254928.848</v>
      </c>
      <c r="M68" s="171">
        <v>14677342087.244</v>
      </c>
      <c r="N68" s="171">
        <v>15472111008.59</v>
      </c>
      <c r="O68" s="171">
        <v>178512429268.777</v>
      </c>
      <c r="P68" s="73"/>
      <c r="Q68" s="73"/>
      <c r="R68" s="73"/>
    </row>
    <row r="69" spans="1:18" ht="12.75">
      <c r="A69" s="73"/>
      <c r="B69" s="73"/>
      <c r="C69" s="73"/>
      <c r="D69" s="73"/>
      <c r="E69" s="73"/>
      <c r="F69" s="73"/>
      <c r="G69" s="73"/>
      <c r="H69" s="73"/>
      <c r="I69" s="73"/>
      <c r="J69" s="73"/>
      <c r="K69" s="73"/>
      <c r="L69" s="73"/>
      <c r="M69" s="73"/>
      <c r="N69" s="73"/>
      <c r="O69" s="73"/>
      <c r="P69" s="73"/>
      <c r="Q69" s="73"/>
      <c r="R69" s="73"/>
    </row>
    <row r="70" spans="1:18" ht="12.75">
      <c r="A70" s="73"/>
      <c r="B70" s="73"/>
      <c r="C70" s="73"/>
      <c r="D70" s="73"/>
      <c r="E70" s="73"/>
      <c r="F70" s="73"/>
      <c r="G70" s="73"/>
      <c r="H70" s="73"/>
      <c r="I70" s="73"/>
      <c r="J70" s="73"/>
      <c r="K70" s="73"/>
      <c r="L70" s="73"/>
      <c r="M70" s="73"/>
      <c r="N70" s="73"/>
      <c r="O70" s="73"/>
      <c r="P70" s="73"/>
      <c r="Q70" s="73"/>
      <c r="R70" s="73"/>
    </row>
    <row r="71" spans="1:18" ht="12.75">
      <c r="A71" s="73"/>
      <c r="B71" s="73"/>
      <c r="C71" s="73"/>
      <c r="D71" s="73"/>
      <c r="E71" s="73"/>
      <c r="F71" s="73"/>
      <c r="G71" s="73"/>
      <c r="H71" s="73"/>
      <c r="I71" s="73"/>
      <c r="J71" s="73"/>
      <c r="K71" s="73"/>
      <c r="L71" s="73"/>
      <c r="M71" s="73"/>
      <c r="N71" s="73"/>
      <c r="O71" s="73"/>
      <c r="P71" s="73"/>
      <c r="Q71" s="73"/>
      <c r="R71" s="73"/>
    </row>
    <row r="72" spans="1:18" ht="12.75">
      <c r="A72" s="73"/>
      <c r="B72" s="73"/>
      <c r="C72" s="73"/>
      <c r="D72" s="73"/>
      <c r="E72" s="73"/>
      <c r="F72" s="73"/>
      <c r="G72" s="73"/>
      <c r="H72" s="73"/>
      <c r="I72" s="73"/>
      <c r="J72" s="73"/>
      <c r="K72" s="73"/>
      <c r="L72" s="73"/>
      <c r="M72" s="73"/>
      <c r="N72" s="73"/>
      <c r="O72" s="73"/>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2015-08-25T20:17:02Z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