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<sst xmlns="http://schemas.openxmlformats.org/spreadsheetml/2006/main" count="1931" uniqueCount="566">
  <si>
    <t>Line</t>
  </si>
  <si>
    <t>USPct</t>
  </si>
  <si>
    <t>NEPct</t>
  </si>
  <si>
    <t>NCPct</t>
  </si>
  <si>
    <t>SAPct</t>
  </si>
  <si>
    <t>SGPct</t>
  </si>
  <si>
    <t>WPct</t>
  </si>
  <si>
    <t>CurrMon</t>
  </si>
  <si>
    <t>CurrYear</t>
  </si>
  <si>
    <t>PrevYear</t>
  </si>
  <si>
    <t>MonSpan</t>
  </si>
  <si>
    <t>PubNum</t>
  </si>
  <si>
    <t>0</t>
  </si>
  <si>
    <t>3</t>
  </si>
  <si>
    <t>3.2</t>
  </si>
  <si>
    <t>-0.7</t>
  </si>
  <si>
    <t>4</t>
  </si>
  <si>
    <t>2.6</t>
  </si>
  <si>
    <t>January</t>
  </si>
  <si>
    <t>2015</t>
  </si>
  <si>
    <t>2014</t>
  </si>
  <si>
    <t>-15-012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</si>
  <si>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</si>
  <si>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</si>
  <si>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</si>
  <si>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</si>
  <si>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</si>
  <si>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</si>
  <si>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</si>
  <si>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</si>
  <si>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</si>
  <si>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</si>
  <si>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</si>
  <si>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</si>
  <si>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</si>
  <si>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</si>
  <si>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</si>
  <si>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</si>
  <si>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</si>
  <si>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</si>
  <si>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</si>
  <si>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</si>
  <si>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</si>
  <si>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</si>
  <si>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</si>
  <si>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</si>
  <si>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</si>
  <si>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</si>
  <si>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</si>
  <si>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</si>
  <si>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</si>
  <si>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</si>
  <si>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</si>
  <si>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</si>
  <si>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</si>
  <si>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</si>
  <si>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</si>
  <si>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</si>
  <si>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</si>
  <si>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</si>
  <si>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</si>
  <si>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</si>
  <si>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</si>
  <si>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</si>
  <si>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</si>
  <si>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41</t>
  </si>
  <si>
    <t>2.4</t>
  </si>
  <si>
    <t>7.5</t>
  </si>
  <si>
    <t>40.7</t>
  </si>
  <si>
    <t>54.9</t>
  </si>
  <si>
    <t>23</t>
  </si>
  <si>
    <t>05/28/2015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</si>
  <si>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</si>
  <si>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</si>
  <si>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</si>
  <si>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</si>
  <si>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</si>
  <si>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</si>
  <si>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</si>
  <si>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</si>
  <si>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</si>
  <si>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</si>
  <si>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</si>
  <si>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</si>
  <si>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</si>
  <si>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</si>
  <si>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</si>
  <si>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</si>
  <si>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</si>
  <si>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</si>
  <si>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</si>
  <si>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</si>
  <si>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</si>
  <si>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</si>
  <si>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</si>
  <si>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</si>
  <si>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</si>
  <si>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</si>
  <si>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</si>
  <si>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</si>
  <si>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</si>
  <si>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</si>
  <si>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</si>
  <si>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</si>
  <si>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</si>
  <si>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</si>
  <si>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</si>
  <si>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</si>
  <si>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</si>
  <si>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</si>
  <si>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</si>
  <si>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</si>
  <si>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</si>
  <si>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</si>
  <si>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</si>
  <si>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</si>
  <si>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</si>
  <si>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</si>
  <si>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</si>
  <si>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</si>
  <si>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</si>
  <si>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</si>
  <si>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</si>
  <si>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</si>
  <si>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</si>
  <si>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</si>
  <si>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</si>
  <si>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</si>
  <si>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</si>
  <si>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</si>
  <si>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</si>
  <si>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</si>
  <si>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</si>
  <si>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</si>
  <si>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</si>
  <si>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</si>
  <si>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</si>
  <si>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</si>
  <si>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</si>
  <si>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</si>
  <si>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</si>
  <si>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</si>
  <si>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</si>
  <si>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</si>
  <si>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</si>
  <si>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</si>
  <si>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</si>
  <si>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</si>
  <si>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</si>
  <si>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</si>
  <si>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</si>
  <si>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</si>
  <si>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</si>
  <si>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</si>
  <si>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</si>
  <si>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</si>
  <si>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</si>
  <si>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</si>
  <si>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</si>
  <si>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</si>
  <si>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</si>
  <si>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</si>
  <si>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</si>
  <si>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</si>
  <si>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</si>
  <si>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</si>
  <si>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</si>
  <si>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</si>
  <si>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</si>
  <si>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</si>
  <si>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</si>
  <si>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</si>
  <si>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</si>
  <si>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</si>
  <si>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</si>
  <si>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</si>
  <si>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</si>
  <si>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</si>
  <si>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</si>
  <si>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</si>
  <si>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</si>
  <si>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</si>
  <si>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</si>
  <si>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</si>
  <si>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</si>
  <si>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</si>
  <si>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</si>
  <si>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</si>
  <si>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</si>
  <si>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</si>
  <si>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</si>
  <si>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</si>
  <si>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</si>
  <si>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</si>
  <si>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</si>
  <si>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</si>
  <si>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</si>
  <si>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</si>
  <si>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</si>
  <si>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</si>
  <si>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</si>
  <si>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</si>
  <si>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</si>
  <si>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</si>
  <si>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</si>
  <si>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</si>
  <si>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</si>
  <si>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</si>
  <si>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</si>
  <si>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</si>
  <si>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</si>
  <si>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</si>
  <si>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</si>
  <si>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</si>
  <si>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</si>
  <si>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</si>
  <si>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</si>
  <si>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</si>
  <si>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</si>
  <si>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</si>
  <si>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</si>
  <si>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</si>
  <si>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</si>
  <si>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</si>
  <si>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</si>
  <si>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</si>
  <si>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</si>
  <si>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</si>
  <si>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</si>
  <si>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</si>
  <si>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</si>
  <si>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</si>
  <si>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</si>
  <si>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</si>
  <si>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</si>
  <si>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</si>
  <si>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</si>
  <si>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</si>
  <si>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</si>
  <si>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</si>
  <si>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</si>
  <si>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</si>
  <si>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</si>
  <si>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49</t>
  </si>
  <si>
    <t>48</t>
  </si>
  <si>
    <t>46</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</si>
  <si>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</si>
  <si>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</si>
  <si>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</si>
  <si>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</si>
  <si>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</si>
  <si>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</si>
  <si>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</si>
  <si>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</si>
  <si>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</si>
  <si>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</si>
  <si>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</si>
  <si>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</si>
  <si>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</si>
  <si>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</si>
  <si>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</si>
  <si>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</si>
  <si>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</si>
  <si>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</si>
  <si>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</si>
  <si>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</si>
  <si>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</si>
  <si>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</si>
  <si>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</si>
  <si>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</si>
  <si>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</si>
  <si>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</si>
  <si>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</si>
  <si>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</si>
  <si>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</si>
  <si>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</si>
  <si>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</si>
  <si>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</si>
  <si>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</si>
  <si>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</si>
  <si>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</si>
  <si>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</si>
  <si>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</si>
  <si>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</si>
  <si>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</si>
  <si>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</si>
  <si>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</si>
  <si>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</si>
  <si>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</si>
  <si>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07/01/13</t>
  </si>
  <si>
    <t>01/01/05</t>
  </si>
  <si>
    <t>01/01/95</t>
  </si>
  <si>
    <t>10/01/09</t>
  </si>
  <si>
    <t>01/01/14</t>
  </si>
  <si>
    <t>01/01/65</t>
  </si>
  <si>
    <t>07/01/71</t>
  </si>
  <si>
    <t>07/01/07</t>
  </si>
  <si>
    <t>07/01/91</t>
  </si>
  <si>
    <t>01/01/96</t>
  </si>
  <si>
    <t>07/01/09</t>
  </si>
  <si>
    <t>01/01/90</t>
  </si>
  <si>
    <t>01/01/03</t>
  </si>
  <si>
    <t>01/01/97</t>
  </si>
  <si>
    <t>07/01/08</t>
  </si>
  <si>
    <t>01/01/89</t>
  </si>
  <si>
    <t>07/01/03</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</si>
  <si>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</si>
  <si>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</si>
  <si>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</si>
  <si>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</si>
  <si>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</si>
  <si>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</si>
  <si>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</si>
  <si>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</si>
  <si>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</si>
  <si>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</si>
  <si>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</si>
  <si>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</si>
  <si>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</si>
  <si>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</si>
  <si>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</si>
  <si>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</si>
  <si>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</si>
  <si>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</si>
  <si>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</si>
  <si>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</si>
  <si>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</si>
  <si>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</si>
  <si>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</si>
  <si>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</si>
  <si>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</si>
  <si>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</si>
  <si>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</si>
  <si>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</si>
  <si>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</si>
  <si>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</si>
  <si>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</si>
  <si>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</si>
  <si>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</si>
  <si>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</si>
  <si>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</si>
  <si>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</si>
  <si>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</si>
  <si>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</si>
  <si>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</si>
  <si>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</si>
  <si>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</si>
  <si>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</si>
  <si>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</si>
  <si>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</si>
  <si>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</si>
  <si>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</si>
  <si>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</si>
  <si>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</si>
  <si>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</si>
  <si>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</si>
  <si>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</si>
  <si>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</si>
  <si>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</si>
  <si>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</si>
  <si>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</si>
  <si>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</si>
  <si>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</si>
  <si>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</si>
  <si>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</si>
  <si>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</si>
  <si>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</si>
  <si>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</si>
  <si>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</si>
  <si>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</si>
  <si>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</si>
  <si>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</si>
  <si>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</si>
  <si>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</si>
  <si>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</si>
  <si>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</si>
  <si>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</si>
  <si>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</si>
  <si>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</si>
  <si>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</si>
  <si>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</si>
  <si>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</si>
  <si>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</si>
  <si>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</si>
  <si>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</si>
  <si>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</si>
  <si>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</si>
  <si>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</si>
  <si>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</si>
  <si>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</si>
  <si>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</si>
  <si>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</si>
  <si>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</si>
  <si>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</si>
  <si>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</si>
  <si>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</si>
  <si>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</si>
  <si>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</si>
  <si>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</si>
  <si>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</si>
  <si>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</si>
  <si>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</si>
  <si>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</si>
  <si>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</si>
  <si>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</si>
  <si>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</si>
  <si>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</si>
  <si>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</si>
  <si>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</si>
  <si>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</si>
  <si>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</si>
  <si>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</si>
  <si>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</si>
  <si>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</si>
  <si>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</si>
  <si>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</si>
  <si>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</si>
  <si>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</si>
  <si>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</si>
  <si>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</si>
  <si>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</si>
  <si>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</si>
  <si>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</si>
  <si>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</si>
  <si>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</si>
  <si>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</si>
  <si>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</si>
  <si>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</si>
  <si>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</si>
  <si>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</si>
  <si>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</si>
  <si>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</si>
  <si>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</si>
  <si>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</si>
  <si>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</si>
  <si>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</si>
  <si>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</si>
  <si>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</si>
  <si>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</si>
  <si>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</si>
  <si>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</si>
  <si>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</si>
  <si>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52</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</si>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</sst>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2.4</v>
      </c>
      <c r="C3" s="195" t="s">
        <v>13</v>
      </c>
      <c r="D3" s="195" t="s">
        <v>14</v>
      </c>
      <c r="E3" s="195" t="s">
        <v>15</v>
      </c>
      <c r="F3" s="195" t="s">
        <v>16</v>
      </c>
      <c r="G3" s="195" t="s">
        <v>17</v>
      </c>
      <c r="H3" s="195" t="s">
        <v>18</v>
      </c>
      <c r="I3" s="195" t="s">
        <v>19</v>
      </c>
      <c r="J3" s="195" t="s">
        <v>20</v>
      </c>
      <c r="K3" s="195" t="s">
        <v>18</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January 2015</v>
      </c>
      <c r="B6" s="19"/>
      <c r="C6" s="19"/>
      <c r="D6" s="19"/>
      <c r="E6" s="19"/>
      <c r="F6" s="19"/>
      <c r="G6" s="19"/>
      <c r="H6" s="19"/>
      <c r="I6" s="19"/>
      <c r="J6" s="26"/>
    </row>
    <row r="7" ht="12.75">
      <c r="A7" s="20"/>
    </row>
    <row r="30" spans="1:10" ht="12.75">
      <c r="A30" t="s">
        <v>24</v>
      </c>
      <c r="G30" s="32" t="str">
        <f>CONCATENATE("Publication No. FHWA-PL",L3)</f>
        <v>Publication No. FHWA-PL-15-012</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v>
      </c>
      <c r="B34" s="26"/>
      <c r="C34" s="26"/>
      <c r="D34" s="26"/>
      <c r="E34" s="26"/>
      <c r="F34" s="26"/>
      <c r="G34" s="26"/>
      <c r="H34" s="26"/>
      <c r="I34" s="26"/>
      <c r="J34" s="26"/>
    </row>
    <row r="35" spans="1:10" ht="12.75" customHeight="1">
      <c r="A35" s="15" t="str">
        <f>CONCATENATE(J3," vs. ",I3)</f>
        <v>2014 vs. 2015</v>
      </c>
      <c r="B35" s="26"/>
      <c r="C35" s="26"/>
      <c r="D35" s="26"/>
      <c r="E35" s="26"/>
      <c r="F35" s="26"/>
      <c r="G35" s="26"/>
      <c r="H35" s="26"/>
      <c r="I35" s="26"/>
      <c r="J35" s="26"/>
    </row>
    <row r="36" spans="1:10" ht="12.75">
      <c r="A36" s="27" t="str">
        <f>CONCATENATE("Change for US: ",B3)</f>
        <v>Change for US: 2.4</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2.4</v>
      </c>
      <c r="G43" s="17"/>
    </row>
    <row r="44" spans="1:7" ht="12.75">
      <c r="A44" s="10"/>
      <c r="B44" s="12"/>
      <c r="C44" s="24"/>
      <c r="D44" s="10" t="s">
        <v>33</v>
      </c>
      <c r="E44" s="12"/>
      <c r="F44" s="24" t="str">
        <f>C3</f>
        <v>3</v>
      </c>
      <c r="G44" s="17"/>
    </row>
    <row r="45" spans="1:7" ht="12.75">
      <c r="A45" s="10"/>
      <c r="B45" s="12"/>
      <c r="C45" s="24"/>
      <c r="D45" s="10" t="s">
        <v>34</v>
      </c>
      <c r="E45" s="12"/>
      <c r="F45" s="24" t="str">
        <f>D3</f>
        <v>3.2</v>
      </c>
      <c r="G45" s="17"/>
    </row>
    <row r="46" spans="1:7" ht="12.75">
      <c r="A46" s="10"/>
      <c r="B46" s="12"/>
      <c r="C46" s="24"/>
      <c r="D46" s="10" t="s">
        <v>35</v>
      </c>
      <c r="E46" s="12"/>
      <c r="F46" s="24" t="str">
        <f>E3</f>
        <v>-0.7</v>
      </c>
      <c r="G46" s="17"/>
    </row>
    <row r="47" spans="1:7" ht="12.75">
      <c r="A47" s="10"/>
      <c r="B47" s="12"/>
      <c r="C47" s="24"/>
      <c r="D47" s="10" t="s">
        <v>36</v>
      </c>
      <c r="E47" s="12"/>
      <c r="F47" s="24" t="str">
        <f>F3</f>
        <v>4</v>
      </c>
      <c r="G47" s="17"/>
    </row>
    <row r="48" spans="1:7" ht="12.75">
      <c r="A48" s="10"/>
      <c r="B48" s="12"/>
      <c r="C48" s="24"/>
      <c r="D48" s="10" t="s">
        <v>37</v>
      </c>
      <c r="E48" s="12"/>
      <c r="F48" s="24" t="str">
        <f>G3</f>
        <v>2.6</v>
      </c>
      <c r="G48" s="17"/>
    </row>
    <row r="49" ht="12.75">
      <c r="A49" s="10"/>
    </row>
    <row r="51" ht="12.75">
      <c r="A51" s="10" t="str">
        <f>CONCATENATE("Based on All Reported ",I3," Data")</f>
        <v>Based on All Reported 2015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223</v>
      </c>
      <c r="G2" s="29" t="s">
        <v>224</v>
      </c>
      <c r="H2" s="29" t="s">
        <v>225</v>
      </c>
      <c r="I2" s="29" t="s">
        <v>226</v>
      </c>
      <c r="J2" s="29" t="s">
        <v>227</v>
      </c>
      <c r="K2" s="29" t="s">
        <v>228</v>
      </c>
      <c r="L2" s="29" t="s">
        <v>229</v>
      </c>
      <c r="M2" s="29" t="s">
        <v>230</v>
      </c>
      <c r="N2" s="29" t="s">
        <v>231</v>
      </c>
      <c r="O2" s="29" t="s">
        <v>81</v>
      </c>
      <c r="P2" s="29" t="s">
        <v>8</v>
      </c>
    </row>
    <row r="3" spans="2:16" ht="12" customHeight="1" hidden="1">
      <c r="B3" s="30" t="s">
        <v>232</v>
      </c>
      <c r="C3" s="29" t="s">
        <v>233</v>
      </c>
      <c r="D3" s="29" t="s">
        <v>12</v>
      </c>
      <c r="E3" s="29" t="s">
        <v>12</v>
      </c>
      <c r="F3" s="29" t="s">
        <v>12</v>
      </c>
      <c r="G3" s="29" t="s">
        <v>12</v>
      </c>
      <c r="H3" s="195" t="s">
        <v>12</v>
      </c>
      <c r="I3" s="195" t="s">
        <v>12</v>
      </c>
      <c r="J3" s="195" t="s">
        <v>12</v>
      </c>
      <c r="K3" s="195" t="s">
        <v>12</v>
      </c>
      <c r="L3" s="195" t="s">
        <v>12</v>
      </c>
      <c r="M3" s="195" t="s">
        <v>12</v>
      </c>
      <c r="N3" s="195" t="s">
        <v>12</v>
      </c>
      <c r="O3" s="195" t="s">
        <v>71</v>
      </c>
      <c r="P3" s="195" t="s">
        <v>19</v>
      </c>
    </row>
    <row r="4" ht="12" customHeight="1"/>
    <row r="5" spans="2:15" ht="16.5" customHeight="1">
      <c r="B5" s="19" t="str">
        <f>CONCATENATE("Monthly Special Fuel Reported by States ",P3," (1)")</f>
        <v>Monthly Special Fuel Reported by States 2015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05/28/2015</v>
      </c>
      <c r="N10" s="84"/>
      <c r="O10" s="84" t="str">
        <f>CONCATENATE(P3," Reporting Period")</f>
        <v>2015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96</v>
      </c>
      <c r="C12" s="47" t="str">
        <f aca="true" t="shared" si="0" ref="C12:N12">CONCATENATE("(",C3," Entries)")</f>
        <v>(40 Entries)</v>
      </c>
      <c r="D12" s="47" t="str">
        <f t="shared" si="0"/>
        <v>(0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6" hidden="1">
      <c r="B13" s="72" t="s">
        <v>96</v>
      </c>
      <c r="C13" s="72" t="s">
        <v>97</v>
      </c>
      <c r="D13" s="72" t="s">
        <v>100</v>
      </c>
      <c r="E13" s="72" t="s">
        <v>103</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65847006</v>
      </c>
      <c r="D15" s="79">
        <v>0</v>
      </c>
      <c r="E15" s="79">
        <v>0</v>
      </c>
      <c r="F15" s="79">
        <v>0</v>
      </c>
      <c r="G15" s="79">
        <v>0</v>
      </c>
      <c r="H15" s="79">
        <v>0</v>
      </c>
      <c r="I15" s="79">
        <v>0</v>
      </c>
      <c r="J15" s="79">
        <v>0</v>
      </c>
      <c r="K15" s="79">
        <v>0</v>
      </c>
      <c r="L15" s="79">
        <v>0</v>
      </c>
      <c r="M15" s="79">
        <v>0</v>
      </c>
      <c r="N15" s="79">
        <v>0</v>
      </c>
      <c r="O15" s="79">
        <v>65847006</v>
      </c>
    </row>
    <row r="16" spans="2:15" ht="7.5" customHeight="1">
      <c r="B16" s="75" t="s">
        <v>107</v>
      </c>
      <c r="C16" s="79">
        <v>-1644570</v>
      </c>
      <c r="D16" s="79">
        <v>0</v>
      </c>
      <c r="E16" s="79">
        <v>0</v>
      </c>
      <c r="F16" s="79">
        <v>0</v>
      </c>
      <c r="G16" s="79">
        <v>0</v>
      </c>
      <c r="H16" s="79">
        <v>0</v>
      </c>
      <c r="I16" s="79">
        <v>0</v>
      </c>
      <c r="J16" s="79">
        <v>0</v>
      </c>
      <c r="K16" s="79">
        <v>0</v>
      </c>
      <c r="L16" s="79">
        <v>0</v>
      </c>
      <c r="M16" s="79">
        <v>0</v>
      </c>
      <c r="N16" s="79">
        <v>0</v>
      </c>
      <c r="O16" s="79">
        <v>-1644570</v>
      </c>
    </row>
    <row r="17" spans="2:15" ht="7.5" customHeight="1">
      <c r="B17" s="75" t="s">
        <v>108</v>
      </c>
      <c r="C17" s="79">
        <v>62819402</v>
      </c>
      <c r="D17" s="79">
        <v>0</v>
      </c>
      <c r="E17" s="79">
        <v>0</v>
      </c>
      <c r="F17" s="79">
        <v>0</v>
      </c>
      <c r="G17" s="79">
        <v>0</v>
      </c>
      <c r="H17" s="79">
        <v>0</v>
      </c>
      <c r="I17" s="79">
        <v>0</v>
      </c>
      <c r="J17" s="79">
        <v>0</v>
      </c>
      <c r="K17" s="79">
        <v>0</v>
      </c>
      <c r="L17" s="79">
        <v>0</v>
      </c>
      <c r="M17" s="79">
        <v>0</v>
      </c>
      <c r="N17" s="79">
        <v>0</v>
      </c>
      <c r="O17" s="79">
        <v>62819402</v>
      </c>
    </row>
    <row r="18" spans="2:15" ht="7.5" customHeight="1">
      <c r="B18" s="144" t="s">
        <v>109</v>
      </c>
      <c r="C18" s="145">
        <v>44866723</v>
      </c>
      <c r="D18" s="145">
        <v>0</v>
      </c>
      <c r="E18" s="145">
        <v>0</v>
      </c>
      <c r="F18" s="145">
        <v>0</v>
      </c>
      <c r="G18" s="145">
        <v>0</v>
      </c>
      <c r="H18" s="145">
        <v>0</v>
      </c>
      <c r="I18" s="145">
        <v>0</v>
      </c>
      <c r="J18" s="145">
        <v>0</v>
      </c>
      <c r="K18" s="145">
        <v>0</v>
      </c>
      <c r="L18" s="145">
        <v>0</v>
      </c>
      <c r="M18" s="145">
        <v>0</v>
      </c>
      <c r="N18" s="145">
        <v>0</v>
      </c>
      <c r="O18" s="145">
        <v>44866723</v>
      </c>
    </row>
    <row r="19" spans="2:15" ht="7.5" customHeight="1">
      <c r="B19" s="79" t="s">
        <v>110</v>
      </c>
      <c r="C19" s="79">
        <v>198322355</v>
      </c>
      <c r="D19" s="79">
        <v>0</v>
      </c>
      <c r="E19" s="79">
        <v>0</v>
      </c>
      <c r="F19" s="79">
        <v>0</v>
      </c>
      <c r="G19" s="79">
        <v>0</v>
      </c>
      <c r="H19" s="79">
        <v>0</v>
      </c>
      <c r="I19" s="79">
        <v>0</v>
      </c>
      <c r="J19" s="79">
        <v>0</v>
      </c>
      <c r="K19" s="79">
        <v>0</v>
      </c>
      <c r="L19" s="79">
        <v>0</v>
      </c>
      <c r="M19" s="79">
        <v>0</v>
      </c>
      <c r="N19" s="79">
        <v>0</v>
      </c>
      <c r="O19" s="79">
        <v>198322355</v>
      </c>
    </row>
    <row r="20" spans="2:15" ht="7.5" customHeight="1">
      <c r="B20" s="75" t="s">
        <v>111</v>
      </c>
      <c r="C20" s="79">
        <v>50400575</v>
      </c>
      <c r="D20" s="79">
        <v>0</v>
      </c>
      <c r="E20" s="79">
        <v>0</v>
      </c>
      <c r="F20" s="79">
        <v>0</v>
      </c>
      <c r="G20" s="79">
        <v>0</v>
      </c>
      <c r="H20" s="79">
        <v>0</v>
      </c>
      <c r="I20" s="79">
        <v>0</v>
      </c>
      <c r="J20" s="79">
        <v>0</v>
      </c>
      <c r="K20" s="79">
        <v>0</v>
      </c>
      <c r="L20" s="79">
        <v>0</v>
      </c>
      <c r="M20" s="79">
        <v>0</v>
      </c>
      <c r="N20" s="79">
        <v>0</v>
      </c>
      <c r="O20" s="79">
        <v>50400575</v>
      </c>
    </row>
    <row r="21" spans="2:15" ht="7.5" customHeight="1">
      <c r="B21" s="75" t="s">
        <v>112</v>
      </c>
      <c r="C21" s="79">
        <v>19623010</v>
      </c>
      <c r="D21" s="79">
        <v>0</v>
      </c>
      <c r="E21" s="79">
        <v>0</v>
      </c>
      <c r="F21" s="79">
        <v>0</v>
      </c>
      <c r="G21" s="79">
        <v>0</v>
      </c>
      <c r="H21" s="79">
        <v>0</v>
      </c>
      <c r="I21" s="79">
        <v>0</v>
      </c>
      <c r="J21" s="79">
        <v>0</v>
      </c>
      <c r="K21" s="79">
        <v>0</v>
      </c>
      <c r="L21" s="79">
        <v>0</v>
      </c>
      <c r="M21" s="79">
        <v>0</v>
      </c>
      <c r="N21" s="79">
        <v>0</v>
      </c>
      <c r="O21" s="79">
        <v>19623010</v>
      </c>
    </row>
    <row r="22" spans="2:15" ht="7.5" customHeight="1">
      <c r="B22" s="144" t="s">
        <v>113</v>
      </c>
      <c r="C22" s="145">
        <v>4623223</v>
      </c>
      <c r="D22" s="145">
        <v>0</v>
      </c>
      <c r="E22" s="145">
        <v>0</v>
      </c>
      <c r="F22" s="145">
        <v>0</v>
      </c>
      <c r="G22" s="145">
        <v>0</v>
      </c>
      <c r="H22" s="145">
        <v>0</v>
      </c>
      <c r="I22" s="145">
        <v>0</v>
      </c>
      <c r="J22" s="145">
        <v>0</v>
      </c>
      <c r="K22" s="145">
        <v>0</v>
      </c>
      <c r="L22" s="145">
        <v>0</v>
      </c>
      <c r="M22" s="145">
        <v>0</v>
      </c>
      <c r="N22" s="145">
        <v>0</v>
      </c>
      <c r="O22" s="145">
        <v>4623223</v>
      </c>
    </row>
    <row r="23" spans="2:15" ht="7.5" customHeight="1">
      <c r="B23" s="79" t="s">
        <v>114</v>
      </c>
      <c r="C23" s="79">
        <v>1417414</v>
      </c>
      <c r="D23" s="79">
        <v>0</v>
      </c>
      <c r="E23" s="79">
        <v>0</v>
      </c>
      <c r="F23" s="79">
        <v>0</v>
      </c>
      <c r="G23" s="79">
        <v>0</v>
      </c>
      <c r="H23" s="79">
        <v>0</v>
      </c>
      <c r="I23" s="79">
        <v>0</v>
      </c>
      <c r="J23" s="79">
        <v>0</v>
      </c>
      <c r="K23" s="79">
        <v>0</v>
      </c>
      <c r="L23" s="79">
        <v>0</v>
      </c>
      <c r="M23" s="79">
        <v>0</v>
      </c>
      <c r="N23" s="79">
        <v>0</v>
      </c>
      <c r="O23" s="79">
        <v>1417414</v>
      </c>
    </row>
    <row r="24" spans="2:15" ht="7.5" customHeight="1">
      <c r="B24" s="75" t="s">
        <v>115</v>
      </c>
      <c r="C24" s="79">
        <v>122030520</v>
      </c>
      <c r="D24" s="79">
        <v>0</v>
      </c>
      <c r="E24" s="79">
        <v>0</v>
      </c>
      <c r="F24" s="79">
        <v>0</v>
      </c>
      <c r="G24" s="79">
        <v>0</v>
      </c>
      <c r="H24" s="79">
        <v>0</v>
      </c>
      <c r="I24" s="79">
        <v>0</v>
      </c>
      <c r="J24" s="79">
        <v>0</v>
      </c>
      <c r="K24" s="79">
        <v>0</v>
      </c>
      <c r="L24" s="79">
        <v>0</v>
      </c>
      <c r="M24" s="79">
        <v>0</v>
      </c>
      <c r="N24" s="79">
        <v>0</v>
      </c>
      <c r="O24" s="79">
        <v>122030520</v>
      </c>
    </row>
    <row r="25" spans="2:15" ht="7.5" customHeight="1">
      <c r="B25" s="75" t="s">
        <v>116</v>
      </c>
      <c r="C25" s="79">
        <v>103827680</v>
      </c>
      <c r="D25" s="79">
        <v>0</v>
      </c>
      <c r="E25" s="79">
        <v>0</v>
      </c>
      <c r="F25" s="79">
        <v>0</v>
      </c>
      <c r="G25" s="79">
        <v>0</v>
      </c>
      <c r="H25" s="79">
        <v>0</v>
      </c>
      <c r="I25" s="79">
        <v>0</v>
      </c>
      <c r="J25" s="79">
        <v>0</v>
      </c>
      <c r="K25" s="79">
        <v>0</v>
      </c>
      <c r="L25" s="79">
        <v>0</v>
      </c>
      <c r="M25" s="79">
        <v>0</v>
      </c>
      <c r="N25" s="79">
        <v>0</v>
      </c>
      <c r="O25" s="79">
        <v>103827680</v>
      </c>
    </row>
    <row r="26" spans="2:15" ht="7.5" customHeight="1">
      <c r="B26" s="144" t="s">
        <v>117</v>
      </c>
      <c r="C26" s="145">
        <v>4131661</v>
      </c>
      <c r="D26" s="145">
        <v>0</v>
      </c>
      <c r="E26" s="145">
        <v>0</v>
      </c>
      <c r="F26" s="145">
        <v>0</v>
      </c>
      <c r="G26" s="145">
        <v>0</v>
      </c>
      <c r="H26" s="145">
        <v>0</v>
      </c>
      <c r="I26" s="145">
        <v>0</v>
      </c>
      <c r="J26" s="145">
        <v>0</v>
      </c>
      <c r="K26" s="145">
        <v>0</v>
      </c>
      <c r="L26" s="145">
        <v>0</v>
      </c>
      <c r="M26" s="145">
        <v>0</v>
      </c>
      <c r="N26" s="145">
        <v>0</v>
      </c>
      <c r="O26" s="145">
        <v>4131661</v>
      </c>
    </row>
    <row r="27" spans="2:15" ht="7.5" customHeight="1">
      <c r="B27" s="79" t="s">
        <v>118</v>
      </c>
      <c r="C27" s="79">
        <v>23043460</v>
      </c>
      <c r="D27" s="79">
        <v>0</v>
      </c>
      <c r="E27" s="79">
        <v>0</v>
      </c>
      <c r="F27" s="79">
        <v>0</v>
      </c>
      <c r="G27" s="79">
        <v>0</v>
      </c>
      <c r="H27" s="79">
        <v>0</v>
      </c>
      <c r="I27" s="79">
        <v>0</v>
      </c>
      <c r="J27" s="79">
        <v>0</v>
      </c>
      <c r="K27" s="79">
        <v>0</v>
      </c>
      <c r="L27" s="79">
        <v>0</v>
      </c>
      <c r="M27" s="79">
        <v>0</v>
      </c>
      <c r="N27" s="79">
        <v>0</v>
      </c>
      <c r="O27" s="79">
        <v>23043460</v>
      </c>
    </row>
    <row r="28" spans="2:15" ht="7.5" customHeight="1">
      <c r="B28" s="75" t="s">
        <v>119</v>
      </c>
      <c r="C28" s="79">
        <v>111176244</v>
      </c>
      <c r="D28" s="79">
        <v>0</v>
      </c>
      <c r="E28" s="79">
        <v>0</v>
      </c>
      <c r="F28" s="79">
        <v>0</v>
      </c>
      <c r="G28" s="79">
        <v>0</v>
      </c>
      <c r="H28" s="79">
        <v>0</v>
      </c>
      <c r="I28" s="79">
        <v>0</v>
      </c>
      <c r="J28" s="79">
        <v>0</v>
      </c>
      <c r="K28" s="79">
        <v>0</v>
      </c>
      <c r="L28" s="79">
        <v>0</v>
      </c>
      <c r="M28" s="79">
        <v>0</v>
      </c>
      <c r="N28" s="79">
        <v>0</v>
      </c>
      <c r="O28" s="79">
        <v>111176244</v>
      </c>
    </row>
    <row r="29" spans="2:15" ht="7.5" customHeight="1">
      <c r="B29" s="75" t="s">
        <v>120</v>
      </c>
      <c r="C29" s="79">
        <v>104288933</v>
      </c>
      <c r="D29" s="79">
        <v>0</v>
      </c>
      <c r="E29" s="79">
        <v>0</v>
      </c>
      <c r="F29" s="79">
        <v>0</v>
      </c>
      <c r="G29" s="79">
        <v>0</v>
      </c>
      <c r="H29" s="79">
        <v>0</v>
      </c>
      <c r="I29" s="79">
        <v>0</v>
      </c>
      <c r="J29" s="79">
        <v>0</v>
      </c>
      <c r="K29" s="79">
        <v>0</v>
      </c>
      <c r="L29" s="79">
        <v>0</v>
      </c>
      <c r="M29" s="79">
        <v>0</v>
      </c>
      <c r="N29" s="79">
        <v>0</v>
      </c>
      <c r="O29" s="79">
        <v>104288933</v>
      </c>
    </row>
    <row r="30" spans="2:15" ht="7.5" customHeight="1">
      <c r="B30" s="144" t="s">
        <v>121</v>
      </c>
      <c r="C30" s="145">
        <v>54616149</v>
      </c>
      <c r="D30" s="145">
        <v>0</v>
      </c>
      <c r="E30" s="145">
        <v>0</v>
      </c>
      <c r="F30" s="145">
        <v>0</v>
      </c>
      <c r="G30" s="145">
        <v>0</v>
      </c>
      <c r="H30" s="145">
        <v>0</v>
      </c>
      <c r="I30" s="145">
        <v>0</v>
      </c>
      <c r="J30" s="145">
        <v>0</v>
      </c>
      <c r="K30" s="145">
        <v>0</v>
      </c>
      <c r="L30" s="145">
        <v>0</v>
      </c>
      <c r="M30" s="145">
        <v>0</v>
      </c>
      <c r="N30" s="145">
        <v>0</v>
      </c>
      <c r="O30" s="145">
        <v>54616149</v>
      </c>
    </row>
    <row r="31" spans="2:15" ht="7.5" customHeight="1">
      <c r="B31" s="79" t="s">
        <v>122</v>
      </c>
      <c r="C31" s="79">
        <v>33394289</v>
      </c>
      <c r="D31" s="79">
        <v>0</v>
      </c>
      <c r="E31" s="79">
        <v>0</v>
      </c>
      <c r="F31" s="79">
        <v>0</v>
      </c>
      <c r="G31" s="79">
        <v>0</v>
      </c>
      <c r="H31" s="79">
        <v>0</v>
      </c>
      <c r="I31" s="79">
        <v>0</v>
      </c>
      <c r="J31" s="79">
        <v>0</v>
      </c>
      <c r="K31" s="79">
        <v>0</v>
      </c>
      <c r="L31" s="79">
        <v>0</v>
      </c>
      <c r="M31" s="79">
        <v>0</v>
      </c>
      <c r="N31" s="79">
        <v>0</v>
      </c>
      <c r="O31" s="79">
        <v>33394289</v>
      </c>
    </row>
    <row r="32" spans="2:15" ht="7.5" customHeight="1">
      <c r="B32" s="75" t="s">
        <v>123</v>
      </c>
      <c r="C32" s="79">
        <v>65027658</v>
      </c>
      <c r="D32" s="79">
        <v>0</v>
      </c>
      <c r="E32" s="79">
        <v>0</v>
      </c>
      <c r="F32" s="79">
        <v>0</v>
      </c>
      <c r="G32" s="79">
        <v>0</v>
      </c>
      <c r="H32" s="79">
        <v>0</v>
      </c>
      <c r="I32" s="79">
        <v>0</v>
      </c>
      <c r="J32" s="79">
        <v>0</v>
      </c>
      <c r="K32" s="79">
        <v>0</v>
      </c>
      <c r="L32" s="79">
        <v>0</v>
      </c>
      <c r="M32" s="79">
        <v>0</v>
      </c>
      <c r="N32" s="79">
        <v>0</v>
      </c>
      <c r="O32" s="79">
        <v>65027658</v>
      </c>
    </row>
    <row r="33" spans="2:15" ht="7.5" customHeight="1">
      <c r="B33" s="75" t="s">
        <v>124</v>
      </c>
      <c r="C33" s="79">
        <v>46394129</v>
      </c>
      <c r="D33" s="79">
        <v>0</v>
      </c>
      <c r="E33" s="79">
        <v>0</v>
      </c>
      <c r="F33" s="79">
        <v>0</v>
      </c>
      <c r="G33" s="79">
        <v>0</v>
      </c>
      <c r="H33" s="79">
        <v>0</v>
      </c>
      <c r="I33" s="79">
        <v>0</v>
      </c>
      <c r="J33" s="79">
        <v>0</v>
      </c>
      <c r="K33" s="79">
        <v>0</v>
      </c>
      <c r="L33" s="79">
        <v>0</v>
      </c>
      <c r="M33" s="79">
        <v>0</v>
      </c>
      <c r="N33" s="79">
        <v>0</v>
      </c>
      <c r="O33" s="79">
        <v>46394129</v>
      </c>
    </row>
    <row r="34" spans="2:15" ht="7.5" customHeight="1">
      <c r="B34" s="144" t="s">
        <v>125</v>
      </c>
      <c r="C34" s="145">
        <v>12634958</v>
      </c>
      <c r="D34" s="145">
        <v>0</v>
      </c>
      <c r="E34" s="145">
        <v>0</v>
      </c>
      <c r="F34" s="145">
        <v>0</v>
      </c>
      <c r="G34" s="145">
        <v>0</v>
      </c>
      <c r="H34" s="145">
        <v>0</v>
      </c>
      <c r="I34" s="145">
        <v>0</v>
      </c>
      <c r="J34" s="145">
        <v>0</v>
      </c>
      <c r="K34" s="145">
        <v>0</v>
      </c>
      <c r="L34" s="145">
        <v>0</v>
      </c>
      <c r="M34" s="145">
        <v>0</v>
      </c>
      <c r="N34" s="145">
        <v>0</v>
      </c>
      <c r="O34" s="145">
        <v>12634958</v>
      </c>
    </row>
    <row r="35" spans="2:15" ht="7.5" customHeight="1">
      <c r="B35" s="79" t="s">
        <v>126</v>
      </c>
      <c r="C35" s="79">
        <v>44331709</v>
      </c>
      <c r="D35" s="79">
        <v>0</v>
      </c>
      <c r="E35" s="79">
        <v>0</v>
      </c>
      <c r="F35" s="79">
        <v>0</v>
      </c>
      <c r="G35" s="79">
        <v>0</v>
      </c>
      <c r="H35" s="79">
        <v>0</v>
      </c>
      <c r="I35" s="79">
        <v>0</v>
      </c>
      <c r="J35" s="79">
        <v>0</v>
      </c>
      <c r="K35" s="79">
        <v>0</v>
      </c>
      <c r="L35" s="79">
        <v>0</v>
      </c>
      <c r="M35" s="79">
        <v>0</v>
      </c>
      <c r="N35" s="79">
        <v>0</v>
      </c>
      <c r="O35" s="79">
        <v>44331709</v>
      </c>
    </row>
    <row r="36" spans="2:15" ht="7.5" customHeight="1">
      <c r="B36" s="75" t="s">
        <v>127</v>
      </c>
      <c r="C36" s="79">
        <v>35773021</v>
      </c>
      <c r="D36" s="79">
        <v>0</v>
      </c>
      <c r="E36" s="79">
        <v>0</v>
      </c>
      <c r="F36" s="79">
        <v>0</v>
      </c>
      <c r="G36" s="79">
        <v>0</v>
      </c>
      <c r="H36" s="79">
        <v>0</v>
      </c>
      <c r="I36" s="79">
        <v>0</v>
      </c>
      <c r="J36" s="79">
        <v>0</v>
      </c>
      <c r="K36" s="79">
        <v>0</v>
      </c>
      <c r="L36" s="79">
        <v>0</v>
      </c>
      <c r="M36" s="79">
        <v>0</v>
      </c>
      <c r="N36" s="79">
        <v>0</v>
      </c>
      <c r="O36" s="79">
        <v>35773021</v>
      </c>
    </row>
    <row r="37" spans="2:15" ht="7.5" customHeight="1">
      <c r="B37" s="75" t="s">
        <v>128</v>
      </c>
      <c r="C37" s="79">
        <v>124884516</v>
      </c>
      <c r="D37" s="79">
        <v>0</v>
      </c>
      <c r="E37" s="79">
        <v>0</v>
      </c>
      <c r="F37" s="79">
        <v>0</v>
      </c>
      <c r="G37" s="79">
        <v>0</v>
      </c>
      <c r="H37" s="79">
        <v>0</v>
      </c>
      <c r="I37" s="79">
        <v>0</v>
      </c>
      <c r="J37" s="79">
        <v>0</v>
      </c>
      <c r="K37" s="79">
        <v>0</v>
      </c>
      <c r="L37" s="79">
        <v>0</v>
      </c>
      <c r="M37" s="79">
        <v>0</v>
      </c>
      <c r="N37" s="79">
        <v>0</v>
      </c>
      <c r="O37" s="79">
        <v>124884516</v>
      </c>
    </row>
    <row r="38" spans="2:15" ht="7.5" customHeight="1">
      <c r="B38" s="144" t="s">
        <v>129</v>
      </c>
      <c r="C38" s="145">
        <v>46256389</v>
      </c>
      <c r="D38" s="145">
        <v>0</v>
      </c>
      <c r="E38" s="145">
        <v>0</v>
      </c>
      <c r="F38" s="145">
        <v>0</v>
      </c>
      <c r="G38" s="145">
        <v>0</v>
      </c>
      <c r="H38" s="145">
        <v>0</v>
      </c>
      <c r="I38" s="145">
        <v>0</v>
      </c>
      <c r="J38" s="145">
        <v>0</v>
      </c>
      <c r="K38" s="145">
        <v>0</v>
      </c>
      <c r="L38" s="145">
        <v>0</v>
      </c>
      <c r="M38" s="145">
        <v>0</v>
      </c>
      <c r="N38" s="145">
        <v>0</v>
      </c>
      <c r="O38" s="145">
        <v>46256389</v>
      </c>
    </row>
    <row r="39" spans="2:15" ht="7.5" customHeight="1">
      <c r="B39" s="79" t="s">
        <v>130</v>
      </c>
      <c r="C39" s="79">
        <v>47810727</v>
      </c>
      <c r="D39" s="79">
        <v>0</v>
      </c>
      <c r="E39" s="79">
        <v>0</v>
      </c>
      <c r="F39" s="79">
        <v>0</v>
      </c>
      <c r="G39" s="79">
        <v>0</v>
      </c>
      <c r="H39" s="79">
        <v>0</v>
      </c>
      <c r="I39" s="79">
        <v>0</v>
      </c>
      <c r="J39" s="79">
        <v>0</v>
      </c>
      <c r="K39" s="79">
        <v>0</v>
      </c>
      <c r="L39" s="79">
        <v>0</v>
      </c>
      <c r="M39" s="79">
        <v>0</v>
      </c>
      <c r="N39" s="79">
        <v>0</v>
      </c>
      <c r="O39" s="79">
        <v>47810727</v>
      </c>
    </row>
    <row r="40" spans="2:15" ht="7.5" customHeight="1">
      <c r="B40" s="75" t="s">
        <v>131</v>
      </c>
      <c r="C40" s="79">
        <v>64373886</v>
      </c>
      <c r="D40" s="79">
        <v>0</v>
      </c>
      <c r="E40" s="79">
        <v>0</v>
      </c>
      <c r="F40" s="79">
        <v>0</v>
      </c>
      <c r="G40" s="79">
        <v>0</v>
      </c>
      <c r="H40" s="79">
        <v>0</v>
      </c>
      <c r="I40" s="79">
        <v>0</v>
      </c>
      <c r="J40" s="79">
        <v>0</v>
      </c>
      <c r="K40" s="79">
        <v>0</v>
      </c>
      <c r="L40" s="79">
        <v>0</v>
      </c>
      <c r="M40" s="79">
        <v>0</v>
      </c>
      <c r="N40" s="79">
        <v>0</v>
      </c>
      <c r="O40" s="79">
        <v>64373886</v>
      </c>
    </row>
    <row r="41" spans="2:15" ht="7.5" customHeight="1">
      <c r="B41" s="75" t="s">
        <v>132</v>
      </c>
      <c r="C41" s="79">
        <v>21266208</v>
      </c>
      <c r="D41" s="79">
        <v>0</v>
      </c>
      <c r="E41" s="79">
        <v>0</v>
      </c>
      <c r="F41" s="79">
        <v>0</v>
      </c>
      <c r="G41" s="79">
        <v>0</v>
      </c>
      <c r="H41" s="79">
        <v>0</v>
      </c>
      <c r="I41" s="79">
        <v>0</v>
      </c>
      <c r="J41" s="79">
        <v>0</v>
      </c>
      <c r="K41" s="79">
        <v>0</v>
      </c>
      <c r="L41" s="79">
        <v>0</v>
      </c>
      <c r="M41" s="79">
        <v>0</v>
      </c>
      <c r="N41" s="79">
        <v>0</v>
      </c>
      <c r="O41" s="79">
        <v>21266208</v>
      </c>
    </row>
    <row r="42" spans="2:15" ht="7.5" customHeight="1">
      <c r="B42" s="144" t="s">
        <v>133</v>
      </c>
      <c r="C42" s="145">
        <v>33185334</v>
      </c>
      <c r="D42" s="145">
        <v>0</v>
      </c>
      <c r="E42" s="145">
        <v>0</v>
      </c>
      <c r="F42" s="145">
        <v>0</v>
      </c>
      <c r="G42" s="145">
        <v>0</v>
      </c>
      <c r="H42" s="145">
        <v>0</v>
      </c>
      <c r="I42" s="145">
        <v>0</v>
      </c>
      <c r="J42" s="145">
        <v>0</v>
      </c>
      <c r="K42" s="145">
        <v>0</v>
      </c>
      <c r="L42" s="145">
        <v>0</v>
      </c>
      <c r="M42" s="145">
        <v>0</v>
      </c>
      <c r="N42" s="145">
        <v>0</v>
      </c>
      <c r="O42" s="145">
        <v>33185334</v>
      </c>
    </row>
    <row r="43" spans="2:15" ht="7.5" customHeight="1">
      <c r="B43" s="79" t="s">
        <v>134</v>
      </c>
      <c r="C43" s="79">
        <v>26678877</v>
      </c>
      <c r="D43" s="79">
        <v>0</v>
      </c>
      <c r="E43" s="79">
        <v>0</v>
      </c>
      <c r="F43" s="79">
        <v>0</v>
      </c>
      <c r="G43" s="79">
        <v>0</v>
      </c>
      <c r="H43" s="79">
        <v>0</v>
      </c>
      <c r="I43" s="79">
        <v>0</v>
      </c>
      <c r="J43" s="79">
        <v>0</v>
      </c>
      <c r="K43" s="79">
        <v>0</v>
      </c>
      <c r="L43" s="79">
        <v>0</v>
      </c>
      <c r="M43" s="79">
        <v>0</v>
      </c>
      <c r="N43" s="79">
        <v>0</v>
      </c>
      <c r="O43" s="79">
        <v>26678877</v>
      </c>
    </row>
    <row r="44" spans="2:15" ht="7.5" customHeight="1">
      <c r="B44" s="75" t="s">
        <v>135</v>
      </c>
      <c r="C44" s="79">
        <v>9883695</v>
      </c>
      <c r="D44" s="79">
        <v>0</v>
      </c>
      <c r="E44" s="79">
        <v>0</v>
      </c>
      <c r="F44" s="79">
        <v>0</v>
      </c>
      <c r="G44" s="79">
        <v>0</v>
      </c>
      <c r="H44" s="79">
        <v>0</v>
      </c>
      <c r="I44" s="79">
        <v>0</v>
      </c>
      <c r="J44" s="79">
        <v>0</v>
      </c>
      <c r="K44" s="79">
        <v>0</v>
      </c>
      <c r="L44" s="79">
        <v>0</v>
      </c>
      <c r="M44" s="79">
        <v>0</v>
      </c>
      <c r="N44" s="79">
        <v>0</v>
      </c>
      <c r="O44" s="79">
        <v>9883695</v>
      </c>
    </row>
    <row r="45" spans="2:15" ht="7.5" customHeight="1">
      <c r="B45" s="75" t="s">
        <v>136</v>
      </c>
      <c r="C45" s="79">
        <v>64833174</v>
      </c>
      <c r="D45" s="79">
        <v>0</v>
      </c>
      <c r="E45" s="79">
        <v>0</v>
      </c>
      <c r="F45" s="79">
        <v>0</v>
      </c>
      <c r="G45" s="79">
        <v>0</v>
      </c>
      <c r="H45" s="79">
        <v>0</v>
      </c>
      <c r="I45" s="79">
        <v>0</v>
      </c>
      <c r="J45" s="79">
        <v>0</v>
      </c>
      <c r="K45" s="79">
        <v>0</v>
      </c>
      <c r="L45" s="79">
        <v>0</v>
      </c>
      <c r="M45" s="79">
        <v>0</v>
      </c>
      <c r="N45" s="79">
        <v>0</v>
      </c>
      <c r="O45" s="79">
        <v>64833174</v>
      </c>
    </row>
    <row r="46" spans="2:15" ht="7.5" customHeight="1">
      <c r="B46" s="144" t="s">
        <v>137</v>
      </c>
      <c r="C46" s="145">
        <v>45056206</v>
      </c>
      <c r="D46" s="145">
        <v>0</v>
      </c>
      <c r="E46" s="145">
        <v>0</v>
      </c>
      <c r="F46" s="145">
        <v>0</v>
      </c>
      <c r="G46" s="145">
        <v>0</v>
      </c>
      <c r="H46" s="145">
        <v>0</v>
      </c>
      <c r="I46" s="145">
        <v>0</v>
      </c>
      <c r="J46" s="145">
        <v>0</v>
      </c>
      <c r="K46" s="145">
        <v>0</v>
      </c>
      <c r="L46" s="145">
        <v>0</v>
      </c>
      <c r="M46" s="145">
        <v>0</v>
      </c>
      <c r="N46" s="145">
        <v>0</v>
      </c>
      <c r="O46" s="145">
        <v>45056206</v>
      </c>
    </row>
    <row r="47" spans="2:15" ht="7.5" customHeight="1">
      <c r="B47" s="79" t="s">
        <v>138</v>
      </c>
      <c r="C47" s="79">
        <v>104884896</v>
      </c>
      <c r="D47" s="79">
        <v>0</v>
      </c>
      <c r="E47" s="79">
        <v>0</v>
      </c>
      <c r="F47" s="79">
        <v>0</v>
      </c>
      <c r="G47" s="79">
        <v>0</v>
      </c>
      <c r="H47" s="79">
        <v>0</v>
      </c>
      <c r="I47" s="79">
        <v>0</v>
      </c>
      <c r="J47" s="79">
        <v>0</v>
      </c>
      <c r="K47" s="79">
        <v>0</v>
      </c>
      <c r="L47" s="79">
        <v>0</v>
      </c>
      <c r="M47" s="79">
        <v>0</v>
      </c>
      <c r="N47" s="79">
        <v>0</v>
      </c>
      <c r="O47" s="79">
        <v>104884896</v>
      </c>
    </row>
    <row r="48" spans="2:15" ht="7.5" customHeight="1">
      <c r="B48" s="75" t="s">
        <v>139</v>
      </c>
      <c r="C48" s="79">
        <v>80183651</v>
      </c>
      <c r="D48" s="79">
        <v>0</v>
      </c>
      <c r="E48" s="79">
        <v>0</v>
      </c>
      <c r="F48" s="79">
        <v>0</v>
      </c>
      <c r="G48" s="79">
        <v>0</v>
      </c>
      <c r="H48" s="79">
        <v>0</v>
      </c>
      <c r="I48" s="79">
        <v>0</v>
      </c>
      <c r="J48" s="79">
        <v>0</v>
      </c>
      <c r="K48" s="79">
        <v>0</v>
      </c>
      <c r="L48" s="79">
        <v>0</v>
      </c>
      <c r="M48" s="79">
        <v>0</v>
      </c>
      <c r="N48" s="79">
        <v>0</v>
      </c>
      <c r="O48" s="79">
        <v>80183651</v>
      </c>
    </row>
    <row r="49" spans="2:15" ht="7.5" customHeight="1">
      <c r="B49" s="75" t="s">
        <v>140</v>
      </c>
      <c r="C49" s="79">
        <v>35363494</v>
      </c>
      <c r="D49" s="79">
        <v>0</v>
      </c>
      <c r="E49" s="79">
        <v>0</v>
      </c>
      <c r="F49" s="79">
        <v>0</v>
      </c>
      <c r="G49" s="79">
        <v>0</v>
      </c>
      <c r="H49" s="79">
        <v>0</v>
      </c>
      <c r="I49" s="79">
        <v>0</v>
      </c>
      <c r="J49" s="79">
        <v>0</v>
      </c>
      <c r="K49" s="79">
        <v>0</v>
      </c>
      <c r="L49" s="79">
        <v>0</v>
      </c>
      <c r="M49" s="79">
        <v>0</v>
      </c>
      <c r="N49" s="79">
        <v>0</v>
      </c>
      <c r="O49" s="79">
        <v>35363494</v>
      </c>
    </row>
    <row r="50" spans="2:15" ht="7.5" customHeight="1">
      <c r="B50" s="144" t="s">
        <v>141</v>
      </c>
      <c r="C50" s="145">
        <v>139052523</v>
      </c>
      <c r="D50" s="145">
        <v>0</v>
      </c>
      <c r="E50" s="145">
        <v>0</v>
      </c>
      <c r="F50" s="145">
        <v>0</v>
      </c>
      <c r="G50" s="145">
        <v>0</v>
      </c>
      <c r="H50" s="145">
        <v>0</v>
      </c>
      <c r="I50" s="145">
        <v>0</v>
      </c>
      <c r="J50" s="145">
        <v>0</v>
      </c>
      <c r="K50" s="145">
        <v>0</v>
      </c>
      <c r="L50" s="145">
        <v>0</v>
      </c>
      <c r="M50" s="145">
        <v>0</v>
      </c>
      <c r="N50" s="145">
        <v>0</v>
      </c>
      <c r="O50" s="145">
        <v>139052523</v>
      </c>
    </row>
    <row r="51" spans="2:15" ht="7.5" customHeight="1">
      <c r="B51" s="79" t="s">
        <v>142</v>
      </c>
      <c r="C51" s="79">
        <v>46859791</v>
      </c>
      <c r="D51" s="79">
        <v>0</v>
      </c>
      <c r="E51" s="79">
        <v>0</v>
      </c>
      <c r="F51" s="79">
        <v>0</v>
      </c>
      <c r="G51" s="79">
        <v>0</v>
      </c>
      <c r="H51" s="79">
        <v>0</v>
      </c>
      <c r="I51" s="79">
        <v>0</v>
      </c>
      <c r="J51" s="79">
        <v>0</v>
      </c>
      <c r="K51" s="79">
        <v>0</v>
      </c>
      <c r="L51" s="79">
        <v>0</v>
      </c>
      <c r="M51" s="79">
        <v>0</v>
      </c>
      <c r="N51" s="79">
        <v>0</v>
      </c>
      <c r="O51" s="79">
        <v>46859791</v>
      </c>
    </row>
    <row r="52" spans="2:15" ht="7.5" customHeight="1">
      <c r="B52" s="75" t="s">
        <v>143</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144</v>
      </c>
      <c r="C53" s="79">
        <v>120431830</v>
      </c>
      <c r="D53" s="79">
        <v>0</v>
      </c>
      <c r="E53" s="79">
        <v>0</v>
      </c>
      <c r="F53" s="79">
        <v>0</v>
      </c>
      <c r="G53" s="79">
        <v>0</v>
      </c>
      <c r="H53" s="79">
        <v>0</v>
      </c>
      <c r="I53" s="79">
        <v>0</v>
      </c>
      <c r="J53" s="79">
        <v>0</v>
      </c>
      <c r="K53" s="79">
        <v>0</v>
      </c>
      <c r="L53" s="79">
        <v>0</v>
      </c>
      <c r="M53" s="79">
        <v>0</v>
      </c>
      <c r="N53" s="79">
        <v>0</v>
      </c>
      <c r="O53" s="79">
        <v>120431830</v>
      </c>
    </row>
    <row r="54" spans="2:15" ht="7.5" customHeight="1">
      <c r="B54" s="144" t="s">
        <v>145</v>
      </c>
      <c r="C54" s="145">
        <v>6109630</v>
      </c>
      <c r="D54" s="145">
        <v>0</v>
      </c>
      <c r="E54" s="145">
        <v>0</v>
      </c>
      <c r="F54" s="145">
        <v>0</v>
      </c>
      <c r="G54" s="145">
        <v>0</v>
      </c>
      <c r="H54" s="145">
        <v>0</v>
      </c>
      <c r="I54" s="145">
        <v>0</v>
      </c>
      <c r="J54" s="145">
        <v>0</v>
      </c>
      <c r="K54" s="145">
        <v>0</v>
      </c>
      <c r="L54" s="145">
        <v>0</v>
      </c>
      <c r="M54" s="145">
        <v>0</v>
      </c>
      <c r="N54" s="145">
        <v>0</v>
      </c>
      <c r="O54" s="145">
        <v>6109630</v>
      </c>
    </row>
    <row r="55" spans="2:15" ht="7.5" customHeight="1">
      <c r="B55" s="79" t="s">
        <v>146</v>
      </c>
      <c r="C55" s="79">
        <v>62470802</v>
      </c>
      <c r="D55" s="79">
        <v>0</v>
      </c>
      <c r="E55" s="79">
        <v>0</v>
      </c>
      <c r="F55" s="79">
        <v>0</v>
      </c>
      <c r="G55" s="79">
        <v>0</v>
      </c>
      <c r="H55" s="79">
        <v>0</v>
      </c>
      <c r="I55" s="79">
        <v>0</v>
      </c>
      <c r="J55" s="79">
        <v>0</v>
      </c>
      <c r="K55" s="79">
        <v>0</v>
      </c>
      <c r="L55" s="79">
        <v>0</v>
      </c>
      <c r="M55" s="79">
        <v>0</v>
      </c>
      <c r="N55" s="79">
        <v>0</v>
      </c>
      <c r="O55" s="79">
        <v>62470802</v>
      </c>
    </row>
    <row r="56" spans="2:15" ht="7.5" customHeight="1">
      <c r="B56" s="75" t="s">
        <v>147</v>
      </c>
      <c r="C56" s="79">
        <v>17498748</v>
      </c>
      <c r="D56" s="79">
        <v>0</v>
      </c>
      <c r="E56" s="79">
        <v>0</v>
      </c>
      <c r="F56" s="79">
        <v>0</v>
      </c>
      <c r="G56" s="79">
        <v>0</v>
      </c>
      <c r="H56" s="79">
        <v>0</v>
      </c>
      <c r="I56" s="79">
        <v>0</v>
      </c>
      <c r="J56" s="79">
        <v>0</v>
      </c>
      <c r="K56" s="79">
        <v>0</v>
      </c>
      <c r="L56" s="79">
        <v>0</v>
      </c>
      <c r="M56" s="79">
        <v>0</v>
      </c>
      <c r="N56" s="79">
        <v>0</v>
      </c>
      <c r="O56" s="79">
        <v>17498748</v>
      </c>
    </row>
    <row r="57" spans="2:15" ht="7.5" customHeight="1">
      <c r="B57" s="75" t="s">
        <v>148</v>
      </c>
      <c r="C57" s="79">
        <v>71200923</v>
      </c>
      <c r="D57" s="79">
        <v>0</v>
      </c>
      <c r="E57" s="79">
        <v>0</v>
      </c>
      <c r="F57" s="79">
        <v>0</v>
      </c>
      <c r="G57" s="79">
        <v>0</v>
      </c>
      <c r="H57" s="79">
        <v>0</v>
      </c>
      <c r="I57" s="79">
        <v>0</v>
      </c>
      <c r="J57" s="79">
        <v>0</v>
      </c>
      <c r="K57" s="79">
        <v>0</v>
      </c>
      <c r="L57" s="79">
        <v>0</v>
      </c>
      <c r="M57" s="79">
        <v>0</v>
      </c>
      <c r="N57" s="79">
        <v>0</v>
      </c>
      <c r="O57" s="79">
        <v>71200923</v>
      </c>
    </row>
    <row r="58" spans="2:15" ht="7.5" customHeight="1">
      <c r="B58" s="144" t="s">
        <v>149</v>
      </c>
      <c r="C58" s="145">
        <v>433035650</v>
      </c>
      <c r="D58" s="145">
        <v>0</v>
      </c>
      <c r="E58" s="145">
        <v>0</v>
      </c>
      <c r="F58" s="145">
        <v>0</v>
      </c>
      <c r="G58" s="145">
        <v>0</v>
      </c>
      <c r="H58" s="145">
        <v>0</v>
      </c>
      <c r="I58" s="145">
        <v>0</v>
      </c>
      <c r="J58" s="145">
        <v>0</v>
      </c>
      <c r="K58" s="145">
        <v>0</v>
      </c>
      <c r="L58" s="145">
        <v>0</v>
      </c>
      <c r="M58" s="145">
        <v>0</v>
      </c>
      <c r="N58" s="145">
        <v>0</v>
      </c>
      <c r="O58" s="145">
        <v>433035650</v>
      </c>
    </row>
    <row r="59" spans="2:15" ht="7.5" customHeight="1">
      <c r="B59" s="79" t="s">
        <v>150</v>
      </c>
      <c r="C59" s="79">
        <v>35878516</v>
      </c>
      <c r="D59" s="79">
        <v>0</v>
      </c>
      <c r="E59" s="79">
        <v>0</v>
      </c>
      <c r="F59" s="79">
        <v>0</v>
      </c>
      <c r="G59" s="79">
        <v>0</v>
      </c>
      <c r="H59" s="79">
        <v>0</v>
      </c>
      <c r="I59" s="79">
        <v>0</v>
      </c>
      <c r="J59" s="79">
        <v>0</v>
      </c>
      <c r="K59" s="79">
        <v>0</v>
      </c>
      <c r="L59" s="79">
        <v>0</v>
      </c>
      <c r="M59" s="79">
        <v>0</v>
      </c>
      <c r="N59" s="79">
        <v>0</v>
      </c>
      <c r="O59" s="79">
        <v>35878516</v>
      </c>
    </row>
    <row r="60" spans="2:15" ht="7.5" customHeight="1">
      <c r="B60" s="75" t="s">
        <v>151</v>
      </c>
      <c r="C60" s="79">
        <v>3637272</v>
      </c>
      <c r="D60" s="79">
        <v>0</v>
      </c>
      <c r="E60" s="79">
        <v>0</v>
      </c>
      <c r="F60" s="79">
        <v>0</v>
      </c>
      <c r="G60" s="79">
        <v>0</v>
      </c>
      <c r="H60" s="79">
        <v>0</v>
      </c>
      <c r="I60" s="79">
        <v>0</v>
      </c>
      <c r="J60" s="79">
        <v>0</v>
      </c>
      <c r="K60" s="79">
        <v>0</v>
      </c>
      <c r="L60" s="79">
        <v>0</v>
      </c>
      <c r="M60" s="79">
        <v>0</v>
      </c>
      <c r="N60" s="79">
        <v>0</v>
      </c>
      <c r="O60" s="79">
        <v>3637272</v>
      </c>
    </row>
    <row r="61" spans="2:15" ht="7.5" customHeight="1">
      <c r="B61" s="75" t="s">
        <v>152</v>
      </c>
      <c r="C61" s="79">
        <v>87461878</v>
      </c>
      <c r="D61" s="79">
        <v>0</v>
      </c>
      <c r="E61" s="79">
        <v>0</v>
      </c>
      <c r="F61" s="79">
        <v>0</v>
      </c>
      <c r="G61" s="79">
        <v>0</v>
      </c>
      <c r="H61" s="79">
        <v>0</v>
      </c>
      <c r="I61" s="79">
        <v>0</v>
      </c>
      <c r="J61" s="79">
        <v>0</v>
      </c>
      <c r="K61" s="79">
        <v>0</v>
      </c>
      <c r="L61" s="79">
        <v>0</v>
      </c>
      <c r="M61" s="79">
        <v>0</v>
      </c>
      <c r="N61" s="79">
        <v>0</v>
      </c>
      <c r="O61" s="79">
        <v>87461878</v>
      </c>
    </row>
    <row r="62" spans="2:15" ht="7.5" customHeight="1">
      <c r="B62" s="144" t="s">
        <v>153</v>
      </c>
      <c r="C62" s="145">
        <v>56395056</v>
      </c>
      <c r="D62" s="145">
        <v>0</v>
      </c>
      <c r="E62" s="145">
        <v>0</v>
      </c>
      <c r="F62" s="145">
        <v>0</v>
      </c>
      <c r="G62" s="145">
        <v>0</v>
      </c>
      <c r="H62" s="145">
        <v>0</v>
      </c>
      <c r="I62" s="145">
        <v>0</v>
      </c>
      <c r="J62" s="145">
        <v>0</v>
      </c>
      <c r="K62" s="145">
        <v>0</v>
      </c>
      <c r="L62" s="145">
        <v>0</v>
      </c>
      <c r="M62" s="145">
        <v>0</v>
      </c>
      <c r="N62" s="145">
        <v>0</v>
      </c>
      <c r="O62" s="145">
        <v>56395056</v>
      </c>
    </row>
    <row r="63" spans="2:15" ht="7.5" customHeight="1">
      <c r="B63" s="75" t="s">
        <v>154</v>
      </c>
      <c r="C63" s="79">
        <v>17619049</v>
      </c>
      <c r="D63" s="79">
        <v>0</v>
      </c>
      <c r="E63" s="79">
        <v>0</v>
      </c>
      <c r="F63" s="79">
        <v>0</v>
      </c>
      <c r="G63" s="79">
        <v>0</v>
      </c>
      <c r="H63" s="79">
        <v>0</v>
      </c>
      <c r="I63" s="79">
        <v>0</v>
      </c>
      <c r="J63" s="79">
        <v>0</v>
      </c>
      <c r="K63" s="79">
        <v>0</v>
      </c>
      <c r="L63" s="79">
        <v>0</v>
      </c>
      <c r="M63" s="79">
        <v>0</v>
      </c>
      <c r="N63" s="79">
        <v>0</v>
      </c>
      <c r="O63" s="79">
        <v>17619049</v>
      </c>
    </row>
    <row r="64" spans="2:15" ht="7.5" customHeight="1">
      <c r="B64" s="75" t="s">
        <v>155</v>
      </c>
      <c r="C64" s="79">
        <v>61823534</v>
      </c>
      <c r="D64" s="79">
        <v>0</v>
      </c>
      <c r="E64" s="79">
        <v>0</v>
      </c>
      <c r="F64" s="79">
        <v>0</v>
      </c>
      <c r="G64" s="79">
        <v>0</v>
      </c>
      <c r="H64" s="79">
        <v>0</v>
      </c>
      <c r="I64" s="79">
        <v>0</v>
      </c>
      <c r="J64" s="79">
        <v>0</v>
      </c>
      <c r="K64" s="79">
        <v>0</v>
      </c>
      <c r="L64" s="79">
        <v>0</v>
      </c>
      <c r="M64" s="79">
        <v>0</v>
      </c>
      <c r="N64" s="79">
        <v>0</v>
      </c>
      <c r="O64" s="79">
        <v>61823534</v>
      </c>
    </row>
    <row r="65" spans="2:15" ht="7.5" customHeight="1" thickBot="1">
      <c r="B65" s="80" t="s">
        <v>156</v>
      </c>
      <c r="C65" s="79">
        <v>19961759</v>
      </c>
      <c r="D65" s="79">
        <v>0</v>
      </c>
      <c r="E65" s="79">
        <v>0</v>
      </c>
      <c r="F65" s="79">
        <v>0</v>
      </c>
      <c r="G65" s="79">
        <v>0</v>
      </c>
      <c r="H65" s="79">
        <v>0</v>
      </c>
      <c r="I65" s="79">
        <v>0</v>
      </c>
      <c r="J65" s="79">
        <v>0</v>
      </c>
      <c r="K65" s="79">
        <v>0</v>
      </c>
      <c r="L65" s="79">
        <v>0</v>
      </c>
      <c r="M65" s="79">
        <v>0</v>
      </c>
      <c r="N65" s="79">
        <v>0</v>
      </c>
      <c r="O65" s="79">
        <v>19961759</v>
      </c>
    </row>
    <row r="66" spans="2:15" ht="7.5" customHeight="1" thickTop="1">
      <c r="B66" s="76" t="s">
        <v>217</v>
      </c>
      <c r="C66" s="83">
        <v>3091043563</v>
      </c>
      <c r="D66" s="83">
        <v>0</v>
      </c>
      <c r="E66" s="83">
        <v>0</v>
      </c>
      <c r="F66" s="83">
        <v>0</v>
      </c>
      <c r="G66" s="83">
        <v>0</v>
      </c>
      <c r="H66" s="83">
        <v>0</v>
      </c>
      <c r="I66" s="83">
        <v>0</v>
      </c>
      <c r="J66" s="83">
        <v>0</v>
      </c>
      <c r="K66" s="83">
        <v>0</v>
      </c>
      <c r="L66" s="83">
        <v>0</v>
      </c>
      <c r="M66" s="83">
        <v>0</v>
      </c>
      <c r="N66" s="83">
        <v>0</v>
      </c>
      <c r="O66" s="83">
        <v>3091043563</v>
      </c>
    </row>
    <row r="67" spans="2:15" ht="7.5" customHeight="1" thickBot="1">
      <c r="B67" s="77" t="s">
        <v>158</v>
      </c>
      <c r="C67" s="82">
        <v>1190947</v>
      </c>
      <c r="D67" s="82">
        <v>0</v>
      </c>
      <c r="E67" s="82">
        <v>0</v>
      </c>
      <c r="F67" s="82">
        <v>0</v>
      </c>
      <c r="G67" s="82">
        <v>0</v>
      </c>
      <c r="H67" s="82">
        <v>0</v>
      </c>
      <c r="I67" s="82">
        <v>0</v>
      </c>
      <c r="J67" s="82">
        <v>0</v>
      </c>
      <c r="K67" s="82">
        <v>0</v>
      </c>
      <c r="L67" s="82">
        <v>0</v>
      </c>
      <c r="M67" s="82">
        <v>0</v>
      </c>
      <c r="N67" s="82">
        <v>0</v>
      </c>
      <c r="O67" s="82">
        <v>1190947</v>
      </c>
    </row>
    <row r="68" spans="2:15" ht="9" customHeight="1" thickTop="1">
      <c r="B68" s="78" t="s">
        <v>218</v>
      </c>
      <c r="C68" s="81">
        <v>3092234510</v>
      </c>
      <c r="D68" s="81">
        <v>0</v>
      </c>
      <c r="E68" s="81">
        <v>0</v>
      </c>
      <c r="F68" s="81">
        <v>0</v>
      </c>
      <c r="G68" s="81">
        <v>0</v>
      </c>
      <c r="H68" s="81">
        <v>0</v>
      </c>
      <c r="I68" s="81">
        <v>0</v>
      </c>
      <c r="J68" s="81">
        <v>0</v>
      </c>
      <c r="K68" s="81">
        <v>0</v>
      </c>
      <c r="L68" s="81">
        <v>0</v>
      </c>
      <c r="M68" s="81">
        <v>0</v>
      </c>
      <c r="N68" s="81">
        <v>0</v>
      </c>
      <c r="O68" s="81">
        <v>3092234510</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223</v>
      </c>
      <c r="G2" s="29" t="s">
        <v>224</v>
      </c>
      <c r="H2" s="29" t="s">
        <v>225</v>
      </c>
      <c r="I2" s="29" t="s">
        <v>226</v>
      </c>
      <c r="J2" s="29" t="s">
        <v>227</v>
      </c>
      <c r="K2" s="29" t="s">
        <v>228</v>
      </c>
      <c r="L2" s="29" t="s">
        <v>229</v>
      </c>
      <c r="M2" s="29" t="s">
        <v>230</v>
      </c>
      <c r="N2" s="29" t="s">
        <v>231</v>
      </c>
      <c r="O2" s="29" t="s">
        <v>81</v>
      </c>
      <c r="P2" s="29" t="s">
        <v>8</v>
      </c>
    </row>
    <row r="3" spans="2:16" ht="12" customHeight="1" hidden="1">
      <c r="B3" s="30" t="s">
        <v>232</v>
      </c>
      <c r="C3" s="29" t="s">
        <v>241</v>
      </c>
      <c r="D3" s="29" t="s">
        <v>241</v>
      </c>
      <c r="E3" s="29" t="s">
        <v>241</v>
      </c>
      <c r="F3" s="29" t="s">
        <v>241</v>
      </c>
      <c r="G3" s="29" t="s">
        <v>241</v>
      </c>
      <c r="H3" s="195" t="s">
        <v>241</v>
      </c>
      <c r="I3" s="195" t="s">
        <v>242</v>
      </c>
      <c r="J3" s="195" t="s">
        <v>242</v>
      </c>
      <c r="K3" s="195" t="s">
        <v>243</v>
      </c>
      <c r="L3" s="195" t="s">
        <v>243</v>
      </c>
      <c r="M3" s="195" t="s">
        <v>244</v>
      </c>
      <c r="N3" s="195" t="s">
        <v>245</v>
      </c>
      <c r="O3" s="195" t="s">
        <v>71</v>
      </c>
      <c r="P3" s="195" t="s">
        <v>20</v>
      </c>
    </row>
    <row r="4" ht="12" customHeight="1"/>
    <row r="5" spans="2:15" ht="16.5" customHeight="1">
      <c r="B5" s="19" t="str">
        <f>CONCATENATE("Monthly Special Fuel Reported by States ",P3," 1/")</f>
        <v>Monthly Special Fuel Reported by States 2014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05/28/2015</v>
      </c>
      <c r="N10" s="84"/>
      <c r="O10" s="84" t="str">
        <f>CONCATENATE(P3," Reporting Period")</f>
        <v>2014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96</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(50 Entries)</v>
      </c>
      <c r="J12" s="47" t="str">
        <f t="shared" si="0"/>
        <v>(50 Entries)</v>
      </c>
      <c r="K12" s="47" t="str">
        <f t="shared" si="0"/>
        <v>(49 Entries)</v>
      </c>
      <c r="L12" s="47" t="str">
        <f t="shared" si="0"/>
        <v>(49 Entries)</v>
      </c>
      <c r="M12" s="47" t="str">
        <f t="shared" si="0"/>
        <v>(48 Entries)</v>
      </c>
      <c r="N12" s="47" t="str">
        <f t="shared" si="0"/>
        <v>(46 Entries)</v>
      </c>
      <c r="O12" s="47" t="s">
        <v>32</v>
      </c>
    </row>
    <row r="13" spans="2:15" s="72" customFormat="1" ht="6" hidden="1">
      <c r="B13" s="72" t="s">
        <v>96</v>
      </c>
      <c r="C13" s="72" t="s">
        <v>97</v>
      </c>
      <c r="D13" s="72" t="s">
        <v>100</v>
      </c>
      <c r="E13" s="72" t="s">
        <v>103</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60799421</v>
      </c>
      <c r="D15" s="79">
        <v>63114219</v>
      </c>
      <c r="E15" s="79">
        <v>59027214</v>
      </c>
      <c r="F15" s="79">
        <v>67538878</v>
      </c>
      <c r="G15" s="79">
        <v>67670960</v>
      </c>
      <c r="H15" s="79">
        <v>66308961</v>
      </c>
      <c r="I15" s="79">
        <v>65199320</v>
      </c>
      <c r="J15" s="79">
        <v>66706719</v>
      </c>
      <c r="K15" s="79">
        <v>65992833</v>
      </c>
      <c r="L15" s="79">
        <v>66343397</v>
      </c>
      <c r="M15" s="79">
        <v>67009453</v>
      </c>
      <c r="N15" s="79">
        <v>63568920</v>
      </c>
      <c r="O15" s="79">
        <v>779280295</v>
      </c>
    </row>
    <row r="16" spans="2:15" ht="7.5" customHeight="1">
      <c r="B16" s="75" t="s">
        <v>107</v>
      </c>
      <c r="C16" s="79">
        <v>9423516</v>
      </c>
      <c r="D16" s="79">
        <v>14085396</v>
      </c>
      <c r="E16" s="79">
        <v>18030162</v>
      </c>
      <c r="F16" s="79">
        <v>13246119</v>
      </c>
      <c r="G16" s="79">
        <v>13910802</v>
      </c>
      <c r="H16" s="79">
        <v>3769811</v>
      </c>
      <c r="I16" s="79">
        <v>31439404</v>
      </c>
      <c r="J16" s="79">
        <v>9556282</v>
      </c>
      <c r="K16" s="79">
        <v>13846094</v>
      </c>
      <c r="L16" s="79">
        <v>12361991</v>
      </c>
      <c r="M16" s="79">
        <v>-1802994</v>
      </c>
      <c r="N16" s="79">
        <v>-688985</v>
      </c>
      <c r="O16" s="79">
        <v>137177598</v>
      </c>
    </row>
    <row r="17" spans="2:15" ht="7.5" customHeight="1">
      <c r="B17" s="75" t="s">
        <v>108</v>
      </c>
      <c r="C17" s="79">
        <v>59072989</v>
      </c>
      <c r="D17" s="79">
        <v>58393908</v>
      </c>
      <c r="E17" s="79">
        <v>68884634</v>
      </c>
      <c r="F17" s="79">
        <v>59676433</v>
      </c>
      <c r="G17" s="79">
        <v>67054557</v>
      </c>
      <c r="H17" s="79">
        <v>69881078</v>
      </c>
      <c r="I17" s="79">
        <v>57855652</v>
      </c>
      <c r="J17" s="79">
        <v>67606207</v>
      </c>
      <c r="K17" s="79">
        <v>66496635</v>
      </c>
      <c r="L17" s="79">
        <v>63373667</v>
      </c>
      <c r="M17" s="79">
        <v>63485621</v>
      </c>
      <c r="N17" s="79">
        <v>68294649</v>
      </c>
      <c r="O17" s="79">
        <v>770076030</v>
      </c>
    </row>
    <row r="18" spans="2:15" ht="7.5" customHeight="1">
      <c r="B18" s="144" t="s">
        <v>109</v>
      </c>
      <c r="C18" s="145">
        <v>48106251</v>
      </c>
      <c r="D18" s="145">
        <v>53442865</v>
      </c>
      <c r="E18" s="145">
        <v>51802171</v>
      </c>
      <c r="F18" s="145">
        <v>41638348</v>
      </c>
      <c r="G18" s="145">
        <v>58719809</v>
      </c>
      <c r="H18" s="145">
        <v>45292345</v>
      </c>
      <c r="I18" s="145">
        <v>46937982</v>
      </c>
      <c r="J18" s="145">
        <v>60525533</v>
      </c>
      <c r="K18" s="145">
        <v>52374604</v>
      </c>
      <c r="L18" s="145">
        <v>48380827</v>
      </c>
      <c r="M18" s="145">
        <v>51643664</v>
      </c>
      <c r="N18" s="145">
        <v>48613768</v>
      </c>
      <c r="O18" s="145">
        <v>607478167</v>
      </c>
    </row>
    <row r="19" spans="2:15" ht="7.5" customHeight="1">
      <c r="B19" s="74" t="s">
        <v>110</v>
      </c>
      <c r="C19" s="79">
        <v>202785253</v>
      </c>
      <c r="D19" s="79">
        <v>188518732</v>
      </c>
      <c r="E19" s="79">
        <v>240900194</v>
      </c>
      <c r="F19" s="79">
        <v>215075521</v>
      </c>
      <c r="G19" s="79">
        <v>232075871</v>
      </c>
      <c r="H19" s="79">
        <v>270777410</v>
      </c>
      <c r="I19" s="79">
        <v>243763550</v>
      </c>
      <c r="J19" s="79">
        <v>240716365</v>
      </c>
      <c r="K19" s="79">
        <v>283598825</v>
      </c>
      <c r="L19" s="79">
        <v>247411007</v>
      </c>
      <c r="M19" s="79">
        <v>210313470</v>
      </c>
      <c r="N19" s="79">
        <v>342796643</v>
      </c>
      <c r="O19" s="79">
        <v>2918732841</v>
      </c>
    </row>
    <row r="20" spans="2:15" ht="7.5" customHeight="1">
      <c r="B20" s="75" t="s">
        <v>111</v>
      </c>
      <c r="C20" s="79">
        <v>49827858</v>
      </c>
      <c r="D20" s="79">
        <v>45746631</v>
      </c>
      <c r="E20" s="79">
        <v>47520294</v>
      </c>
      <c r="F20" s="79">
        <v>50808037</v>
      </c>
      <c r="G20" s="79">
        <v>55765932</v>
      </c>
      <c r="H20" s="79">
        <v>49084132</v>
      </c>
      <c r="I20" s="79">
        <v>57847768</v>
      </c>
      <c r="J20" s="79">
        <v>58977233</v>
      </c>
      <c r="K20" s="79">
        <v>53903018</v>
      </c>
      <c r="L20" s="79">
        <v>58151283</v>
      </c>
      <c r="M20" s="79">
        <v>53834223</v>
      </c>
      <c r="N20" s="79">
        <v>48870980</v>
      </c>
      <c r="O20" s="79">
        <v>630337389</v>
      </c>
    </row>
    <row r="21" spans="2:15" ht="7.5" customHeight="1">
      <c r="B21" s="75" t="s">
        <v>112</v>
      </c>
      <c r="C21" s="79">
        <v>19821222</v>
      </c>
      <c r="D21" s="79">
        <v>17106814</v>
      </c>
      <c r="E21" s="79">
        <v>28057516</v>
      </c>
      <c r="F21" s="79">
        <v>20054652</v>
      </c>
      <c r="G21" s="79">
        <v>21208811</v>
      </c>
      <c r="H21" s="79">
        <v>26281210</v>
      </c>
      <c r="I21" s="79">
        <v>21473982</v>
      </c>
      <c r="J21" s="79">
        <v>20505113</v>
      </c>
      <c r="K21" s="79">
        <v>28657708</v>
      </c>
      <c r="L21" s="79">
        <v>20912897</v>
      </c>
      <c r="M21" s="79">
        <v>19546506</v>
      </c>
      <c r="N21" s="79">
        <v>27361750</v>
      </c>
      <c r="O21" s="79">
        <v>270988181</v>
      </c>
    </row>
    <row r="22" spans="2:15" ht="7.5" customHeight="1">
      <c r="B22" s="144" t="s">
        <v>113</v>
      </c>
      <c r="C22" s="145">
        <v>5246009</v>
      </c>
      <c r="D22" s="145">
        <v>4375286</v>
      </c>
      <c r="E22" s="145">
        <v>5576083</v>
      </c>
      <c r="F22" s="145">
        <v>5070326</v>
      </c>
      <c r="G22" s="145">
        <v>5803289</v>
      </c>
      <c r="H22" s="145">
        <v>5578056</v>
      </c>
      <c r="I22" s="145">
        <v>5088437</v>
      </c>
      <c r="J22" s="145">
        <v>4848330</v>
      </c>
      <c r="K22" s="145">
        <v>6445764</v>
      </c>
      <c r="L22" s="145">
        <v>4835675</v>
      </c>
      <c r="M22" s="145">
        <v>5492082</v>
      </c>
      <c r="N22" s="145">
        <v>5532667</v>
      </c>
      <c r="O22" s="145">
        <v>63892004</v>
      </c>
    </row>
    <row r="23" spans="2:15" ht="7.5" customHeight="1">
      <c r="B23" s="74" t="s">
        <v>114</v>
      </c>
      <c r="C23" s="79">
        <v>1386902</v>
      </c>
      <c r="D23" s="79">
        <v>1166142</v>
      </c>
      <c r="E23" s="79">
        <v>1234268</v>
      </c>
      <c r="F23" s="79">
        <v>1257974</v>
      </c>
      <c r="G23" s="79">
        <v>1246420</v>
      </c>
      <c r="H23" s="79">
        <v>1902283</v>
      </c>
      <c r="I23" s="79">
        <v>1819618</v>
      </c>
      <c r="J23" s="79">
        <v>1779453</v>
      </c>
      <c r="K23" s="79">
        <v>1239170</v>
      </c>
      <c r="L23" s="79">
        <v>1774653</v>
      </c>
      <c r="M23" s="79">
        <v>1706827</v>
      </c>
      <c r="N23" s="79">
        <v>1099457</v>
      </c>
      <c r="O23" s="79">
        <v>17613167</v>
      </c>
    </row>
    <row r="24" spans="2:15" ht="7.5" customHeight="1">
      <c r="B24" s="75" t="s">
        <v>115</v>
      </c>
      <c r="C24" s="79">
        <v>113559038</v>
      </c>
      <c r="D24" s="79">
        <v>118058910</v>
      </c>
      <c r="E24" s="79">
        <v>112388946</v>
      </c>
      <c r="F24" s="79">
        <v>126519704</v>
      </c>
      <c r="G24" s="79">
        <v>129916705</v>
      </c>
      <c r="H24" s="79">
        <v>127815854</v>
      </c>
      <c r="I24" s="79">
        <v>116518048</v>
      </c>
      <c r="J24" s="79">
        <v>116561967</v>
      </c>
      <c r="K24" s="79">
        <v>121845588</v>
      </c>
      <c r="L24" s="79">
        <v>114112481</v>
      </c>
      <c r="M24" s="79">
        <v>128808218</v>
      </c>
      <c r="N24" s="79">
        <v>115792216</v>
      </c>
      <c r="O24" s="79">
        <v>1441897675</v>
      </c>
    </row>
    <row r="25" spans="2:15" ht="7.5" customHeight="1">
      <c r="B25" s="75" t="s">
        <v>116</v>
      </c>
      <c r="C25" s="79">
        <v>95677997</v>
      </c>
      <c r="D25" s="79">
        <v>93571023</v>
      </c>
      <c r="E25" s="79">
        <v>110092165</v>
      </c>
      <c r="F25" s="79">
        <v>102150958</v>
      </c>
      <c r="G25" s="79">
        <v>111420522</v>
      </c>
      <c r="H25" s="79">
        <v>112077842</v>
      </c>
      <c r="I25" s="79">
        <v>104793893</v>
      </c>
      <c r="J25" s="79">
        <v>107504591</v>
      </c>
      <c r="K25" s="79">
        <v>101670745</v>
      </c>
      <c r="L25" s="79">
        <v>113982586</v>
      </c>
      <c r="M25" s="79">
        <v>97153989</v>
      </c>
      <c r="N25" s="79">
        <v>103231703</v>
      </c>
      <c r="O25" s="79">
        <v>1253328014</v>
      </c>
    </row>
    <row r="26" spans="2:15" ht="7.5" customHeight="1">
      <c r="B26" s="144" t="s">
        <v>117</v>
      </c>
      <c r="C26" s="145">
        <v>4695004</v>
      </c>
      <c r="D26" s="145">
        <v>730112</v>
      </c>
      <c r="E26" s="145">
        <v>4759886</v>
      </c>
      <c r="F26" s="145">
        <v>4280619</v>
      </c>
      <c r="G26" s="145">
        <v>4243529</v>
      </c>
      <c r="H26" s="145">
        <v>4041721</v>
      </c>
      <c r="I26" s="145">
        <v>4207329</v>
      </c>
      <c r="J26" s="145">
        <v>4290442</v>
      </c>
      <c r="K26" s="145">
        <v>4287155</v>
      </c>
      <c r="L26" s="145">
        <v>4484461</v>
      </c>
      <c r="M26" s="145">
        <v>5874438</v>
      </c>
      <c r="N26" s="145">
        <v>2101249</v>
      </c>
      <c r="O26" s="145">
        <v>47995945</v>
      </c>
    </row>
    <row r="27" spans="2:15" ht="7.5" customHeight="1">
      <c r="B27" s="74" t="s">
        <v>118</v>
      </c>
      <c r="C27" s="79">
        <v>17357726</v>
      </c>
      <c r="D27" s="79">
        <v>21284011</v>
      </c>
      <c r="E27" s="79">
        <v>20565516</v>
      </c>
      <c r="F27" s="79">
        <v>18212811</v>
      </c>
      <c r="G27" s="79">
        <v>17889342</v>
      </c>
      <c r="H27" s="79">
        <v>22670000</v>
      </c>
      <c r="I27" s="79">
        <v>22744736</v>
      </c>
      <c r="J27" s="79">
        <v>24005471</v>
      </c>
      <c r="K27" s="79">
        <v>25249539</v>
      </c>
      <c r="L27" s="79">
        <v>25013108</v>
      </c>
      <c r="M27" s="79">
        <v>24833394</v>
      </c>
      <c r="N27" s="79">
        <v>26013744</v>
      </c>
      <c r="O27" s="79">
        <v>265839398</v>
      </c>
    </row>
    <row r="28" spans="2:15" ht="7.5" customHeight="1">
      <c r="B28" s="75" t="s">
        <v>119</v>
      </c>
      <c r="C28" s="79">
        <v>124280255</v>
      </c>
      <c r="D28" s="79">
        <v>93975058</v>
      </c>
      <c r="E28" s="79">
        <v>140902710</v>
      </c>
      <c r="F28" s="79">
        <v>130345621</v>
      </c>
      <c r="G28" s="79">
        <v>120283534</v>
      </c>
      <c r="H28" s="79">
        <v>140575717</v>
      </c>
      <c r="I28" s="79">
        <v>117260517</v>
      </c>
      <c r="J28" s="79">
        <v>98652823</v>
      </c>
      <c r="K28" s="79">
        <v>157983225</v>
      </c>
      <c r="L28" s="79">
        <v>128996768</v>
      </c>
      <c r="M28" s="79">
        <v>113888730</v>
      </c>
      <c r="N28" s="79">
        <v>144229436</v>
      </c>
      <c r="O28" s="79">
        <v>1511374394</v>
      </c>
    </row>
    <row r="29" spans="2:15" ht="7.5" customHeight="1">
      <c r="B29" s="75" t="s">
        <v>120</v>
      </c>
      <c r="C29" s="79">
        <v>96850180</v>
      </c>
      <c r="D29" s="79">
        <v>105718905</v>
      </c>
      <c r="E29" s="79">
        <v>116021412</v>
      </c>
      <c r="F29" s="79">
        <v>110918788</v>
      </c>
      <c r="G29" s="79">
        <v>114310821</v>
      </c>
      <c r="H29" s="79">
        <v>100206672</v>
      </c>
      <c r="I29" s="79">
        <v>106655344</v>
      </c>
      <c r="J29" s="79">
        <v>111879866</v>
      </c>
      <c r="K29" s="79">
        <v>101188249</v>
      </c>
      <c r="L29" s="79">
        <v>120891608</v>
      </c>
      <c r="M29" s="79">
        <v>108733751</v>
      </c>
      <c r="N29" s="79">
        <v>96268451</v>
      </c>
      <c r="O29" s="79">
        <v>1289644047</v>
      </c>
    </row>
    <row r="30" spans="2:15" ht="7.5" customHeight="1">
      <c r="B30" s="144" t="s">
        <v>121</v>
      </c>
      <c r="C30" s="145">
        <v>54064197</v>
      </c>
      <c r="D30" s="145">
        <v>46032261</v>
      </c>
      <c r="E30" s="145">
        <v>51457460</v>
      </c>
      <c r="F30" s="145">
        <v>60971543</v>
      </c>
      <c r="G30" s="145">
        <v>59784335</v>
      </c>
      <c r="H30" s="145">
        <v>51771932</v>
      </c>
      <c r="I30" s="145">
        <v>61326334</v>
      </c>
      <c r="J30" s="145">
        <v>57219545</v>
      </c>
      <c r="K30" s="145">
        <v>56593439</v>
      </c>
      <c r="L30" s="145">
        <v>67632249</v>
      </c>
      <c r="M30" s="145">
        <v>62518522</v>
      </c>
      <c r="N30" s="145">
        <v>55667717</v>
      </c>
      <c r="O30" s="145">
        <v>685039534</v>
      </c>
    </row>
    <row r="31" spans="2:15" ht="7.5" customHeight="1">
      <c r="B31" s="74" t="s">
        <v>122</v>
      </c>
      <c r="C31" s="79">
        <v>32167918</v>
      </c>
      <c r="D31" s="79">
        <v>42649193</v>
      </c>
      <c r="E31" s="79">
        <v>51816951</v>
      </c>
      <c r="F31" s="79">
        <v>33211169</v>
      </c>
      <c r="G31" s="79">
        <v>44866772</v>
      </c>
      <c r="H31" s="79">
        <v>47938709</v>
      </c>
      <c r="I31" s="79">
        <v>37933865</v>
      </c>
      <c r="J31" s="79">
        <v>34277786</v>
      </c>
      <c r="K31" s="79">
        <v>36374740</v>
      </c>
      <c r="L31" s="79">
        <v>45668647</v>
      </c>
      <c r="M31" s="79">
        <v>27136338</v>
      </c>
      <c r="N31" s="79">
        <v>65346240</v>
      </c>
      <c r="O31" s="79">
        <v>499388328</v>
      </c>
    </row>
    <row r="32" spans="2:15" ht="7.5" customHeight="1">
      <c r="B32" s="75" t="s">
        <v>123</v>
      </c>
      <c r="C32" s="79">
        <v>66750398</v>
      </c>
      <c r="D32" s="79">
        <v>60147886</v>
      </c>
      <c r="E32" s="79">
        <v>61832699</v>
      </c>
      <c r="F32" s="79">
        <v>71532266</v>
      </c>
      <c r="G32" s="79">
        <v>70142683</v>
      </c>
      <c r="H32" s="79">
        <v>58971293</v>
      </c>
      <c r="I32" s="79">
        <v>74678024</v>
      </c>
      <c r="J32" s="79">
        <v>68807070</v>
      </c>
      <c r="K32" s="79">
        <v>66406964</v>
      </c>
      <c r="L32" s="79">
        <v>78134712</v>
      </c>
      <c r="M32" s="79">
        <v>62976305</v>
      </c>
      <c r="N32" s="79">
        <v>61480591</v>
      </c>
      <c r="O32" s="79">
        <v>801860891</v>
      </c>
    </row>
    <row r="33" spans="2:15" ht="7.5" customHeight="1">
      <c r="B33" s="75" t="s">
        <v>124</v>
      </c>
      <c r="C33" s="79">
        <v>57948102</v>
      </c>
      <c r="D33" s="79">
        <v>55027310</v>
      </c>
      <c r="E33" s="79">
        <v>53062708</v>
      </c>
      <c r="F33" s="79">
        <v>59282692</v>
      </c>
      <c r="G33" s="79">
        <v>61648444</v>
      </c>
      <c r="H33" s="79">
        <v>48621306</v>
      </c>
      <c r="I33" s="79">
        <v>56554588</v>
      </c>
      <c r="J33" s="79">
        <v>60198599</v>
      </c>
      <c r="K33" s="79">
        <v>20178933</v>
      </c>
      <c r="L33" s="79">
        <v>46511367</v>
      </c>
      <c r="M33" s="79">
        <v>36575508</v>
      </c>
      <c r="N33" s="79">
        <v>31449592</v>
      </c>
      <c r="O33" s="79">
        <v>587059149</v>
      </c>
    </row>
    <row r="34" spans="2:15" ht="7.5" customHeight="1">
      <c r="B34" s="144" t="s">
        <v>125</v>
      </c>
      <c r="C34" s="145">
        <v>10288821</v>
      </c>
      <c r="D34" s="145">
        <v>16150129</v>
      </c>
      <c r="E34" s="145">
        <v>22386300</v>
      </c>
      <c r="F34" s="145">
        <v>11712799</v>
      </c>
      <c r="G34" s="145">
        <v>13251690</v>
      </c>
      <c r="H34" s="145">
        <v>15297456</v>
      </c>
      <c r="I34" s="145">
        <v>14330001</v>
      </c>
      <c r="J34" s="145">
        <v>12785673</v>
      </c>
      <c r="K34" s="145">
        <v>17454691</v>
      </c>
      <c r="L34" s="145">
        <v>13702041</v>
      </c>
      <c r="M34" s="145">
        <v>15932120</v>
      </c>
      <c r="N34" s="145">
        <v>17651768</v>
      </c>
      <c r="O34" s="145">
        <v>180943489</v>
      </c>
    </row>
    <row r="35" spans="2:15" ht="7.5" customHeight="1">
      <c r="B35" s="74" t="s">
        <v>126</v>
      </c>
      <c r="C35" s="79">
        <v>41551975</v>
      </c>
      <c r="D35" s="79">
        <v>37014339</v>
      </c>
      <c r="E35" s="79">
        <v>43626865</v>
      </c>
      <c r="F35" s="79">
        <v>46790206</v>
      </c>
      <c r="G35" s="79">
        <v>44921347</v>
      </c>
      <c r="H35" s="79">
        <v>43128092</v>
      </c>
      <c r="I35" s="79">
        <v>47476892</v>
      </c>
      <c r="J35" s="79">
        <v>41377540</v>
      </c>
      <c r="K35" s="79">
        <v>43075590</v>
      </c>
      <c r="L35" s="79">
        <v>46289615</v>
      </c>
      <c r="M35" s="79">
        <v>41712587</v>
      </c>
      <c r="N35" s="79">
        <v>43151320</v>
      </c>
      <c r="O35" s="79">
        <v>520116368</v>
      </c>
    </row>
    <row r="36" spans="2:15" ht="7.5" customHeight="1">
      <c r="B36" s="75" t="s">
        <v>127</v>
      </c>
      <c r="C36" s="79">
        <v>34329658</v>
      </c>
      <c r="D36" s="79">
        <v>31779879</v>
      </c>
      <c r="E36" s="79">
        <v>33559787</v>
      </c>
      <c r="F36" s="79">
        <v>31270900</v>
      </c>
      <c r="G36" s="79">
        <v>37368430</v>
      </c>
      <c r="H36" s="79">
        <v>34984011</v>
      </c>
      <c r="I36" s="79">
        <v>34423003</v>
      </c>
      <c r="J36" s="79">
        <v>35816651</v>
      </c>
      <c r="K36" s="79">
        <v>35740173</v>
      </c>
      <c r="L36" s="79">
        <v>35386237</v>
      </c>
      <c r="M36" s="79">
        <v>36643845</v>
      </c>
      <c r="N36" s="79">
        <v>35697512</v>
      </c>
      <c r="O36" s="79">
        <v>417000086</v>
      </c>
    </row>
    <row r="37" spans="2:15" ht="7.5" customHeight="1">
      <c r="B37" s="75" t="s">
        <v>128</v>
      </c>
      <c r="C37" s="79">
        <v>86918110</v>
      </c>
      <c r="D37" s="79">
        <v>72776371</v>
      </c>
      <c r="E37" s="79">
        <v>62305275</v>
      </c>
      <c r="F37" s="79">
        <v>80094910</v>
      </c>
      <c r="G37" s="79">
        <v>78720639</v>
      </c>
      <c r="H37" s="79">
        <v>70811091</v>
      </c>
      <c r="I37" s="79">
        <v>86736403</v>
      </c>
      <c r="J37" s="79">
        <v>81679306</v>
      </c>
      <c r="K37" s="79">
        <v>70272972</v>
      </c>
      <c r="L37" s="79">
        <v>96289879</v>
      </c>
      <c r="M37" s="79">
        <v>72025736</v>
      </c>
      <c r="N37" s="79">
        <v>67681763</v>
      </c>
      <c r="O37" s="79">
        <v>926312455</v>
      </c>
    </row>
    <row r="38" spans="2:15" ht="7.5" customHeight="1">
      <c r="B38" s="144" t="s">
        <v>129</v>
      </c>
      <c r="C38" s="145">
        <v>48445742</v>
      </c>
      <c r="D38" s="145">
        <v>47131924</v>
      </c>
      <c r="E38" s="145">
        <v>55604021</v>
      </c>
      <c r="F38" s="145">
        <v>47203860</v>
      </c>
      <c r="G38" s="145">
        <v>53111639</v>
      </c>
      <c r="H38" s="145">
        <v>63102016</v>
      </c>
      <c r="I38" s="145">
        <v>58734315</v>
      </c>
      <c r="J38" s="145">
        <v>58387988</v>
      </c>
      <c r="K38" s="145">
        <v>65794186</v>
      </c>
      <c r="L38" s="145">
        <v>58384621</v>
      </c>
      <c r="M38" s="145">
        <v>60168732</v>
      </c>
      <c r="N38" s="145">
        <v>57490562</v>
      </c>
      <c r="O38" s="145">
        <v>673559606</v>
      </c>
    </row>
    <row r="39" spans="2:15" ht="7.5" customHeight="1">
      <c r="B39" s="74" t="s">
        <v>130</v>
      </c>
      <c r="C39" s="79">
        <v>46238614</v>
      </c>
      <c r="D39" s="79">
        <v>37357815</v>
      </c>
      <c r="E39" s="79">
        <v>41297019</v>
      </c>
      <c r="F39" s="79">
        <v>49943275</v>
      </c>
      <c r="G39" s="79">
        <v>49581842</v>
      </c>
      <c r="H39" s="79">
        <v>48893747</v>
      </c>
      <c r="I39" s="79">
        <v>48859266</v>
      </c>
      <c r="J39" s="79">
        <v>40569250</v>
      </c>
      <c r="K39" s="79">
        <v>45321549</v>
      </c>
      <c r="L39" s="79">
        <v>55693784</v>
      </c>
      <c r="M39" s="79">
        <v>43739357</v>
      </c>
      <c r="N39" s="79">
        <v>54727940</v>
      </c>
      <c r="O39" s="79">
        <v>562223457</v>
      </c>
    </row>
    <row r="40" spans="2:15" ht="7.5" customHeight="1">
      <c r="B40" s="75" t="s">
        <v>131</v>
      </c>
      <c r="C40" s="79">
        <v>66922972</v>
      </c>
      <c r="D40" s="79">
        <v>87317402</v>
      </c>
      <c r="E40" s="79">
        <v>96208306</v>
      </c>
      <c r="F40" s="79">
        <v>65017411</v>
      </c>
      <c r="G40" s="79">
        <v>96533361</v>
      </c>
      <c r="H40" s="79">
        <v>90238669</v>
      </c>
      <c r="I40" s="79">
        <v>69788588</v>
      </c>
      <c r="J40" s="79">
        <v>92152277</v>
      </c>
      <c r="K40" s="79">
        <v>89426536</v>
      </c>
      <c r="L40" s="79">
        <v>64320320</v>
      </c>
      <c r="M40" s="79">
        <v>87916130</v>
      </c>
      <c r="N40" s="79">
        <v>97348197</v>
      </c>
      <c r="O40" s="79">
        <v>1003190169</v>
      </c>
    </row>
    <row r="41" spans="2:15" ht="7.5" customHeight="1">
      <c r="B41" s="75" t="s">
        <v>132</v>
      </c>
      <c r="C41" s="79">
        <v>18690913</v>
      </c>
      <c r="D41" s="79">
        <v>17536046</v>
      </c>
      <c r="E41" s="79">
        <v>20276234</v>
      </c>
      <c r="F41" s="79">
        <v>21222940</v>
      </c>
      <c r="G41" s="79">
        <v>23194865</v>
      </c>
      <c r="H41" s="79">
        <v>22804620</v>
      </c>
      <c r="I41" s="79">
        <v>27112537</v>
      </c>
      <c r="J41" s="79">
        <v>25405871</v>
      </c>
      <c r="K41" s="79">
        <v>25467614</v>
      </c>
      <c r="L41" s="79">
        <v>27021293</v>
      </c>
      <c r="M41" s="79">
        <v>21375615</v>
      </c>
      <c r="N41" s="79">
        <v>20808948</v>
      </c>
      <c r="O41" s="79">
        <v>270917496</v>
      </c>
    </row>
    <row r="42" spans="2:15" ht="7.5" customHeight="1">
      <c r="B42" s="144" t="s">
        <v>133</v>
      </c>
      <c r="C42" s="145">
        <v>32140448</v>
      </c>
      <c r="D42" s="145">
        <v>28680531</v>
      </c>
      <c r="E42" s="145">
        <v>41237488</v>
      </c>
      <c r="F42" s="145">
        <v>34447386</v>
      </c>
      <c r="G42" s="145">
        <v>35123781</v>
      </c>
      <c r="H42" s="145">
        <v>40698908</v>
      </c>
      <c r="I42" s="145">
        <v>36030975</v>
      </c>
      <c r="J42" s="145">
        <v>34950753</v>
      </c>
      <c r="K42" s="145">
        <v>42402762</v>
      </c>
      <c r="L42" s="145">
        <v>41136880</v>
      </c>
      <c r="M42" s="145">
        <v>35046966</v>
      </c>
      <c r="N42" s="145">
        <v>40550350</v>
      </c>
      <c r="O42" s="145">
        <v>442447228</v>
      </c>
    </row>
    <row r="43" spans="2:15" ht="7.5" customHeight="1">
      <c r="B43" s="74" t="s">
        <v>134</v>
      </c>
      <c r="C43" s="79">
        <v>26623544</v>
      </c>
      <c r="D43" s="79">
        <v>25250068</v>
      </c>
      <c r="E43" s="79">
        <v>16453552</v>
      </c>
      <c r="F43" s="79">
        <v>30029406</v>
      </c>
      <c r="G43" s="79">
        <v>30845939</v>
      </c>
      <c r="H43" s="79">
        <v>17410505</v>
      </c>
      <c r="I43" s="79">
        <v>31352384</v>
      </c>
      <c r="J43" s="79">
        <v>31259985</v>
      </c>
      <c r="K43" s="79">
        <v>18474430</v>
      </c>
      <c r="L43" s="79">
        <v>32745396</v>
      </c>
      <c r="M43" s="79">
        <v>27761460</v>
      </c>
      <c r="N43" s="79">
        <v>13075833</v>
      </c>
      <c r="O43" s="79">
        <v>301282502</v>
      </c>
    </row>
    <row r="44" spans="2:15" ht="7.5" customHeight="1">
      <c r="B44" s="75" t="s">
        <v>135</v>
      </c>
      <c r="C44" s="79">
        <v>9983530</v>
      </c>
      <c r="D44" s="79">
        <v>5592946</v>
      </c>
      <c r="E44" s="79">
        <v>7665193</v>
      </c>
      <c r="F44" s="79">
        <v>8741051</v>
      </c>
      <c r="G44" s="79">
        <v>8268686</v>
      </c>
      <c r="H44" s="79">
        <v>8096022</v>
      </c>
      <c r="I44" s="79">
        <v>9419968</v>
      </c>
      <c r="J44" s="79">
        <v>7436464</v>
      </c>
      <c r="K44" s="79">
        <v>7748215</v>
      </c>
      <c r="L44" s="79">
        <v>9525151</v>
      </c>
      <c r="M44" s="79">
        <v>7596535</v>
      </c>
      <c r="N44" s="79">
        <v>7442636</v>
      </c>
      <c r="O44" s="79">
        <v>97516397</v>
      </c>
    </row>
    <row r="45" spans="2:15" ht="7.5" customHeight="1">
      <c r="B45" s="75" t="s">
        <v>136</v>
      </c>
      <c r="C45" s="79">
        <v>64080328</v>
      </c>
      <c r="D45" s="79">
        <v>58173165</v>
      </c>
      <c r="E45" s="79">
        <v>68035170</v>
      </c>
      <c r="F45" s="79">
        <v>70024066</v>
      </c>
      <c r="G45" s="79">
        <v>72562988</v>
      </c>
      <c r="H45" s="79">
        <v>69302027</v>
      </c>
      <c r="I45" s="79">
        <v>72132799</v>
      </c>
      <c r="J45" s="79">
        <v>69008374</v>
      </c>
      <c r="K45" s="79">
        <v>67500080</v>
      </c>
      <c r="L45" s="79">
        <v>73345322</v>
      </c>
      <c r="M45" s="79">
        <v>67864197</v>
      </c>
      <c r="N45" s="79">
        <v>68759553</v>
      </c>
      <c r="O45" s="79">
        <v>820788069</v>
      </c>
    </row>
    <row r="46" spans="2:15" ht="7.5" customHeight="1">
      <c r="B46" s="144" t="s">
        <v>137</v>
      </c>
      <c r="C46" s="145">
        <v>45472860</v>
      </c>
      <c r="D46" s="145">
        <v>43526243</v>
      </c>
      <c r="E46" s="145">
        <v>49468114</v>
      </c>
      <c r="F46" s="145">
        <v>35547849</v>
      </c>
      <c r="G46" s="145">
        <v>43452514</v>
      </c>
      <c r="H46" s="145">
        <v>46172361</v>
      </c>
      <c r="I46" s="145">
        <v>39207456</v>
      </c>
      <c r="J46" s="145">
        <v>48627168</v>
      </c>
      <c r="K46" s="145">
        <v>42674229</v>
      </c>
      <c r="L46" s="145">
        <v>47554418</v>
      </c>
      <c r="M46" s="145">
        <v>43754922</v>
      </c>
      <c r="N46" s="145">
        <v>44909028</v>
      </c>
      <c r="O46" s="145">
        <v>530367162</v>
      </c>
    </row>
    <row r="47" spans="2:15" ht="7.5" customHeight="1">
      <c r="B47" s="74" t="s">
        <v>138</v>
      </c>
      <c r="C47" s="79">
        <v>111737155</v>
      </c>
      <c r="D47" s="79">
        <v>91924422</v>
      </c>
      <c r="E47" s="79">
        <v>145476545</v>
      </c>
      <c r="F47" s="79">
        <v>90671606</v>
      </c>
      <c r="G47" s="79">
        <v>125513256</v>
      </c>
      <c r="H47" s="79">
        <v>153060839</v>
      </c>
      <c r="I47" s="79">
        <v>99086937</v>
      </c>
      <c r="J47" s="79">
        <v>90387593</v>
      </c>
      <c r="K47" s="79">
        <v>147106810</v>
      </c>
      <c r="L47" s="79">
        <v>91690924</v>
      </c>
      <c r="M47" s="79">
        <v>93161870</v>
      </c>
      <c r="N47" s="79">
        <v>143591180</v>
      </c>
      <c r="O47" s="79">
        <v>1383409137</v>
      </c>
    </row>
    <row r="48" spans="2:15" ht="7.5" customHeight="1">
      <c r="B48" s="75" t="s">
        <v>139</v>
      </c>
      <c r="C48" s="79">
        <v>76320911</v>
      </c>
      <c r="D48" s="79">
        <v>79742488</v>
      </c>
      <c r="E48" s="79">
        <v>85904848</v>
      </c>
      <c r="F48" s="79">
        <v>79026890</v>
      </c>
      <c r="G48" s="79">
        <v>95601269</v>
      </c>
      <c r="H48" s="79">
        <v>85353800</v>
      </c>
      <c r="I48" s="79">
        <v>85711472</v>
      </c>
      <c r="J48" s="79">
        <v>88025083</v>
      </c>
      <c r="K48" s="79">
        <v>86757127</v>
      </c>
      <c r="L48" s="79">
        <v>90737575</v>
      </c>
      <c r="M48" s="79">
        <v>86496607</v>
      </c>
      <c r="N48" s="79">
        <v>90132403</v>
      </c>
      <c r="O48" s="79">
        <v>1029810473</v>
      </c>
    </row>
    <row r="49" spans="2:15" ht="7.5" customHeight="1">
      <c r="B49" s="75" t="s">
        <v>140</v>
      </c>
      <c r="C49" s="79">
        <v>34405186</v>
      </c>
      <c r="D49" s="79">
        <v>31376515</v>
      </c>
      <c r="E49" s="79">
        <v>34294009</v>
      </c>
      <c r="F49" s="79">
        <v>33267868</v>
      </c>
      <c r="G49" s="79">
        <v>32507088</v>
      </c>
      <c r="H49" s="79">
        <v>37147133</v>
      </c>
      <c r="I49" s="79">
        <v>37257703</v>
      </c>
      <c r="J49" s="79">
        <v>29656165</v>
      </c>
      <c r="K49" s="79">
        <v>41953665</v>
      </c>
      <c r="L49" s="79">
        <v>38583387</v>
      </c>
      <c r="M49" s="79">
        <v>29414815</v>
      </c>
      <c r="N49" s="79">
        <v>39590838</v>
      </c>
      <c r="O49" s="79">
        <v>419454372</v>
      </c>
    </row>
    <row r="50" spans="2:15" ht="7.5" customHeight="1">
      <c r="B50" s="144" t="s">
        <v>141</v>
      </c>
      <c r="C50" s="145">
        <v>132777329</v>
      </c>
      <c r="D50" s="145">
        <v>111216184</v>
      </c>
      <c r="E50" s="145">
        <v>130953077</v>
      </c>
      <c r="F50" s="145">
        <v>137902456</v>
      </c>
      <c r="G50" s="145">
        <v>122586015</v>
      </c>
      <c r="H50" s="145">
        <v>134182407</v>
      </c>
      <c r="I50" s="145">
        <v>140508412</v>
      </c>
      <c r="J50" s="145">
        <v>122520060</v>
      </c>
      <c r="K50" s="145">
        <v>137854834</v>
      </c>
      <c r="L50" s="145">
        <v>145284001</v>
      </c>
      <c r="M50" s="145">
        <v>117078386</v>
      </c>
      <c r="N50" s="145">
        <v>126406574</v>
      </c>
      <c r="O50" s="145">
        <v>1559269735</v>
      </c>
    </row>
    <row r="51" spans="2:15" ht="7.5" customHeight="1">
      <c r="B51" s="74" t="s">
        <v>142</v>
      </c>
      <c r="C51" s="79">
        <v>45318947</v>
      </c>
      <c r="D51" s="79">
        <v>95470786</v>
      </c>
      <c r="E51" s="79">
        <v>72015004</v>
      </c>
      <c r="F51" s="79">
        <v>76051546</v>
      </c>
      <c r="G51" s="79">
        <v>55866238</v>
      </c>
      <c r="H51" s="79">
        <v>89083973</v>
      </c>
      <c r="I51" s="79">
        <v>73401521</v>
      </c>
      <c r="J51" s="79">
        <v>53709215</v>
      </c>
      <c r="K51" s="79">
        <v>78290389</v>
      </c>
      <c r="L51" s="79">
        <v>25672824</v>
      </c>
      <c r="M51" s="79">
        <v>94663631</v>
      </c>
      <c r="N51" s="79">
        <v>67769601</v>
      </c>
      <c r="O51" s="79">
        <v>827313675</v>
      </c>
    </row>
    <row r="52" spans="2:15" ht="7.5" customHeight="1">
      <c r="B52" s="75" t="s">
        <v>143</v>
      </c>
      <c r="C52" s="79">
        <v>39399788</v>
      </c>
      <c r="D52" s="79">
        <v>38070635</v>
      </c>
      <c r="E52" s="79">
        <v>39666657</v>
      </c>
      <c r="F52" s="79">
        <v>40287193</v>
      </c>
      <c r="G52" s="79">
        <v>41171914</v>
      </c>
      <c r="H52" s="79">
        <v>41998753</v>
      </c>
      <c r="I52" s="79">
        <v>43268784</v>
      </c>
      <c r="J52" s="79">
        <v>44500294</v>
      </c>
      <c r="K52" s="79">
        <v>42763665</v>
      </c>
      <c r="L52" s="79">
        <v>42710683</v>
      </c>
      <c r="M52" s="79">
        <v>41880018</v>
      </c>
      <c r="N52" s="79">
        <v>39691403</v>
      </c>
      <c r="O52" s="79">
        <v>495409787</v>
      </c>
    </row>
    <row r="53" spans="2:15" ht="7.5" customHeight="1">
      <c r="B53" s="75" t="s">
        <v>144</v>
      </c>
      <c r="C53" s="79">
        <v>121648313</v>
      </c>
      <c r="D53" s="79">
        <v>108804461</v>
      </c>
      <c r="E53" s="79">
        <v>151339626</v>
      </c>
      <c r="F53" s="79">
        <v>119379661</v>
      </c>
      <c r="G53" s="79">
        <v>120520890</v>
      </c>
      <c r="H53" s="79">
        <v>154205482</v>
      </c>
      <c r="I53" s="79">
        <v>129066735</v>
      </c>
      <c r="J53" s="79">
        <v>122641109</v>
      </c>
      <c r="K53" s="79">
        <v>153884955</v>
      </c>
      <c r="L53" s="79">
        <v>133144627</v>
      </c>
      <c r="M53" s="79">
        <v>122970575</v>
      </c>
      <c r="N53" s="79">
        <v>153092920</v>
      </c>
      <c r="O53" s="79">
        <v>1590699354</v>
      </c>
    </row>
    <row r="54" spans="2:15" ht="7.5" customHeight="1">
      <c r="B54" s="144" t="s">
        <v>145</v>
      </c>
      <c r="C54" s="145">
        <v>6095787</v>
      </c>
      <c r="D54" s="145">
        <v>4594644</v>
      </c>
      <c r="E54" s="145">
        <v>5667909</v>
      </c>
      <c r="F54" s="145">
        <v>5811809</v>
      </c>
      <c r="G54" s="145">
        <v>6005636</v>
      </c>
      <c r="H54" s="145">
        <v>7661993</v>
      </c>
      <c r="I54" s="145">
        <v>5686016</v>
      </c>
      <c r="J54" s="145">
        <v>4911193</v>
      </c>
      <c r="K54" s="145">
        <v>5971510</v>
      </c>
      <c r="L54" s="145">
        <v>10510728</v>
      </c>
      <c r="M54" s="145">
        <v>5227899</v>
      </c>
      <c r="N54" s="145">
        <v>5328383</v>
      </c>
      <c r="O54" s="145">
        <v>73473507</v>
      </c>
    </row>
    <row r="55" spans="2:15" ht="7.5" customHeight="1">
      <c r="B55" s="74" t="s">
        <v>146</v>
      </c>
      <c r="C55" s="79">
        <v>53943128</v>
      </c>
      <c r="D55" s="79">
        <v>32040576</v>
      </c>
      <c r="E55" s="79">
        <v>69243539</v>
      </c>
      <c r="F55" s="79">
        <v>61532265</v>
      </c>
      <c r="G55" s="79">
        <v>51711374</v>
      </c>
      <c r="H55" s="79">
        <v>63827742</v>
      </c>
      <c r="I55" s="79">
        <v>65233845</v>
      </c>
      <c r="J55" s="79">
        <v>65147784</v>
      </c>
      <c r="K55" s="79">
        <v>63505255</v>
      </c>
      <c r="L55" s="79">
        <v>68581599</v>
      </c>
      <c r="M55" s="79">
        <v>60305545</v>
      </c>
      <c r="N55" s="79">
        <v>68463804</v>
      </c>
      <c r="O55" s="79">
        <v>723536456</v>
      </c>
    </row>
    <row r="56" spans="2:15" ht="7.5" customHeight="1">
      <c r="B56" s="75" t="s">
        <v>147</v>
      </c>
      <c r="C56" s="79">
        <v>16697279</v>
      </c>
      <c r="D56" s="79">
        <v>16542373</v>
      </c>
      <c r="E56" s="79">
        <v>15393002</v>
      </c>
      <c r="F56" s="79">
        <v>16480092</v>
      </c>
      <c r="G56" s="79">
        <v>18543262</v>
      </c>
      <c r="H56" s="79">
        <v>19916772</v>
      </c>
      <c r="I56" s="79">
        <v>19156940</v>
      </c>
      <c r="J56" s="79">
        <v>21108495</v>
      </c>
      <c r="K56" s="79">
        <v>20580227</v>
      </c>
      <c r="L56" s="79">
        <v>20510502</v>
      </c>
      <c r="M56" s="79">
        <v>24677905</v>
      </c>
      <c r="N56" s="79">
        <v>20956560</v>
      </c>
      <c r="O56" s="79">
        <v>230563409</v>
      </c>
    </row>
    <row r="57" spans="2:15" ht="7.5" customHeight="1">
      <c r="B57" s="75" t="s">
        <v>148</v>
      </c>
      <c r="C57" s="79">
        <v>65672288</v>
      </c>
      <c r="D57" s="79">
        <v>79074450</v>
      </c>
      <c r="E57" s="79">
        <v>78440200</v>
      </c>
      <c r="F57" s="79">
        <v>75082513</v>
      </c>
      <c r="G57" s="79">
        <v>84807969</v>
      </c>
      <c r="H57" s="79">
        <v>78803310</v>
      </c>
      <c r="I57" s="79">
        <v>69073251</v>
      </c>
      <c r="J57" s="79">
        <v>84575111</v>
      </c>
      <c r="K57" s="79">
        <v>82504554</v>
      </c>
      <c r="L57" s="79">
        <v>74594341</v>
      </c>
      <c r="M57" s="79">
        <v>79714673</v>
      </c>
      <c r="N57" s="79">
        <v>76898011</v>
      </c>
      <c r="O57" s="79">
        <v>929240671</v>
      </c>
    </row>
    <row r="58" spans="2:15" ht="7.5" customHeight="1">
      <c r="B58" s="144" t="s">
        <v>149</v>
      </c>
      <c r="C58" s="145">
        <v>403292219</v>
      </c>
      <c r="D58" s="145">
        <v>371781452</v>
      </c>
      <c r="E58" s="145">
        <v>432279044</v>
      </c>
      <c r="F58" s="145">
        <v>439800782</v>
      </c>
      <c r="G58" s="145">
        <v>443593094</v>
      </c>
      <c r="H58" s="145">
        <v>425547848</v>
      </c>
      <c r="I58" s="145">
        <v>435979564</v>
      </c>
      <c r="J58" s="145">
        <v>449874195</v>
      </c>
      <c r="K58" s="145">
        <v>472175113</v>
      </c>
      <c r="L58" s="145">
        <v>480378997</v>
      </c>
      <c r="M58" s="145">
        <v>438683659</v>
      </c>
      <c r="N58" s="145">
        <v>502524889</v>
      </c>
      <c r="O58" s="145">
        <v>5295910856</v>
      </c>
    </row>
    <row r="59" spans="2:15" ht="7.5" customHeight="1">
      <c r="B59" s="74" t="s">
        <v>150</v>
      </c>
      <c r="C59" s="79">
        <v>35690208</v>
      </c>
      <c r="D59" s="79">
        <v>31156995</v>
      </c>
      <c r="E59" s="79">
        <v>34043444</v>
      </c>
      <c r="F59" s="79">
        <v>35236142</v>
      </c>
      <c r="G59" s="79">
        <v>39241481</v>
      </c>
      <c r="H59" s="79">
        <v>42226180</v>
      </c>
      <c r="I59" s="79">
        <v>37449307</v>
      </c>
      <c r="J59" s="79">
        <v>41283828</v>
      </c>
      <c r="K59" s="79">
        <v>41102645</v>
      </c>
      <c r="L59" s="79">
        <v>36710701</v>
      </c>
      <c r="M59" s="79">
        <v>33711088</v>
      </c>
      <c r="N59" s="79">
        <v>30659514</v>
      </c>
      <c r="O59" s="79">
        <v>438511533</v>
      </c>
    </row>
    <row r="60" spans="2:15" ht="7.5" customHeight="1">
      <c r="B60" s="75" t="s">
        <v>151</v>
      </c>
      <c r="C60" s="79">
        <v>3674012</v>
      </c>
      <c r="D60" s="79">
        <v>5688106</v>
      </c>
      <c r="E60" s="79">
        <v>4827452</v>
      </c>
      <c r="F60" s="79">
        <v>5871433</v>
      </c>
      <c r="G60" s="79">
        <v>5272952</v>
      </c>
      <c r="H60" s="79">
        <v>4355032</v>
      </c>
      <c r="I60" s="79">
        <v>4355032</v>
      </c>
      <c r="J60" s="79">
        <v>5310173</v>
      </c>
      <c r="K60" s="79">
        <v>3713423</v>
      </c>
      <c r="L60" s="79">
        <v>3713423</v>
      </c>
      <c r="M60" s="79">
        <v>5786425</v>
      </c>
      <c r="N60" s="79">
        <v>8441312</v>
      </c>
      <c r="O60" s="79">
        <v>61008775</v>
      </c>
    </row>
    <row r="61" spans="2:15" ht="7.5" customHeight="1">
      <c r="B61" s="75" t="s">
        <v>152</v>
      </c>
      <c r="C61" s="79">
        <v>107687367</v>
      </c>
      <c r="D61" s="79">
        <v>61546326</v>
      </c>
      <c r="E61" s="79">
        <v>111955606</v>
      </c>
      <c r="F61" s="79">
        <v>70493594</v>
      </c>
      <c r="G61" s="79">
        <v>67729141</v>
      </c>
      <c r="H61" s="79">
        <v>92240218</v>
      </c>
      <c r="I61" s="79">
        <v>98691941</v>
      </c>
      <c r="J61" s="79">
        <v>78260493</v>
      </c>
      <c r="K61" s="79">
        <v>76394092</v>
      </c>
      <c r="L61" s="79">
        <v>104149162</v>
      </c>
      <c r="M61" s="79">
        <v>81048057</v>
      </c>
      <c r="N61" s="79">
        <v>65206937</v>
      </c>
      <c r="O61" s="79">
        <v>1015402934</v>
      </c>
    </row>
    <row r="62" spans="2:15" ht="7.5" customHeight="1">
      <c r="B62" s="144" t="s">
        <v>153</v>
      </c>
      <c r="C62" s="145">
        <v>57722678</v>
      </c>
      <c r="D62" s="145">
        <v>37761340</v>
      </c>
      <c r="E62" s="145">
        <v>51332035</v>
      </c>
      <c r="F62" s="145">
        <v>59594087</v>
      </c>
      <c r="G62" s="145">
        <v>54805399</v>
      </c>
      <c r="H62" s="145">
        <v>54769237</v>
      </c>
      <c r="I62" s="145">
        <v>62859966</v>
      </c>
      <c r="J62" s="145">
        <v>59405445</v>
      </c>
      <c r="K62" s="145">
        <v>58372207</v>
      </c>
      <c r="L62" s="145">
        <v>68591145</v>
      </c>
      <c r="M62" s="145">
        <v>50087971</v>
      </c>
      <c r="N62" s="145">
        <v>49959789</v>
      </c>
      <c r="O62" s="145">
        <v>665261299</v>
      </c>
    </row>
    <row r="63" spans="2:15" ht="7.5" customHeight="1">
      <c r="B63" s="75" t="s">
        <v>154</v>
      </c>
      <c r="C63" s="79">
        <v>17239774</v>
      </c>
      <c r="D63" s="79">
        <v>30343883</v>
      </c>
      <c r="E63" s="79">
        <v>23672771</v>
      </c>
      <c r="F63" s="79">
        <v>10027504</v>
      </c>
      <c r="G63" s="79">
        <v>39259455</v>
      </c>
      <c r="H63" s="79">
        <v>25658146</v>
      </c>
      <c r="I63" s="79">
        <v>6068038</v>
      </c>
      <c r="J63" s="79">
        <v>30253012</v>
      </c>
      <c r="K63" s="79">
        <v>19295098</v>
      </c>
      <c r="L63" s="79">
        <v>10063536</v>
      </c>
      <c r="M63" s="79">
        <v>37353818</v>
      </c>
      <c r="N63" s="79">
        <v>24728170</v>
      </c>
      <c r="O63" s="79">
        <v>273963205</v>
      </c>
    </row>
    <row r="64" spans="2:15" ht="7.5" customHeight="1">
      <c r="B64" s="75" t="s">
        <v>155</v>
      </c>
      <c r="C64" s="79">
        <v>62118572</v>
      </c>
      <c r="D64" s="79">
        <v>53580994</v>
      </c>
      <c r="E64" s="79">
        <v>51419067</v>
      </c>
      <c r="F64" s="79">
        <v>47862764</v>
      </c>
      <c r="G64" s="79">
        <v>57221311</v>
      </c>
      <c r="H64" s="79">
        <v>127118223</v>
      </c>
      <c r="I64" s="79">
        <v>66415987</v>
      </c>
      <c r="J64" s="79">
        <v>67215868</v>
      </c>
      <c r="K64" s="79">
        <v>65840962</v>
      </c>
      <c r="L64" s="79">
        <v>71327803</v>
      </c>
      <c r="M64" s="79">
        <v>60313120</v>
      </c>
      <c r="N64" s="79">
        <v>71290990</v>
      </c>
      <c r="O64" s="79">
        <v>801725661</v>
      </c>
    </row>
    <row r="65" spans="2:15" ht="7.5" customHeight="1" thickBot="1">
      <c r="B65" s="80" t="s">
        <v>156</v>
      </c>
      <c r="C65" s="79">
        <v>27573840</v>
      </c>
      <c r="D65" s="79">
        <v>21172934</v>
      </c>
      <c r="E65" s="79">
        <v>28287765</v>
      </c>
      <c r="F65" s="79">
        <v>26550540</v>
      </c>
      <c r="G65" s="79">
        <v>29087990</v>
      </c>
      <c r="H65" s="79">
        <v>34531411</v>
      </c>
      <c r="I65" s="79">
        <v>22382705</v>
      </c>
      <c r="J65" s="79">
        <v>32046541</v>
      </c>
      <c r="K65" s="79">
        <v>45066537</v>
      </c>
      <c r="L65" s="79">
        <v>23665955</v>
      </c>
      <c r="M65" s="79">
        <v>35462322</v>
      </c>
      <c r="N65" s="79">
        <v>40103154</v>
      </c>
      <c r="O65" s="79">
        <v>365931694</v>
      </c>
    </row>
    <row r="66" spans="2:15" ht="7.5" customHeight="1" thickTop="1">
      <c r="B66" s="76" t="s">
        <v>217</v>
      </c>
      <c r="C66" s="83">
        <v>3070522532</v>
      </c>
      <c r="D66" s="83">
        <v>2893321084</v>
      </c>
      <c r="E66" s="83">
        <v>3368267913</v>
      </c>
      <c r="F66" s="83">
        <v>3154769263</v>
      </c>
      <c r="G66" s="83">
        <v>3335946593</v>
      </c>
      <c r="H66" s="83">
        <v>3496194356</v>
      </c>
      <c r="I66" s="83">
        <v>3311357134</v>
      </c>
      <c r="J66" s="83">
        <v>3284908352</v>
      </c>
      <c r="K66" s="83">
        <v>3478819323</v>
      </c>
      <c r="L66" s="83">
        <v>3410990254</v>
      </c>
      <c r="M66" s="83">
        <v>3199304630</v>
      </c>
      <c r="N66" s="83">
        <v>3501162630</v>
      </c>
      <c r="O66" s="83">
        <v>39505564064</v>
      </c>
    </row>
    <row r="67" spans="2:15" ht="7.5" customHeight="1" thickBot="1">
      <c r="B67" s="77" t="s">
        <v>158</v>
      </c>
      <c r="C67" s="82">
        <v>1165310</v>
      </c>
      <c r="D67" s="82">
        <v>480965</v>
      </c>
      <c r="E67" s="82">
        <v>695583</v>
      </c>
      <c r="F67" s="82">
        <v>762795</v>
      </c>
      <c r="G67" s="82">
        <v>957219</v>
      </c>
      <c r="H67" s="82">
        <v>773952</v>
      </c>
      <c r="I67" s="82">
        <v>25157946</v>
      </c>
      <c r="J67" s="82">
        <v>25182611</v>
      </c>
      <c r="K67" s="82">
        <v>22714992</v>
      </c>
      <c r="L67" s="82">
        <v>15069628</v>
      </c>
      <c r="M67" s="82">
        <v>13847065</v>
      </c>
      <c r="N67" s="82">
        <v>12945283</v>
      </c>
      <c r="O67" s="82">
        <v>119753349</v>
      </c>
    </row>
    <row r="68" spans="2:15" ht="9" customHeight="1" thickTop="1">
      <c r="B68" s="78" t="s">
        <v>218</v>
      </c>
      <c r="C68" s="81">
        <v>3071687842</v>
      </c>
      <c r="D68" s="81">
        <v>2893802049</v>
      </c>
      <c r="E68" s="81">
        <v>3368963496</v>
      </c>
      <c r="F68" s="81">
        <v>3155532058</v>
      </c>
      <c r="G68" s="81">
        <v>3336903812</v>
      </c>
      <c r="H68" s="81">
        <v>3496968308</v>
      </c>
      <c r="I68" s="81">
        <v>3336515080</v>
      </c>
      <c r="J68" s="81">
        <v>3310090963</v>
      </c>
      <c r="K68" s="81">
        <v>3501534315</v>
      </c>
      <c r="L68" s="81">
        <v>3426059882</v>
      </c>
      <c r="M68" s="81">
        <v>3213151695</v>
      </c>
      <c r="N68" s="81">
        <v>3514107913</v>
      </c>
      <c r="O68" s="81">
        <v>39625317413</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81</v>
      </c>
      <c r="D2" t="s">
        <v>8</v>
      </c>
    </row>
    <row r="3" spans="2:4" ht="12" customHeight="1" hidden="1">
      <c r="B3" s="23" t="s">
        <v>258</v>
      </c>
      <c r="C3" s="195" t="s">
        <v>71</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05/28/2015</v>
      </c>
      <c r="C9" s="94"/>
      <c r="D9" s="94"/>
      <c r="E9" s="94"/>
      <c r="F9" s="94"/>
      <c r="G9" s="94"/>
      <c r="H9" s="91"/>
      <c r="I9" s="94"/>
      <c r="J9" s="95" t="str">
        <f>CONCATENATE(D3," Reporting Period")</f>
        <v>2015 Reporting Period</v>
      </c>
      <c r="K9" s="86"/>
    </row>
    <row r="10" spans="2:11" ht="12" customHeight="1">
      <c r="B10" s="33" t="s">
        <v>96</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96</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106</v>
      </c>
      <c r="C15" s="103">
        <v>18</v>
      </c>
      <c r="D15" s="100" t="s">
        <v>276</v>
      </c>
      <c r="E15" s="103">
        <v>19</v>
      </c>
      <c r="F15" s="100" t="s">
        <v>277</v>
      </c>
      <c r="G15" s="103">
        <v>0</v>
      </c>
      <c r="H15" s="100" t="s">
        <v>278</v>
      </c>
      <c r="I15" s="103">
        <v>18</v>
      </c>
      <c r="J15" s="100" t="s">
        <v>276</v>
      </c>
      <c r="K15" s="86"/>
    </row>
    <row r="16" spans="2:11" ht="9" customHeight="1">
      <c r="B16" s="88" t="s">
        <v>107</v>
      </c>
      <c r="C16" s="104">
        <v>8</v>
      </c>
      <c r="D16" s="101" t="s">
        <v>279</v>
      </c>
      <c r="E16" s="104">
        <v>8</v>
      </c>
      <c r="F16" s="101" t="s">
        <v>279</v>
      </c>
      <c r="G16" s="104">
        <v>0</v>
      </c>
      <c r="H16" s="101" t="s">
        <v>278</v>
      </c>
      <c r="I16" s="104">
        <v>8</v>
      </c>
      <c r="J16" s="101" t="s">
        <v>279</v>
      </c>
      <c r="K16" s="86"/>
    </row>
    <row r="17" spans="2:11" ht="9" customHeight="1">
      <c r="B17" s="89" t="s">
        <v>108</v>
      </c>
      <c r="C17" s="105">
        <v>18</v>
      </c>
      <c r="D17" s="102" t="s">
        <v>280</v>
      </c>
      <c r="E17" s="105">
        <v>26</v>
      </c>
      <c r="F17" s="102" t="s">
        <v>280</v>
      </c>
      <c r="G17" s="105">
        <v>0</v>
      </c>
      <c r="H17" s="102" t="s">
        <v>278</v>
      </c>
      <c r="I17" s="105">
        <v>18</v>
      </c>
      <c r="J17" s="102" t="s">
        <v>280</v>
      </c>
      <c r="K17" s="86"/>
    </row>
    <row r="18" spans="2:11" ht="9" customHeight="1">
      <c r="B18" s="87" t="s">
        <v>109</v>
      </c>
      <c r="C18" s="103">
        <v>21.5</v>
      </c>
      <c r="D18" s="100" t="s">
        <v>281</v>
      </c>
      <c r="E18" s="103">
        <v>22.5</v>
      </c>
      <c r="F18" s="100" t="s">
        <v>281</v>
      </c>
      <c r="G18" s="103">
        <v>16.5</v>
      </c>
      <c r="H18" s="100" t="s">
        <v>282</v>
      </c>
      <c r="I18" s="103">
        <v>21.5</v>
      </c>
      <c r="J18" s="100" t="s">
        <v>281</v>
      </c>
      <c r="K18" s="86"/>
    </row>
    <row r="19" spans="2:11" ht="9" customHeight="1">
      <c r="B19" s="88" t="s">
        <v>110</v>
      </c>
      <c r="C19" s="104">
        <v>36</v>
      </c>
      <c r="D19" s="101" t="s">
        <v>283</v>
      </c>
      <c r="E19" s="104">
        <v>11</v>
      </c>
      <c r="F19" s="101" t="s">
        <v>283</v>
      </c>
      <c r="G19" s="104">
        <v>6</v>
      </c>
      <c r="H19" s="101" t="s">
        <v>284</v>
      </c>
      <c r="I19" s="104">
        <v>36</v>
      </c>
      <c r="J19" s="101" t="s">
        <v>283</v>
      </c>
      <c r="K19" s="86"/>
    </row>
    <row r="20" spans="2:11" ht="9" customHeight="1">
      <c r="B20" s="89" t="s">
        <v>111</v>
      </c>
      <c r="C20" s="105">
        <v>22</v>
      </c>
      <c r="D20" s="102" t="s">
        <v>285</v>
      </c>
      <c r="E20" s="105">
        <v>20.5</v>
      </c>
      <c r="F20" s="102" t="s">
        <v>286</v>
      </c>
      <c r="G20" s="105">
        <v>5</v>
      </c>
      <c r="H20" s="102" t="s">
        <v>287</v>
      </c>
      <c r="I20" s="105">
        <v>22</v>
      </c>
      <c r="J20" s="102" t="s">
        <v>285</v>
      </c>
      <c r="K20" s="86"/>
    </row>
    <row r="21" spans="2:11" ht="9" customHeight="1">
      <c r="B21" s="87" t="s">
        <v>112</v>
      </c>
      <c r="C21" s="103">
        <v>25</v>
      </c>
      <c r="D21" s="100" t="s">
        <v>288</v>
      </c>
      <c r="E21" s="103">
        <v>54.9</v>
      </c>
      <c r="F21" s="100" t="s">
        <v>289</v>
      </c>
      <c r="G21" s="103">
        <v>0</v>
      </c>
      <c r="H21" s="100" t="s">
        <v>278</v>
      </c>
      <c r="I21" s="103">
        <v>25</v>
      </c>
      <c r="J21" s="100" t="s">
        <v>290</v>
      </c>
      <c r="K21" s="86"/>
    </row>
    <row r="22" spans="2:11" ht="9" customHeight="1">
      <c r="B22" s="88" t="s">
        <v>113</v>
      </c>
      <c r="C22" s="104">
        <v>23</v>
      </c>
      <c r="D22" s="101" t="s">
        <v>291</v>
      </c>
      <c r="E22" s="104">
        <v>22</v>
      </c>
      <c r="F22" s="101" t="s">
        <v>291</v>
      </c>
      <c r="G22" s="104">
        <v>22</v>
      </c>
      <c r="H22" s="101" t="s">
        <v>291</v>
      </c>
      <c r="I22" s="104">
        <v>23</v>
      </c>
      <c r="J22" s="101" t="s">
        <v>291</v>
      </c>
      <c r="K22" s="86"/>
    </row>
    <row r="23" spans="2:11" ht="9" customHeight="1">
      <c r="B23" s="89" t="s">
        <v>114</v>
      </c>
      <c r="C23" s="105">
        <v>23.5</v>
      </c>
      <c r="D23" s="102" t="s">
        <v>292</v>
      </c>
      <c r="E23" s="105">
        <v>23.5</v>
      </c>
      <c r="F23" s="102" t="s">
        <v>292</v>
      </c>
      <c r="G23" s="105">
        <v>0</v>
      </c>
      <c r="H23" s="102" t="s">
        <v>278</v>
      </c>
      <c r="I23" s="105">
        <v>23.5</v>
      </c>
      <c r="J23" s="102" t="s">
        <v>292</v>
      </c>
      <c r="K23" s="86"/>
    </row>
    <row r="24" spans="2:11" ht="9" customHeight="1">
      <c r="B24" s="87" t="s">
        <v>115</v>
      </c>
      <c r="C24" s="103">
        <v>17.1</v>
      </c>
      <c r="D24" s="100" t="s">
        <v>293</v>
      </c>
      <c r="E24" s="103">
        <v>17.1</v>
      </c>
      <c r="F24" s="100" t="s">
        <v>293</v>
      </c>
      <c r="G24" s="103">
        <v>0</v>
      </c>
      <c r="H24" s="100" t="s">
        <v>294</v>
      </c>
      <c r="I24" s="103">
        <v>17.1</v>
      </c>
      <c r="J24" s="100" t="s">
        <v>293</v>
      </c>
      <c r="K24" s="86"/>
    </row>
    <row r="25" spans="2:11" ht="9" customHeight="1">
      <c r="B25" s="88" t="s">
        <v>116</v>
      </c>
      <c r="C25" s="104">
        <v>7.5</v>
      </c>
      <c r="D25" s="101" t="s">
        <v>295</v>
      </c>
      <c r="E25" s="104">
        <v>7.5</v>
      </c>
      <c r="F25" s="101" t="s">
        <v>295</v>
      </c>
      <c r="G25" s="104">
        <v>7.5</v>
      </c>
      <c r="H25" s="101" t="s">
        <v>295</v>
      </c>
      <c r="I25" s="104">
        <v>7.5</v>
      </c>
      <c r="J25" s="101" t="s">
        <v>295</v>
      </c>
      <c r="K25" s="86"/>
    </row>
    <row r="26" spans="2:11" ht="9" customHeight="1">
      <c r="B26" s="89" t="s">
        <v>117</v>
      </c>
      <c r="C26" s="105">
        <v>17</v>
      </c>
      <c r="D26" s="102" t="s">
        <v>296</v>
      </c>
      <c r="E26" s="105">
        <v>17</v>
      </c>
      <c r="F26" s="102" t="s">
        <v>296</v>
      </c>
      <c r="G26" s="105">
        <v>5.2</v>
      </c>
      <c r="H26" s="102" t="s">
        <v>288</v>
      </c>
      <c r="I26" s="105">
        <v>16</v>
      </c>
      <c r="J26" s="102" t="s">
        <v>297</v>
      </c>
      <c r="K26" s="86"/>
    </row>
    <row r="27" spans="2:11" ht="9" customHeight="1">
      <c r="B27" s="87" t="s">
        <v>118</v>
      </c>
      <c r="C27" s="103">
        <v>25</v>
      </c>
      <c r="D27" s="100" t="s">
        <v>298</v>
      </c>
      <c r="E27" s="103">
        <v>25</v>
      </c>
      <c r="F27" s="100" t="s">
        <v>298</v>
      </c>
      <c r="G27" s="103">
        <v>18.1</v>
      </c>
      <c r="H27" s="100" t="s">
        <v>298</v>
      </c>
      <c r="I27" s="103">
        <v>25</v>
      </c>
      <c r="J27" s="100" t="s">
        <v>299</v>
      </c>
      <c r="K27" s="86"/>
    </row>
    <row r="28" spans="2:11" ht="9" customHeight="1">
      <c r="B28" s="88" t="s">
        <v>119</v>
      </c>
      <c r="C28" s="104">
        <v>19</v>
      </c>
      <c r="D28" s="101" t="s">
        <v>300</v>
      </c>
      <c r="E28" s="104">
        <v>21.5</v>
      </c>
      <c r="F28" s="101" t="s">
        <v>300</v>
      </c>
      <c r="G28" s="104">
        <v>19</v>
      </c>
      <c r="H28" s="101" t="s">
        <v>300</v>
      </c>
      <c r="I28" s="104">
        <v>19</v>
      </c>
      <c r="J28" s="101" t="s">
        <v>300</v>
      </c>
      <c r="K28" s="86"/>
    </row>
    <row r="29" spans="2:11" ht="9" customHeight="1">
      <c r="B29" s="89" t="s">
        <v>120</v>
      </c>
      <c r="C29" s="105">
        <v>18</v>
      </c>
      <c r="D29" s="102" t="s">
        <v>301</v>
      </c>
      <c r="E29" s="105">
        <v>16</v>
      </c>
      <c r="F29" s="102" t="s">
        <v>302</v>
      </c>
      <c r="G29" s="105">
        <v>0</v>
      </c>
      <c r="H29" s="102" t="s">
        <v>278</v>
      </c>
      <c r="I29" s="105">
        <v>18</v>
      </c>
      <c r="J29" s="102" t="s">
        <v>301</v>
      </c>
      <c r="K29" s="86"/>
    </row>
    <row r="30" spans="2:11" ht="9" customHeight="1">
      <c r="B30" s="87" t="s">
        <v>121</v>
      </c>
      <c r="C30" s="103">
        <v>21</v>
      </c>
      <c r="D30" s="100" t="s">
        <v>303</v>
      </c>
      <c r="E30" s="103">
        <v>22.5</v>
      </c>
      <c r="F30" s="100" t="s">
        <v>304</v>
      </c>
      <c r="G30" s="103">
        <v>20</v>
      </c>
      <c r="H30" s="100" t="s">
        <v>304</v>
      </c>
      <c r="I30" s="103">
        <v>19</v>
      </c>
      <c r="J30" s="100" t="s">
        <v>304</v>
      </c>
      <c r="K30" s="86"/>
    </row>
    <row r="31" spans="2:11" ht="9" customHeight="1">
      <c r="B31" s="88" t="s">
        <v>122</v>
      </c>
      <c r="C31" s="104">
        <v>24</v>
      </c>
      <c r="D31" s="101" t="s">
        <v>305</v>
      </c>
      <c r="E31" s="104">
        <v>26</v>
      </c>
      <c r="F31" s="101" t="s">
        <v>305</v>
      </c>
      <c r="G31" s="104">
        <v>23</v>
      </c>
      <c r="H31" s="101" t="s">
        <v>305</v>
      </c>
      <c r="I31" s="104">
        <v>24</v>
      </c>
      <c r="J31" s="101" t="s">
        <v>305</v>
      </c>
      <c r="K31" s="86"/>
    </row>
    <row r="32" spans="2:11" ht="9" customHeight="1">
      <c r="B32" s="89" t="s">
        <v>123</v>
      </c>
      <c r="C32" s="105">
        <v>26.2</v>
      </c>
      <c r="D32" s="102" t="s">
        <v>287</v>
      </c>
      <c r="E32" s="105">
        <v>23.2</v>
      </c>
      <c r="F32" s="102" t="s">
        <v>287</v>
      </c>
      <c r="G32" s="105">
        <v>26.2</v>
      </c>
      <c r="H32" s="102" t="s">
        <v>287</v>
      </c>
      <c r="I32" s="105">
        <v>26.2</v>
      </c>
      <c r="J32" s="102" t="s">
        <v>287</v>
      </c>
      <c r="K32" s="86"/>
    </row>
    <row r="33" spans="2:11" ht="9" customHeight="1">
      <c r="B33" s="87" t="s">
        <v>124</v>
      </c>
      <c r="C33" s="103">
        <v>20</v>
      </c>
      <c r="D33" s="100" t="s">
        <v>300</v>
      </c>
      <c r="E33" s="103">
        <v>20</v>
      </c>
      <c r="F33" s="100" t="s">
        <v>300</v>
      </c>
      <c r="G33" s="103">
        <v>16</v>
      </c>
      <c r="H33" s="100" t="s">
        <v>306</v>
      </c>
      <c r="I33" s="103">
        <v>20</v>
      </c>
      <c r="J33" s="100" t="s">
        <v>300</v>
      </c>
      <c r="K33" s="86"/>
    </row>
    <row r="34" spans="2:11" ht="9" customHeight="1">
      <c r="B34" s="88" t="s">
        <v>125</v>
      </c>
      <c r="C34" s="104">
        <v>30</v>
      </c>
      <c r="D34" s="101" t="s">
        <v>307</v>
      </c>
      <c r="E34" s="104">
        <v>31.2</v>
      </c>
      <c r="F34" s="101" t="s">
        <v>307</v>
      </c>
      <c r="G34" s="104">
        <v>0</v>
      </c>
      <c r="H34" s="101" t="s">
        <v>278</v>
      </c>
      <c r="I34" s="104">
        <v>23</v>
      </c>
      <c r="J34" s="101" t="s">
        <v>308</v>
      </c>
      <c r="K34" s="86"/>
    </row>
    <row r="35" spans="2:11" ht="9" customHeight="1">
      <c r="B35" s="89" t="s">
        <v>126</v>
      </c>
      <c r="C35" s="105">
        <v>30.3</v>
      </c>
      <c r="D35" s="102" t="s">
        <v>287</v>
      </c>
      <c r="E35" s="105">
        <v>31.05</v>
      </c>
      <c r="F35" s="102" t="s">
        <v>287</v>
      </c>
      <c r="G35" s="105">
        <v>0</v>
      </c>
      <c r="H35" s="102" t="s">
        <v>278</v>
      </c>
      <c r="I35" s="105">
        <v>0</v>
      </c>
      <c r="J35" s="102" t="s">
        <v>278</v>
      </c>
      <c r="K35" s="86"/>
    </row>
    <row r="36" spans="2:11" ht="9" customHeight="1">
      <c r="B36" s="87" t="s">
        <v>127</v>
      </c>
      <c r="C36" s="103">
        <v>24</v>
      </c>
      <c r="D36" s="100" t="s">
        <v>309</v>
      </c>
      <c r="E36" s="103">
        <v>24</v>
      </c>
      <c r="F36" s="100" t="s">
        <v>309</v>
      </c>
      <c r="G36" s="103">
        <v>18.1</v>
      </c>
      <c r="H36" s="100" t="s">
        <v>287</v>
      </c>
      <c r="I36" s="103">
        <v>24</v>
      </c>
      <c r="J36" s="100" t="s">
        <v>309</v>
      </c>
      <c r="K36" s="86"/>
    </row>
    <row r="37" spans="2:11" ht="9" customHeight="1">
      <c r="B37" s="88" t="s">
        <v>128</v>
      </c>
      <c r="C37" s="104">
        <v>19</v>
      </c>
      <c r="D37" s="101" t="s">
        <v>310</v>
      </c>
      <c r="E37" s="104">
        <v>15</v>
      </c>
      <c r="F37" s="101" t="s">
        <v>311</v>
      </c>
      <c r="G37" s="104">
        <v>15</v>
      </c>
      <c r="H37" s="101" t="s">
        <v>312</v>
      </c>
      <c r="I37" s="104">
        <v>0</v>
      </c>
      <c r="J37" s="101" t="s">
        <v>278</v>
      </c>
      <c r="K37" s="86"/>
    </row>
    <row r="38" spans="2:11" ht="9" customHeight="1">
      <c r="B38" s="89" t="s">
        <v>129</v>
      </c>
      <c r="C38" s="105">
        <v>28.5</v>
      </c>
      <c r="D38" s="102" t="s">
        <v>313</v>
      </c>
      <c r="E38" s="105">
        <v>28.5</v>
      </c>
      <c r="F38" s="102" t="s">
        <v>313</v>
      </c>
      <c r="G38" s="105">
        <v>21.35</v>
      </c>
      <c r="H38" s="102" t="s">
        <v>313</v>
      </c>
      <c r="I38" s="105">
        <v>28.5</v>
      </c>
      <c r="J38" s="102" t="s">
        <v>313</v>
      </c>
      <c r="K38" s="86"/>
    </row>
    <row r="39" spans="2:11" ht="9" customHeight="1">
      <c r="B39" s="87" t="s">
        <v>130</v>
      </c>
      <c r="C39" s="103">
        <v>18.4</v>
      </c>
      <c r="D39" s="100" t="s">
        <v>314</v>
      </c>
      <c r="E39" s="103">
        <v>18.4</v>
      </c>
      <c r="F39" s="100" t="s">
        <v>314</v>
      </c>
      <c r="G39" s="103">
        <v>17</v>
      </c>
      <c r="H39" s="100" t="s">
        <v>315</v>
      </c>
      <c r="I39" s="103">
        <v>18.4</v>
      </c>
      <c r="J39" s="100" t="s">
        <v>314</v>
      </c>
      <c r="K39" s="86"/>
    </row>
    <row r="40" spans="2:11" ht="9" customHeight="1">
      <c r="B40" s="88" t="s">
        <v>131</v>
      </c>
      <c r="C40" s="104">
        <v>17</v>
      </c>
      <c r="D40" s="101" t="s">
        <v>316</v>
      </c>
      <c r="E40" s="104">
        <v>17</v>
      </c>
      <c r="F40" s="101" t="s">
        <v>316</v>
      </c>
      <c r="G40" s="104">
        <v>17</v>
      </c>
      <c r="H40" s="101" t="s">
        <v>316</v>
      </c>
      <c r="I40" s="104">
        <v>17</v>
      </c>
      <c r="J40" s="101" t="s">
        <v>316</v>
      </c>
      <c r="K40" s="86"/>
    </row>
    <row r="41" spans="2:11" ht="9" customHeight="1">
      <c r="B41" s="89" t="s">
        <v>132</v>
      </c>
      <c r="C41" s="105">
        <v>27.75</v>
      </c>
      <c r="D41" s="102" t="s">
        <v>317</v>
      </c>
      <c r="E41" s="105">
        <v>28.5</v>
      </c>
      <c r="F41" s="102" t="s">
        <v>317</v>
      </c>
      <c r="G41" s="105">
        <v>5.18</v>
      </c>
      <c r="H41" s="102" t="s">
        <v>318</v>
      </c>
      <c r="I41" s="105">
        <v>27.75</v>
      </c>
      <c r="J41" s="102" t="s">
        <v>299</v>
      </c>
      <c r="K41" s="86"/>
    </row>
    <row r="42" spans="2:11" ht="9" customHeight="1">
      <c r="B42" s="87" t="s">
        <v>133</v>
      </c>
      <c r="C42" s="103">
        <v>25.6</v>
      </c>
      <c r="D42" s="100" t="s">
        <v>287</v>
      </c>
      <c r="E42" s="103">
        <v>25.6</v>
      </c>
      <c r="F42" s="100" t="s">
        <v>287</v>
      </c>
      <c r="G42" s="103">
        <v>25.6</v>
      </c>
      <c r="H42" s="100" t="s">
        <v>287</v>
      </c>
      <c r="I42" s="103">
        <v>25.6</v>
      </c>
      <c r="J42" s="100" t="s">
        <v>287</v>
      </c>
      <c r="K42" s="86"/>
    </row>
    <row r="43" spans="2:11" ht="9" customHeight="1">
      <c r="B43" s="88" t="s">
        <v>134</v>
      </c>
      <c r="C43" s="104">
        <v>24</v>
      </c>
      <c r="D43" s="101" t="s">
        <v>319</v>
      </c>
      <c r="E43" s="104">
        <v>27</v>
      </c>
      <c r="F43" s="101" t="s">
        <v>319</v>
      </c>
      <c r="G43" s="104">
        <v>22</v>
      </c>
      <c r="H43" s="101" t="s">
        <v>320</v>
      </c>
      <c r="I43" s="104">
        <v>24</v>
      </c>
      <c r="J43" s="101" t="s">
        <v>319</v>
      </c>
      <c r="K43" s="86"/>
    </row>
    <row r="44" spans="2:11" ht="9" customHeight="1">
      <c r="B44" s="89" t="s">
        <v>135</v>
      </c>
      <c r="C44" s="105">
        <v>23.825</v>
      </c>
      <c r="D44" s="102" t="s">
        <v>283</v>
      </c>
      <c r="E44" s="105">
        <v>23.825</v>
      </c>
      <c r="F44" s="102" t="s">
        <v>283</v>
      </c>
      <c r="G44" s="105">
        <v>0</v>
      </c>
      <c r="H44" s="102" t="s">
        <v>278</v>
      </c>
      <c r="I44" s="105">
        <v>18</v>
      </c>
      <c r="J44" s="102" t="s">
        <v>321</v>
      </c>
      <c r="K44" s="86"/>
    </row>
    <row r="45" spans="2:11" ht="9" customHeight="1">
      <c r="B45" s="87" t="s">
        <v>136</v>
      </c>
      <c r="C45" s="103">
        <v>10.5</v>
      </c>
      <c r="D45" s="100" t="s">
        <v>322</v>
      </c>
      <c r="E45" s="103">
        <v>13.5</v>
      </c>
      <c r="F45" s="100" t="s">
        <v>322</v>
      </c>
      <c r="G45" s="103">
        <v>5.25</v>
      </c>
      <c r="H45" s="100" t="s">
        <v>322</v>
      </c>
      <c r="I45" s="103">
        <v>10.5</v>
      </c>
      <c r="J45" s="100" t="s">
        <v>286</v>
      </c>
      <c r="K45" s="86"/>
    </row>
    <row r="46" spans="2:11" ht="9" customHeight="1">
      <c r="B46" s="88" t="s">
        <v>137</v>
      </c>
      <c r="C46" s="104">
        <v>17</v>
      </c>
      <c r="D46" s="101" t="s">
        <v>323</v>
      </c>
      <c r="E46" s="104">
        <v>21</v>
      </c>
      <c r="F46" s="101" t="s">
        <v>288</v>
      </c>
      <c r="G46" s="104">
        <v>12</v>
      </c>
      <c r="H46" s="101" t="s">
        <v>324</v>
      </c>
      <c r="I46" s="104">
        <v>17</v>
      </c>
      <c r="J46" s="101" t="s">
        <v>323</v>
      </c>
      <c r="K46" s="86"/>
    </row>
    <row r="47" spans="2:11" ht="9" customHeight="1">
      <c r="B47" s="89" t="s">
        <v>138</v>
      </c>
      <c r="C47" s="105">
        <v>25.85</v>
      </c>
      <c r="D47" s="102" t="s">
        <v>287</v>
      </c>
      <c r="E47" s="105">
        <v>24.05</v>
      </c>
      <c r="F47" s="102" t="s">
        <v>287</v>
      </c>
      <c r="G47" s="105">
        <v>8.05</v>
      </c>
      <c r="H47" s="102" t="s">
        <v>324</v>
      </c>
      <c r="I47" s="105">
        <v>25.85</v>
      </c>
      <c r="J47" s="102" t="s">
        <v>287</v>
      </c>
      <c r="K47" s="86"/>
    </row>
    <row r="48" spans="2:11" ht="9" customHeight="1">
      <c r="B48" s="87" t="s">
        <v>139</v>
      </c>
      <c r="C48" s="103">
        <v>37.75</v>
      </c>
      <c r="D48" s="100" t="s">
        <v>287</v>
      </c>
      <c r="E48" s="103">
        <v>37.75</v>
      </c>
      <c r="F48" s="100" t="s">
        <v>287</v>
      </c>
      <c r="G48" s="103">
        <v>27.1</v>
      </c>
      <c r="H48" s="100" t="s">
        <v>325</v>
      </c>
      <c r="I48" s="103">
        <v>35.25</v>
      </c>
      <c r="J48" s="100" t="s">
        <v>307</v>
      </c>
      <c r="K48" s="86"/>
    </row>
    <row r="49" spans="2:11" ht="9" customHeight="1">
      <c r="B49" s="88" t="s">
        <v>140</v>
      </c>
      <c r="C49" s="104">
        <v>23</v>
      </c>
      <c r="D49" s="101" t="s">
        <v>325</v>
      </c>
      <c r="E49" s="104">
        <v>23</v>
      </c>
      <c r="F49" s="101" t="s">
        <v>325</v>
      </c>
      <c r="G49" s="104">
        <v>23</v>
      </c>
      <c r="H49" s="101" t="s">
        <v>325</v>
      </c>
      <c r="I49" s="104">
        <v>23</v>
      </c>
      <c r="J49" s="101" t="s">
        <v>325</v>
      </c>
      <c r="K49" s="86"/>
    </row>
    <row r="50" spans="2:11" ht="9" customHeight="1">
      <c r="B50" s="89" t="s">
        <v>141</v>
      </c>
      <c r="C50" s="105">
        <v>28</v>
      </c>
      <c r="D50" s="102" t="s">
        <v>325</v>
      </c>
      <c r="E50" s="105">
        <v>28</v>
      </c>
      <c r="F50" s="102" t="s">
        <v>325</v>
      </c>
      <c r="G50" s="105">
        <v>28</v>
      </c>
      <c r="H50" s="102" t="s">
        <v>325</v>
      </c>
      <c r="I50" s="105">
        <v>28</v>
      </c>
      <c r="J50" s="102" t="s">
        <v>325</v>
      </c>
      <c r="K50" s="86"/>
    </row>
    <row r="51" spans="2:11" ht="9" customHeight="1">
      <c r="B51" s="87" t="s">
        <v>142</v>
      </c>
      <c r="C51" s="103">
        <v>17</v>
      </c>
      <c r="D51" s="100" t="s">
        <v>326</v>
      </c>
      <c r="E51" s="103">
        <v>14</v>
      </c>
      <c r="F51" s="100" t="s">
        <v>326</v>
      </c>
      <c r="G51" s="103">
        <v>17</v>
      </c>
      <c r="H51" s="100" t="s">
        <v>326</v>
      </c>
      <c r="I51" s="103">
        <v>17</v>
      </c>
      <c r="J51" s="100" t="s">
        <v>326</v>
      </c>
      <c r="K51" s="86"/>
    </row>
    <row r="52" spans="2:11" ht="9" customHeight="1">
      <c r="B52" s="88" t="s">
        <v>143</v>
      </c>
      <c r="C52" s="104">
        <v>30</v>
      </c>
      <c r="D52" s="101" t="s">
        <v>327</v>
      </c>
      <c r="E52" s="104">
        <v>30</v>
      </c>
      <c r="F52" s="101" t="s">
        <v>327</v>
      </c>
      <c r="G52" s="104">
        <v>23.1</v>
      </c>
      <c r="H52" s="101" t="s">
        <v>327</v>
      </c>
      <c r="I52" s="104">
        <v>30</v>
      </c>
      <c r="J52" s="101" t="s">
        <v>327</v>
      </c>
      <c r="K52" s="86"/>
    </row>
    <row r="53" spans="2:11" ht="9" customHeight="1">
      <c r="B53" s="89" t="s">
        <v>144</v>
      </c>
      <c r="C53" s="105">
        <v>40.7</v>
      </c>
      <c r="D53" s="102" t="s">
        <v>293</v>
      </c>
      <c r="E53" s="105">
        <v>51</v>
      </c>
      <c r="F53" s="102" t="s">
        <v>293</v>
      </c>
      <c r="G53" s="105">
        <v>30.2</v>
      </c>
      <c r="H53" s="102" t="s">
        <v>293</v>
      </c>
      <c r="I53" s="105">
        <v>40.7</v>
      </c>
      <c r="J53" s="102" t="s">
        <v>293</v>
      </c>
      <c r="K53" s="86"/>
    </row>
    <row r="54" spans="2:11" ht="9" customHeight="1">
      <c r="B54" s="87" t="s">
        <v>145</v>
      </c>
      <c r="C54" s="103">
        <v>32</v>
      </c>
      <c r="D54" s="100" t="s">
        <v>328</v>
      </c>
      <c r="E54" s="103">
        <v>32</v>
      </c>
      <c r="F54" s="100" t="s">
        <v>328</v>
      </c>
      <c r="G54" s="103">
        <v>32</v>
      </c>
      <c r="H54" s="100" t="s">
        <v>328</v>
      </c>
      <c r="I54" s="103">
        <v>32</v>
      </c>
      <c r="J54" s="100" t="s">
        <v>328</v>
      </c>
      <c r="K54" s="86"/>
    </row>
    <row r="55" spans="2:11" ht="9" customHeight="1">
      <c r="B55" s="88" t="s">
        <v>146</v>
      </c>
      <c r="C55" s="104">
        <v>16</v>
      </c>
      <c r="D55" s="101" t="s">
        <v>329</v>
      </c>
      <c r="E55" s="104">
        <v>16</v>
      </c>
      <c r="F55" s="101" t="s">
        <v>329</v>
      </c>
      <c r="G55" s="104">
        <v>16</v>
      </c>
      <c r="H55" s="101" t="s">
        <v>329</v>
      </c>
      <c r="I55" s="104">
        <v>16</v>
      </c>
      <c r="J55" s="101" t="s">
        <v>329</v>
      </c>
      <c r="K55" s="86"/>
    </row>
    <row r="56" spans="2:11" ht="9" customHeight="1">
      <c r="B56" s="89" t="s">
        <v>147</v>
      </c>
      <c r="C56" s="105">
        <v>22</v>
      </c>
      <c r="D56" s="102" t="s">
        <v>330</v>
      </c>
      <c r="E56" s="105">
        <v>22</v>
      </c>
      <c r="F56" s="102" t="s">
        <v>330</v>
      </c>
      <c r="G56" s="105">
        <v>20</v>
      </c>
      <c r="H56" s="102" t="s">
        <v>330</v>
      </c>
      <c r="I56" s="105">
        <v>8</v>
      </c>
      <c r="J56" s="102" t="s">
        <v>299</v>
      </c>
      <c r="K56" s="86"/>
    </row>
    <row r="57" spans="2:11" ht="9" customHeight="1">
      <c r="B57" s="87" t="s">
        <v>148</v>
      </c>
      <c r="C57" s="103">
        <v>20</v>
      </c>
      <c r="D57" s="100" t="s">
        <v>331</v>
      </c>
      <c r="E57" s="103">
        <v>17</v>
      </c>
      <c r="F57" s="100" t="s">
        <v>332</v>
      </c>
      <c r="G57" s="103">
        <v>14</v>
      </c>
      <c r="H57" s="100" t="s">
        <v>331</v>
      </c>
      <c r="I57" s="103">
        <v>20</v>
      </c>
      <c r="J57" s="100" t="s">
        <v>331</v>
      </c>
      <c r="K57" s="86"/>
    </row>
    <row r="58" spans="2:11" ht="9" customHeight="1">
      <c r="B58" s="88" t="s">
        <v>149</v>
      </c>
      <c r="C58" s="104">
        <v>20</v>
      </c>
      <c r="D58" s="101" t="s">
        <v>333</v>
      </c>
      <c r="E58" s="104">
        <v>20</v>
      </c>
      <c r="F58" s="101" t="s">
        <v>333</v>
      </c>
      <c r="G58" s="104">
        <v>15</v>
      </c>
      <c r="H58" s="101" t="s">
        <v>334</v>
      </c>
      <c r="I58" s="104">
        <v>20</v>
      </c>
      <c r="J58" s="101" t="s">
        <v>333</v>
      </c>
      <c r="K58" s="86"/>
    </row>
    <row r="59" spans="2:11" ht="9" customHeight="1">
      <c r="B59" s="89" t="s">
        <v>150</v>
      </c>
      <c r="C59" s="105">
        <v>24.5</v>
      </c>
      <c r="D59" s="102" t="s">
        <v>335</v>
      </c>
      <c r="E59" s="105">
        <v>24.5</v>
      </c>
      <c r="F59" s="102" t="s">
        <v>335</v>
      </c>
      <c r="G59" s="105">
        <v>24.5</v>
      </c>
      <c r="H59" s="102" t="s">
        <v>335</v>
      </c>
      <c r="I59" s="105">
        <v>24.5</v>
      </c>
      <c r="J59" s="102" t="s">
        <v>335</v>
      </c>
      <c r="K59" s="86"/>
    </row>
    <row r="60" spans="2:11" ht="9" customHeight="1">
      <c r="B60" s="87" t="s">
        <v>151</v>
      </c>
      <c r="C60" s="103">
        <v>19.2</v>
      </c>
      <c r="D60" s="100" t="s">
        <v>336</v>
      </c>
      <c r="E60" s="103">
        <v>31</v>
      </c>
      <c r="F60" s="100" t="s">
        <v>289</v>
      </c>
      <c r="G60" s="103">
        <v>0</v>
      </c>
      <c r="H60" s="100" t="s">
        <v>278</v>
      </c>
      <c r="I60" s="103">
        <v>0</v>
      </c>
      <c r="J60" s="100" t="s">
        <v>278</v>
      </c>
      <c r="K60" s="86"/>
    </row>
    <row r="61" spans="2:11" ht="9" customHeight="1">
      <c r="B61" s="88" t="s">
        <v>152</v>
      </c>
      <c r="C61" s="104">
        <v>16.2</v>
      </c>
      <c r="D61" s="101" t="s">
        <v>287</v>
      </c>
      <c r="E61" s="104">
        <v>20.2</v>
      </c>
      <c r="F61" s="101" t="s">
        <v>289</v>
      </c>
      <c r="G61" s="104">
        <v>16.2</v>
      </c>
      <c r="H61" s="101" t="s">
        <v>287</v>
      </c>
      <c r="I61" s="104">
        <v>16.2</v>
      </c>
      <c r="J61" s="101" t="s">
        <v>287</v>
      </c>
      <c r="K61" s="86"/>
    </row>
    <row r="62" spans="2:11" ht="9" customHeight="1">
      <c r="B62" s="89" t="s">
        <v>153</v>
      </c>
      <c r="C62" s="105">
        <v>37.5</v>
      </c>
      <c r="D62" s="102" t="s">
        <v>303</v>
      </c>
      <c r="E62" s="105">
        <v>37.5</v>
      </c>
      <c r="F62" s="102" t="s">
        <v>303</v>
      </c>
      <c r="G62" s="105">
        <v>37.5</v>
      </c>
      <c r="H62" s="102" t="s">
        <v>303</v>
      </c>
      <c r="I62" s="105">
        <v>37.5</v>
      </c>
      <c r="J62" s="102" t="s">
        <v>303</v>
      </c>
      <c r="K62" s="86"/>
    </row>
    <row r="63" spans="2:11" ht="9" customHeight="1">
      <c r="B63" s="87" t="s">
        <v>154</v>
      </c>
      <c r="C63" s="104">
        <v>35.7</v>
      </c>
      <c r="D63" s="101" t="s">
        <v>293</v>
      </c>
      <c r="E63" s="104">
        <v>35.7</v>
      </c>
      <c r="F63" s="101" t="s">
        <v>293</v>
      </c>
      <c r="G63" s="104">
        <v>21.2</v>
      </c>
      <c r="H63" s="101" t="s">
        <v>293</v>
      </c>
      <c r="I63" s="104">
        <v>35.7</v>
      </c>
      <c r="J63" s="101" t="s">
        <v>293</v>
      </c>
      <c r="K63" s="86"/>
    </row>
    <row r="64" spans="2:11" ht="9" customHeight="1">
      <c r="B64" s="88" t="s">
        <v>155</v>
      </c>
      <c r="C64" s="104">
        <v>30.9</v>
      </c>
      <c r="D64" s="101" t="s">
        <v>337</v>
      </c>
      <c r="E64" s="104">
        <v>30.9</v>
      </c>
      <c r="F64" s="101" t="s">
        <v>337</v>
      </c>
      <c r="G64" s="104">
        <v>22.6</v>
      </c>
      <c r="H64" s="101" t="s">
        <v>337</v>
      </c>
      <c r="I64" s="104">
        <v>30.9</v>
      </c>
      <c r="J64" s="101" t="s">
        <v>337</v>
      </c>
      <c r="K64" s="86"/>
    </row>
    <row r="65" spans="2:11" ht="9" customHeight="1">
      <c r="B65" s="89" t="s">
        <v>156</v>
      </c>
      <c r="C65" s="105">
        <v>24</v>
      </c>
      <c r="D65" s="102" t="s">
        <v>289</v>
      </c>
      <c r="E65" s="105">
        <v>24</v>
      </c>
      <c r="F65" s="102" t="s">
        <v>289</v>
      </c>
      <c r="G65" s="105">
        <v>24</v>
      </c>
      <c r="H65" s="102" t="s">
        <v>289</v>
      </c>
      <c r="I65" s="105">
        <v>24</v>
      </c>
      <c r="J65" s="102" t="s">
        <v>289</v>
      </c>
      <c r="K65" s="86"/>
    </row>
    <row r="66" spans="2:11" ht="9" customHeight="1">
      <c r="B66" s="146" t="s">
        <v>158</v>
      </c>
      <c r="C66" s="147">
        <v>16</v>
      </c>
      <c r="D66" s="147" t="s">
        <v>338</v>
      </c>
      <c r="E66" s="147">
        <v>8</v>
      </c>
      <c r="F66" s="147" t="s">
        <v>317</v>
      </c>
      <c r="G66" s="147">
        <v>0</v>
      </c>
      <c r="H66" s="147" t="s">
        <v>278</v>
      </c>
      <c r="I66" s="147">
        <v>0</v>
      </c>
      <c r="J66" s="147" t="s">
        <v>278</v>
      </c>
      <c r="K66" s="86"/>
    </row>
    <row r="67" spans="2:11" ht="9" customHeight="1">
      <c r="B67" s="132" t="s">
        <v>339</v>
      </c>
      <c r="C67" s="149">
        <v>23.115</v>
      </c>
      <c r="D67" s="149" t="s">
        <v>278</v>
      </c>
      <c r="E67" s="149">
        <v>23.738</v>
      </c>
      <c r="F67" s="149" t="s">
        <v>278</v>
      </c>
      <c r="G67" s="149">
        <v>18.561</v>
      </c>
      <c r="H67" s="149" t="s">
        <v>278</v>
      </c>
      <c r="I67" s="149">
        <v>22.607</v>
      </c>
      <c r="J67" s="149" t="s">
        <v>278</v>
      </c>
      <c r="K67" s="86"/>
    </row>
    <row r="68" spans="2:11" ht="9" customHeight="1">
      <c r="B68" s="131" t="s">
        <v>340</v>
      </c>
      <c r="C68" s="150"/>
      <c r="D68" s="150"/>
      <c r="E68" s="150"/>
      <c r="F68" s="150"/>
      <c r="G68" s="150"/>
      <c r="H68" s="150"/>
      <c r="I68" s="150"/>
      <c r="J68" s="150"/>
      <c r="K68" s="86"/>
    </row>
    <row r="69" spans="2:10" ht="9" customHeight="1">
      <c r="B69" s="148" t="s">
        <v>341</v>
      </c>
      <c r="C69" s="120">
        <v>18.4</v>
      </c>
      <c r="D69" s="120" t="s">
        <v>342</v>
      </c>
      <c r="E69" s="120">
        <v>24.4</v>
      </c>
      <c r="F69" s="120" t="s">
        <v>342</v>
      </c>
      <c r="G69" s="120">
        <v>13.6</v>
      </c>
      <c r="H69" s="120" t="s">
        <v>342</v>
      </c>
      <c r="I69" s="120">
        <v>18.4</v>
      </c>
      <c r="J69" s="120" t="s">
        <v>290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81</v>
      </c>
      <c r="D2" t="s">
        <v>8</v>
      </c>
      <c r="N2" t="s">
        <v>0</v>
      </c>
      <c r="O2" t="s">
        <v>81</v>
      </c>
      <c r="P2" t="s">
        <v>8</v>
      </c>
    </row>
    <row r="3" spans="2:27" ht="12.75" hidden="1">
      <c r="B3" s="108" t="s">
        <v>343</v>
      </c>
      <c r="C3" s="23"/>
      <c r="H3" s="23"/>
      <c r="I3" s="23"/>
      <c r="N3" s="23" t="s">
        <v>343</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345</v>
      </c>
      <c r="D8" s="93"/>
      <c r="E8" s="92" t="s">
        <v>346</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05/28/2015</v>
      </c>
      <c r="D9" s="93"/>
      <c r="E9" s="95" t="str">
        <f>CONCATENATE(MF121TP1!D3," Reporting Period")</f>
        <v>2015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347</v>
      </c>
      <c r="C10" s="106" t="s">
        <v>96</v>
      </c>
      <c r="D10" s="110" t="s">
        <v>348</v>
      </c>
      <c r="E10" s="110" t="s">
        <v>349</v>
      </c>
      <c r="H10" s="107" t="s">
        <v>347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106</v>
      </c>
      <c r="D11" s="109" t="s">
        <v>350</v>
      </c>
      <c r="E11" s="109" t="s">
        <v>351</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350</v>
      </c>
      <c r="E12" s="109" t="s">
        <v>352</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13</v>
      </c>
      <c r="C13" s="109" t="s">
        <v>108</v>
      </c>
      <c r="D13" s="109" t="s">
        <v>353</v>
      </c>
      <c r="E13" s="109" t="s">
        <v>354</v>
      </c>
      <c r="H13" s="108" t="s">
        <v>13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355</v>
      </c>
      <c r="B14" s="108" t="s">
        <v>16</v>
      </c>
      <c r="C14" s="109"/>
      <c r="D14" s="109" t="s">
        <v>353</v>
      </c>
      <c r="E14" s="109" t="s">
        <v>356</v>
      </c>
      <c r="G14" s="23" t="s">
        <v>355</v>
      </c>
      <c r="H14" s="108" t="s">
        <v>16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187</v>
      </c>
      <c r="C15" s="109" t="s">
        <v>109</v>
      </c>
      <c r="D15" s="109" t="s">
        <v>350</v>
      </c>
      <c r="E15" s="109" t="s">
        <v>357</v>
      </c>
      <c r="H15" s="108" t="s">
        <v>187</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202</v>
      </c>
      <c r="C16" s="109"/>
      <c r="D16" s="109" t="s">
        <v>350</v>
      </c>
      <c r="E16" s="109" t="s">
        <v>358</v>
      </c>
      <c r="H16" s="108" t="s">
        <v>202</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232</v>
      </c>
      <c r="C17" s="109" t="s">
        <v>110</v>
      </c>
      <c r="D17" s="109" t="s">
        <v>350</v>
      </c>
      <c r="E17" s="109" t="s">
        <v>359</v>
      </c>
      <c r="H17" s="108" t="s">
        <v>232</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111</v>
      </c>
      <c r="D18" s="109" t="s">
        <v>350</v>
      </c>
      <c r="E18" s="109" t="s">
        <v>360</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343</v>
      </c>
      <c r="C19" s="109" t="s">
        <v>112</v>
      </c>
      <c r="D19" s="109" t="s">
        <v>350</v>
      </c>
      <c r="E19" s="109" t="s">
        <v>361</v>
      </c>
      <c r="H19" s="108" t="s">
        <v>343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362</v>
      </c>
      <c r="C20" s="109" t="s">
        <v>113</v>
      </c>
      <c r="D20" s="109" t="s">
        <v>363</v>
      </c>
      <c r="E20" s="109" t="s">
        <v>364</v>
      </c>
      <c r="H20" s="108" t="s">
        <v>362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365</v>
      </c>
      <c r="C21" s="109"/>
      <c r="D21" s="109" t="s">
        <v>363</v>
      </c>
      <c r="E21" s="109" t="s">
        <v>366</v>
      </c>
      <c r="H21" s="108" t="s">
        <v>365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367</v>
      </c>
      <c r="C22" s="109" t="s">
        <v>115</v>
      </c>
      <c r="D22" s="109" t="s">
        <v>350</v>
      </c>
      <c r="E22" s="109" t="s">
        <v>368</v>
      </c>
      <c r="H22" s="108" t="s">
        <v>367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369</v>
      </c>
      <c r="C23" s="109"/>
      <c r="D23" s="109" t="s">
        <v>350</v>
      </c>
      <c r="E23" s="109" t="s">
        <v>370</v>
      </c>
      <c r="H23" s="108" t="s">
        <v>369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371</v>
      </c>
      <c r="C24" s="109"/>
      <c r="D24" s="109" t="s">
        <v>350</v>
      </c>
      <c r="E24" s="109" t="s">
        <v>372</v>
      </c>
      <c r="H24" s="108" t="s">
        <v>371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373</v>
      </c>
      <c r="C25" s="109"/>
      <c r="D25" s="109" t="s">
        <v>350</v>
      </c>
      <c r="E25" s="109" t="s">
        <v>374</v>
      </c>
      <c r="H25" s="108" t="s">
        <v>373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375</v>
      </c>
      <c r="C26" s="109" t="s">
        <v>117</v>
      </c>
      <c r="D26" s="109" t="s">
        <v>350</v>
      </c>
      <c r="E26" s="109" t="s">
        <v>376</v>
      </c>
      <c r="H26" s="108" t="s">
        <v>375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377</v>
      </c>
      <c r="C27" s="109"/>
      <c r="D27" s="109" t="s">
        <v>350</v>
      </c>
      <c r="E27" s="109" t="s">
        <v>378</v>
      </c>
      <c r="H27" s="108" t="s">
        <v>377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379</v>
      </c>
      <c r="C28" s="109" t="s">
        <v>118</v>
      </c>
      <c r="D28" s="109" t="s">
        <v>350</v>
      </c>
      <c r="E28" s="109" t="s">
        <v>380</v>
      </c>
      <c r="H28" s="108" t="s">
        <v>379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381</v>
      </c>
      <c r="C29" s="109" t="s">
        <v>119</v>
      </c>
      <c r="D29" s="109" t="s">
        <v>350</v>
      </c>
      <c r="E29" s="109" t="s">
        <v>382</v>
      </c>
      <c r="H29" s="108" t="s">
        <v>381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383</v>
      </c>
      <c r="C30" s="109" t="s">
        <v>120</v>
      </c>
      <c r="D30" s="109" t="s">
        <v>350</v>
      </c>
      <c r="E30" s="109" t="s">
        <v>384</v>
      </c>
      <c r="H30" s="108" t="s">
        <v>383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385</v>
      </c>
      <c r="C31" s="109" t="s">
        <v>121</v>
      </c>
      <c r="D31" s="109" t="s">
        <v>350</v>
      </c>
      <c r="E31" s="109" t="s">
        <v>386</v>
      </c>
      <c r="H31" s="108" t="s">
        <v>385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387</v>
      </c>
      <c r="C32" s="109"/>
      <c r="D32" s="109" t="s">
        <v>350</v>
      </c>
      <c r="E32" s="109" t="s">
        <v>388</v>
      </c>
      <c r="H32" s="108" t="s">
        <v>387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70</v>
      </c>
      <c r="C33" s="109" t="s">
        <v>122</v>
      </c>
      <c r="D33" s="109" t="s">
        <v>350</v>
      </c>
      <c r="E33" s="109" t="s">
        <v>389</v>
      </c>
      <c r="H33" s="108" t="s">
        <v>70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390</v>
      </c>
      <c r="C34" s="109" t="s">
        <v>123</v>
      </c>
      <c r="D34" s="109" t="s">
        <v>350</v>
      </c>
      <c r="E34" s="109" t="s">
        <v>391</v>
      </c>
      <c r="H34" s="108" t="s">
        <v>390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392</v>
      </c>
      <c r="C35" s="109"/>
      <c r="D35" s="109" t="s">
        <v>350</v>
      </c>
      <c r="E35" s="109" t="s">
        <v>393</v>
      </c>
      <c r="H35" s="108" t="s">
        <v>392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394</v>
      </c>
      <c r="C36" s="109" t="s">
        <v>125</v>
      </c>
      <c r="D36" s="109" t="s">
        <v>350</v>
      </c>
      <c r="E36" s="109" t="s">
        <v>395</v>
      </c>
      <c r="H36" s="108" t="s">
        <v>394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396</v>
      </c>
      <c r="C37" s="109" t="s">
        <v>129</v>
      </c>
      <c r="D37" s="109" t="s">
        <v>350</v>
      </c>
      <c r="E37" s="109" t="s">
        <v>397</v>
      </c>
      <c r="H37" s="108" t="s">
        <v>396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398</v>
      </c>
      <c r="C38" s="109" t="s">
        <v>130</v>
      </c>
      <c r="D38" s="109" t="s">
        <v>350</v>
      </c>
      <c r="E38" s="109" t="s">
        <v>399</v>
      </c>
      <c r="H38" s="108" t="s">
        <v>398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400</v>
      </c>
      <c r="C39" s="109" t="s">
        <v>131</v>
      </c>
      <c r="D39" s="109" t="s">
        <v>350</v>
      </c>
      <c r="E39" s="109" t="s">
        <v>401</v>
      </c>
      <c r="G39" s="23"/>
      <c r="H39" s="108" t="s">
        <v>400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402</v>
      </c>
      <c r="C40" s="109" t="s">
        <v>132</v>
      </c>
      <c r="D40" s="109" t="s">
        <v>350</v>
      </c>
      <c r="E40" s="109" t="s">
        <v>403</v>
      </c>
      <c r="H40" s="108" t="s">
        <v>402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404</v>
      </c>
      <c r="C41" s="109"/>
      <c r="D41" s="109" t="s">
        <v>350</v>
      </c>
      <c r="E41" s="109" t="s">
        <v>405</v>
      </c>
      <c r="H41" s="108" t="s">
        <v>404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406</v>
      </c>
      <c r="C42" s="109" t="s">
        <v>133</v>
      </c>
      <c r="D42" s="109" t="s">
        <v>350</v>
      </c>
      <c r="E42" s="109" t="s">
        <v>407</v>
      </c>
      <c r="H42" s="108" t="s">
        <v>406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408</v>
      </c>
      <c r="C43" s="109"/>
      <c r="D43" s="109" t="s">
        <v>350</v>
      </c>
      <c r="E43" s="109" t="s">
        <v>409</v>
      </c>
      <c r="H43" s="108" t="s">
        <v>408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410</v>
      </c>
      <c r="C44" s="109"/>
      <c r="D44" s="109" t="s">
        <v>350</v>
      </c>
      <c r="E44" s="109" t="s">
        <v>411</v>
      </c>
      <c r="H44" s="108" t="s">
        <v>410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412</v>
      </c>
      <c r="C45" s="111" t="s">
        <v>135</v>
      </c>
      <c r="D45" s="111" t="s">
        <v>350</v>
      </c>
      <c r="E45" s="111" t="s">
        <v>413</v>
      </c>
      <c r="F45" s="116"/>
      <c r="G45" s="114"/>
      <c r="H45" s="115" t="s">
        <v>412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345</v>
      </c>
      <c r="D56" s="93"/>
      <c r="E56" s="92" t="s">
        <v>346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05/28/2015</v>
      </c>
      <c r="D57" s="93"/>
      <c r="E57" s="95" t="str">
        <f>CONCATENATE(MF121TP1!D3," Reporting Period")</f>
        <v>2015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347</v>
      </c>
      <c r="C58" s="106" t="s">
        <v>96</v>
      </c>
      <c r="D58" s="110" t="s">
        <v>348</v>
      </c>
      <c r="E58" s="110" t="s">
        <v>349</v>
      </c>
      <c r="H58" s="107" t="s">
        <v>347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417</v>
      </c>
      <c r="C59" s="109"/>
      <c r="D59" s="109" t="s">
        <v>350</v>
      </c>
      <c r="E59" s="109" t="s">
        <v>418</v>
      </c>
      <c r="G59" s="23"/>
      <c r="H59" s="108" t="s">
        <v>417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419</v>
      </c>
      <c r="C60" s="109" t="s">
        <v>136</v>
      </c>
      <c r="D60" s="109" t="s">
        <v>350</v>
      </c>
      <c r="E60" s="109" t="s">
        <v>420</v>
      </c>
      <c r="H60" s="108" t="s">
        <v>419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421</v>
      </c>
      <c r="C61" s="109"/>
      <c r="D61" s="109" t="s">
        <v>350</v>
      </c>
      <c r="E61" s="109" t="s">
        <v>422</v>
      </c>
      <c r="H61" s="108" t="s">
        <v>421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355</v>
      </c>
      <c r="B62" s="108" t="s">
        <v>423</v>
      </c>
      <c r="C62" s="109" t="s">
        <v>137</v>
      </c>
      <c r="D62" s="109" t="s">
        <v>350</v>
      </c>
      <c r="E62" s="109" t="s">
        <v>424</v>
      </c>
      <c r="G62" s="23" t="s">
        <v>355</v>
      </c>
      <c r="H62" s="108" t="s">
        <v>423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233</v>
      </c>
      <c r="C63" s="109"/>
      <c r="D63" s="109" t="s">
        <v>350</v>
      </c>
      <c r="E63" s="109" t="s">
        <v>425</v>
      </c>
      <c r="H63" s="108" t="s">
        <v>233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65</v>
      </c>
      <c r="C64" s="109" t="s">
        <v>138</v>
      </c>
      <c r="D64" s="109" t="s">
        <v>350</v>
      </c>
      <c r="E64" s="109" t="s">
        <v>426</v>
      </c>
      <c r="H64" s="108" t="s">
        <v>65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427</v>
      </c>
      <c r="C65" s="109"/>
      <c r="D65" s="109" t="s">
        <v>350</v>
      </c>
      <c r="E65" s="109" t="s">
        <v>428</v>
      </c>
      <c r="H65" s="108" t="s">
        <v>427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429</v>
      </c>
      <c r="C66" s="109" t="s">
        <v>139</v>
      </c>
      <c r="D66" s="109" t="s">
        <v>350</v>
      </c>
      <c r="E66" s="109" t="s">
        <v>430</v>
      </c>
      <c r="H66" s="108" t="s">
        <v>429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431</v>
      </c>
      <c r="C67" s="109" t="s">
        <v>140</v>
      </c>
      <c r="D67" s="109" t="s">
        <v>350</v>
      </c>
      <c r="E67" s="109" t="s">
        <v>432</v>
      </c>
      <c r="H67" s="108" t="s">
        <v>431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433</v>
      </c>
      <c r="C68" s="109"/>
      <c r="D68" s="109" t="s">
        <v>350</v>
      </c>
      <c r="E68" s="109" t="s">
        <v>434</v>
      </c>
      <c r="H68" s="108" t="s">
        <v>433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245</v>
      </c>
      <c r="C69" s="109"/>
      <c r="D69" s="109" t="s">
        <v>350</v>
      </c>
      <c r="E69" s="109" t="s">
        <v>435</v>
      </c>
      <c r="H69" s="108" t="s">
        <v>245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436</v>
      </c>
      <c r="C70" s="109" t="s">
        <v>141</v>
      </c>
      <c r="D70" s="109" t="s">
        <v>350</v>
      </c>
      <c r="E70" s="109" t="s">
        <v>437</v>
      </c>
      <c r="H70" s="108" t="s">
        <v>436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244</v>
      </c>
      <c r="C71" s="109"/>
      <c r="D71" s="109" t="s">
        <v>350</v>
      </c>
      <c r="E71" s="109" t="s">
        <v>438</v>
      </c>
      <c r="H71" s="108" t="s">
        <v>244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243</v>
      </c>
      <c r="C72" s="109" t="s">
        <v>142</v>
      </c>
      <c r="D72" s="109" t="s">
        <v>350</v>
      </c>
      <c r="E72" s="109" t="s">
        <v>439</v>
      </c>
      <c r="H72" s="108" t="s">
        <v>243</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242</v>
      </c>
      <c r="C73" s="109"/>
      <c r="D73" s="109" t="s">
        <v>350</v>
      </c>
      <c r="E73" s="109" t="s">
        <v>440</v>
      </c>
      <c r="H73" s="108" t="s">
        <v>242</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241</v>
      </c>
      <c r="C74" s="109"/>
      <c r="D74" s="109" t="s">
        <v>350</v>
      </c>
      <c r="E74" s="109" t="s">
        <v>441</v>
      </c>
      <c r="H74" s="108" t="s">
        <v>241</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442</v>
      </c>
      <c r="C75" s="109" t="s">
        <v>143</v>
      </c>
      <c r="D75" s="109" t="s">
        <v>350</v>
      </c>
      <c r="E75" s="109" t="s">
        <v>443</v>
      </c>
      <c r="H75" s="108" t="s">
        <v>442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444</v>
      </c>
      <c r="C76" s="109"/>
      <c r="D76" s="109" t="s">
        <v>350</v>
      </c>
      <c r="E76" s="109" t="s">
        <v>445</v>
      </c>
      <c r="H76" s="108" t="s">
        <v>444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446</v>
      </c>
      <c r="C77" s="109" t="s">
        <v>144</v>
      </c>
      <c r="D77" s="109" t="s">
        <v>350</v>
      </c>
      <c r="E77" s="109" t="s">
        <v>447</v>
      </c>
      <c r="H77" s="108" t="s">
        <v>446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448</v>
      </c>
      <c r="C78" s="109"/>
      <c r="D78" s="109" t="s">
        <v>350</v>
      </c>
      <c r="E78" s="109" t="s">
        <v>449</v>
      </c>
      <c r="H78" s="108" t="s">
        <v>448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450</v>
      </c>
      <c r="C79" s="109" t="s">
        <v>145</v>
      </c>
      <c r="D79" s="109" t="s">
        <v>350</v>
      </c>
      <c r="E79" s="109" t="s">
        <v>451</v>
      </c>
      <c r="H79" s="108" t="s">
        <v>450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452</v>
      </c>
      <c r="C80" s="109" t="s">
        <v>147</v>
      </c>
      <c r="D80" s="109" t="s">
        <v>350</v>
      </c>
      <c r="E80" s="109" t="s">
        <v>453</v>
      </c>
      <c r="H80" s="108" t="s">
        <v>452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454</v>
      </c>
      <c r="C81" s="109" t="s">
        <v>149</v>
      </c>
      <c r="D81" s="109" t="s">
        <v>350</v>
      </c>
      <c r="E81" s="109" t="s">
        <v>360</v>
      </c>
      <c r="H81" s="108" t="s">
        <v>454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455</v>
      </c>
      <c r="C82" s="109" t="s">
        <v>150</v>
      </c>
      <c r="D82" s="109" t="s">
        <v>350</v>
      </c>
      <c r="E82" s="109" t="s">
        <v>456</v>
      </c>
      <c r="H82" s="108" t="s">
        <v>455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457</v>
      </c>
      <c r="C83" s="109" t="s">
        <v>151</v>
      </c>
      <c r="D83" s="109" t="s">
        <v>350</v>
      </c>
      <c r="E83" s="109" t="s">
        <v>458</v>
      </c>
      <c r="H83" s="108" t="s">
        <v>457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459</v>
      </c>
      <c r="C84" s="109"/>
      <c r="D84" s="109" t="s">
        <v>350</v>
      </c>
      <c r="E84" s="109" t="s">
        <v>460</v>
      </c>
      <c r="H84" s="108" t="s">
        <v>459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461</v>
      </c>
      <c r="C85" s="109" t="s">
        <v>152</v>
      </c>
      <c r="D85" s="109" t="s">
        <v>350</v>
      </c>
      <c r="E85" s="109" t="s">
        <v>462</v>
      </c>
      <c r="H85" s="108" t="s">
        <v>461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463</v>
      </c>
      <c r="C86" s="109" t="s">
        <v>153</v>
      </c>
      <c r="D86" s="109" t="s">
        <v>350</v>
      </c>
      <c r="E86" s="109" t="s">
        <v>464</v>
      </c>
      <c r="H86" s="108" t="s">
        <v>463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465</v>
      </c>
      <c r="C87" s="109" t="s">
        <v>154</v>
      </c>
      <c r="D87" s="109" t="s">
        <v>350</v>
      </c>
      <c r="E87" s="109" t="s">
        <v>466</v>
      </c>
      <c r="G87" s="23"/>
      <c r="H87" s="108" t="s">
        <v>465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467</v>
      </c>
      <c r="C88" s="109" t="s">
        <v>155</v>
      </c>
      <c r="D88" s="109" t="s">
        <v>350</v>
      </c>
      <c r="E88" s="109" t="s">
        <v>466</v>
      </c>
      <c r="H88" s="108" t="s">
        <v>467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468</v>
      </c>
      <c r="C89" s="109" t="s">
        <v>156</v>
      </c>
      <c r="D89" s="109" t="s">
        <v>350</v>
      </c>
      <c r="E89" s="109" t="s">
        <v>469</v>
      </c>
      <c r="H89" s="108" t="s">
        <v>468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470</v>
      </c>
      <c r="C90" s="109"/>
      <c r="D90" s="109"/>
      <c r="E90" s="109"/>
      <c r="H90" s="108" t="s">
        <v>470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471</v>
      </c>
      <c r="C91" s="109"/>
      <c r="D91" s="109"/>
      <c r="E91" s="109"/>
      <c r="H91" s="108" t="s">
        <v>471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472</v>
      </c>
      <c r="C92" s="109"/>
      <c r="D92" s="109"/>
      <c r="E92" s="109"/>
      <c r="H92" s="108" t="s">
        <v>472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473</v>
      </c>
      <c r="C93" s="109"/>
      <c r="D93" s="109"/>
      <c r="E93" s="109"/>
      <c r="F93" s="116"/>
      <c r="G93" s="114"/>
      <c r="H93" s="108" t="s">
        <v>473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474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345</v>
      </c>
      <c r="D100" s="192"/>
      <c r="E100" s="191" t="s">
        <v>346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05/28/2015</v>
      </c>
      <c r="D101" s="98"/>
      <c r="E101" s="95" t="str">
        <f>CONCATENATE(MF121TP1!D47," Reporting Period")</f>
        <v>01/01/15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347</v>
      </c>
      <c r="C102" s="106" t="s">
        <v>96</v>
      </c>
      <c r="D102" s="110" t="s">
        <v>348</v>
      </c>
      <c r="E102" s="110" t="s">
        <v>349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475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476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480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484</v>
      </c>
      <c r="C112" s="109"/>
      <c r="D112" s="109"/>
      <c r="E112" s="109"/>
    </row>
    <row r="113" spans="2:5" ht="12.75">
      <c r="B113" s="108" t="s">
        <v>485</v>
      </c>
      <c r="C113" s="109"/>
      <c r="D113" s="109"/>
      <c r="E113" s="109"/>
    </row>
    <row r="114" spans="2:5" ht="12.75">
      <c r="B114" s="108" t="s">
        <v>486</v>
      </c>
      <c r="C114" s="109"/>
      <c r="D114" s="109"/>
      <c r="E114" s="109"/>
    </row>
    <row r="115" spans="2:5" ht="12.75">
      <c r="B115" s="108" t="s">
        <v>487</v>
      </c>
      <c r="C115" s="109"/>
      <c r="D115" s="109"/>
      <c r="E115" s="109"/>
    </row>
    <row r="116" spans="2:5" ht="12.75">
      <c r="B116" s="108" t="s">
        <v>488</v>
      </c>
      <c r="C116" s="109"/>
      <c r="D116" s="109"/>
      <c r="E116" s="109"/>
    </row>
    <row r="117" spans="2:5" ht="12.75">
      <c r="B117" s="108" t="s">
        <v>489</v>
      </c>
      <c r="C117" s="109"/>
      <c r="D117" s="109"/>
      <c r="E117" s="109"/>
    </row>
    <row r="118" spans="2:5" ht="12.75">
      <c r="B118" s="108" t="s">
        <v>490</v>
      </c>
      <c r="C118" s="109"/>
      <c r="D118" s="109"/>
      <c r="E118" s="109"/>
    </row>
    <row r="119" spans="2:5" ht="12.75">
      <c r="B119" s="108" t="s">
        <v>491</v>
      </c>
      <c r="C119" s="109"/>
      <c r="D119" s="109"/>
      <c r="E119" s="109"/>
    </row>
    <row r="120" spans="2:5" ht="12.75">
      <c r="B120" s="108" t="s">
        <v>492</v>
      </c>
      <c r="C120" s="109"/>
      <c r="D120" s="109"/>
      <c r="E120" s="109"/>
    </row>
    <row r="121" spans="2:5" ht="12.75">
      <c r="B121" s="108" t="s">
        <v>493</v>
      </c>
      <c r="C121" s="109"/>
      <c r="D121" s="109"/>
      <c r="E121" s="109"/>
    </row>
    <row r="122" spans="2:5" ht="12.75">
      <c r="B122" s="108" t="s">
        <v>494</v>
      </c>
      <c r="C122" s="109"/>
      <c r="D122" s="109"/>
      <c r="E122" s="109"/>
    </row>
    <row r="123" spans="2:5" ht="12.75">
      <c r="B123" s="108" t="s">
        <v>495</v>
      </c>
      <c r="C123" s="109"/>
      <c r="D123" s="109"/>
      <c r="E123" s="109"/>
    </row>
    <row r="124" spans="2:5" ht="12.75">
      <c r="B124" s="108" t="s">
        <v>496</v>
      </c>
      <c r="C124" s="109"/>
      <c r="D124" s="109"/>
      <c r="E124" s="109"/>
    </row>
    <row r="125" spans="2:5" ht="12.75">
      <c r="B125" s="108" t="s">
        <v>497</v>
      </c>
      <c r="C125" s="109"/>
      <c r="D125" s="109"/>
      <c r="E125" s="109"/>
    </row>
    <row r="126" spans="2:5" ht="12.75">
      <c r="B126" s="108" t="s">
        <v>498</v>
      </c>
      <c r="C126" s="109"/>
      <c r="D126" s="109"/>
      <c r="E126" s="109"/>
    </row>
    <row r="127" spans="2:5" ht="12.75">
      <c r="B127" s="108" t="s">
        <v>499</v>
      </c>
      <c r="C127" s="109"/>
      <c r="D127" s="109"/>
      <c r="E127" s="109"/>
    </row>
    <row r="128" spans="2:5" ht="12.75">
      <c r="B128" s="108" t="s">
        <v>500</v>
      </c>
      <c r="C128" s="109"/>
      <c r="D128" s="109"/>
      <c r="E128" s="109"/>
    </row>
    <row r="129" spans="2:5" ht="12.75">
      <c r="B129" s="108" t="s">
        <v>501</v>
      </c>
      <c r="C129" s="109"/>
      <c r="D129" s="109"/>
      <c r="E129" s="109"/>
    </row>
    <row r="130" spans="2:5" ht="12.75">
      <c r="B130" s="108" t="s">
        <v>502</v>
      </c>
      <c r="C130" s="109"/>
      <c r="D130" s="109"/>
      <c r="E130" s="109"/>
    </row>
    <row r="131" spans="2:5" ht="12.75">
      <c r="B131" s="108" t="s">
        <v>503</v>
      </c>
      <c r="C131" s="109"/>
      <c r="D131" s="109"/>
      <c r="E131" s="109"/>
    </row>
    <row r="132" spans="2:5" ht="12.75">
      <c r="B132" s="108" t="s">
        <v>504</v>
      </c>
      <c r="C132" s="109"/>
      <c r="D132" s="109"/>
      <c r="E132" s="109"/>
    </row>
    <row r="133" spans="2:5" ht="12.75">
      <c r="B133" s="108" t="s">
        <v>505</v>
      </c>
      <c r="C133" s="109"/>
      <c r="D133" s="109"/>
      <c r="E133" s="109"/>
    </row>
    <row r="134" spans="2:5" ht="12.75">
      <c r="B134" s="108" t="s">
        <v>506</v>
      </c>
      <c r="C134" s="109"/>
      <c r="D134" s="109"/>
      <c r="E134" s="109"/>
    </row>
    <row r="135" spans="2:5" ht="12.75">
      <c r="B135" s="108" t="s">
        <v>507</v>
      </c>
      <c r="C135" s="109"/>
      <c r="D135" s="109"/>
      <c r="E135" s="109"/>
    </row>
    <row r="136" spans="2:5" ht="12.75">
      <c r="B136" s="108" t="s">
        <v>508</v>
      </c>
      <c r="C136" s="109"/>
      <c r="D136" s="109"/>
      <c r="E136" s="109"/>
    </row>
    <row r="137" spans="2:5" ht="12.75">
      <c r="B137" s="108" t="s">
        <v>509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81</v>
      </c>
      <c r="E2" t="s">
        <v>8</v>
      </c>
      <c r="I2" t="s">
        <v>0</v>
      </c>
      <c r="J2" t="s">
        <v>81</v>
      </c>
      <c r="L2" t="s">
        <v>8</v>
      </c>
    </row>
    <row r="3" spans="2:11" ht="12.75" hidden="1">
      <c r="B3" s="23" t="s">
        <v>362</v>
      </c>
      <c r="C3" s="23"/>
      <c r="D3" s="23"/>
      <c r="I3" s="23" t="s">
        <v>362</v>
      </c>
      <c r="J3" s="23"/>
      <c r="K3" s="23"/>
    </row>
    <row r="4" spans="10:13" ht="12.75">
      <c r="J4" s="114"/>
      <c r="K4" s="114"/>
      <c r="L4" s="114"/>
      <c r="M4" s="114"/>
    </row>
    <row r="5" spans="3:13" ht="20.25">
      <c r="C5" s="19" t="s">
        <v>510</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511</v>
      </c>
      <c r="J8" s="192"/>
      <c r="K8" s="192"/>
      <c r="L8" s="192"/>
      <c r="M8" s="191"/>
    </row>
    <row r="9" spans="3:13" ht="12.75">
      <c r="C9" s="93" t="str">
        <f>CONCATENATE("Created On: ",MF121TP1!C3)</f>
        <v>Created On: 05/28/2015</v>
      </c>
      <c r="D9" s="93"/>
      <c r="E9" s="93"/>
      <c r="F9" s="95" t="str">
        <f>CONCATENATE(MF121TP1!D3," Reporting Period")</f>
        <v>2015 Reporting Period</v>
      </c>
      <c r="J9" s="192"/>
      <c r="K9" s="192"/>
      <c r="L9" s="192"/>
      <c r="M9" s="191"/>
    </row>
    <row r="10" spans="2:13" ht="12.75">
      <c r="B10" s="107" t="s">
        <v>347</v>
      </c>
      <c r="C10" s="106" t="s">
        <v>96</v>
      </c>
      <c r="D10" s="110" t="s">
        <v>348</v>
      </c>
      <c r="E10" s="110" t="s">
        <v>512</v>
      </c>
      <c r="F10" s="110" t="s">
        <v>513</v>
      </c>
      <c r="I10" s="107" t="s">
        <v>347</v>
      </c>
      <c r="J10" s="193"/>
      <c r="K10" s="193"/>
      <c r="L10" s="193"/>
      <c r="M10" s="193"/>
    </row>
    <row r="11" spans="1:13" ht="15" customHeight="1">
      <c r="A11" s="23"/>
      <c r="B11" s="108" t="s">
        <v>64</v>
      </c>
      <c r="C11" s="109" t="s">
        <v>106</v>
      </c>
      <c r="D11" s="109" t="s">
        <v>514</v>
      </c>
      <c r="E11" s="118">
        <v>4</v>
      </c>
      <c r="F11" s="109" t="s">
        <v>515</v>
      </c>
      <c r="H11" s="23"/>
      <c r="I11" s="108" t="s">
        <v>64</v>
      </c>
      <c r="J11" s="113"/>
      <c r="K11" s="113"/>
      <c r="L11" s="196"/>
      <c r="M11" s="113"/>
    </row>
    <row r="12" spans="2:13" ht="15" customHeight="1">
      <c r="B12" s="108" t="s">
        <v>82</v>
      </c>
      <c r="C12" s="109" t="s">
        <v>108</v>
      </c>
      <c r="D12" s="109" t="s">
        <v>514</v>
      </c>
      <c r="E12" s="118">
        <v>5</v>
      </c>
      <c r="F12" s="109" t="s">
        <v>516</v>
      </c>
      <c r="I12" s="108" t="s">
        <v>82</v>
      </c>
      <c r="J12" s="113"/>
      <c r="K12" s="113"/>
      <c r="L12" s="196"/>
      <c r="M12" s="113"/>
    </row>
    <row r="13" spans="2:13" ht="15" customHeight="1">
      <c r="B13" s="108" t="s">
        <v>13</v>
      </c>
      <c r="C13" s="109" t="s">
        <v>109</v>
      </c>
      <c r="D13" s="109" t="s">
        <v>514</v>
      </c>
      <c r="E13" s="118">
        <v>4.5</v>
      </c>
      <c r="F13" s="109" t="s">
        <v>517</v>
      </c>
      <c r="I13" s="108" t="s">
        <v>13</v>
      </c>
      <c r="J13" s="113"/>
      <c r="K13" s="113"/>
      <c r="L13" s="196"/>
      <c r="M13" s="113"/>
    </row>
    <row r="14" spans="2:13" ht="15" customHeight="1">
      <c r="B14" s="108" t="s">
        <v>16</v>
      </c>
      <c r="C14" s="109" t="s">
        <v>110</v>
      </c>
      <c r="D14" s="109" t="s">
        <v>514</v>
      </c>
      <c r="E14" s="118">
        <v>6</v>
      </c>
      <c r="F14" s="109" t="s">
        <v>518</v>
      </c>
      <c r="I14" s="108" t="s">
        <v>16</v>
      </c>
      <c r="J14" s="113"/>
      <c r="K14" s="113"/>
      <c r="L14" s="196"/>
      <c r="M14" s="113"/>
    </row>
    <row r="15" spans="2:13" ht="15" customHeight="1">
      <c r="B15" s="108" t="s">
        <v>187</v>
      </c>
      <c r="C15" s="109" t="s">
        <v>111</v>
      </c>
      <c r="D15" s="109" t="s">
        <v>514</v>
      </c>
      <c r="E15" s="118">
        <v>3</v>
      </c>
      <c r="F15" s="109" t="s">
        <v>519</v>
      </c>
      <c r="I15" s="108" t="s">
        <v>187</v>
      </c>
      <c r="J15" s="113"/>
      <c r="K15" s="113"/>
      <c r="L15" s="196"/>
      <c r="M15" s="113"/>
    </row>
    <row r="16" spans="2:13" ht="15" customHeight="1">
      <c r="B16" s="108" t="s">
        <v>202</v>
      </c>
      <c r="C16" s="109" t="s">
        <v>112</v>
      </c>
      <c r="D16" s="109" t="s">
        <v>514</v>
      </c>
      <c r="E16" s="118">
        <v>5</v>
      </c>
      <c r="F16" s="109" t="s">
        <v>520</v>
      </c>
      <c r="I16" s="108" t="s">
        <v>202</v>
      </c>
      <c r="J16" s="113"/>
      <c r="K16" s="113"/>
      <c r="L16" s="196"/>
      <c r="M16" s="113"/>
    </row>
    <row r="17" spans="2:13" ht="15" customHeight="1">
      <c r="B17" s="108" t="s">
        <v>232</v>
      </c>
      <c r="C17" s="109" t="s">
        <v>114</v>
      </c>
      <c r="D17" s="109" t="s">
        <v>514</v>
      </c>
      <c r="E17" s="118">
        <v>5.75</v>
      </c>
      <c r="F17" s="109" t="s">
        <v>515</v>
      </c>
      <c r="I17" s="108" t="s">
        <v>232</v>
      </c>
      <c r="J17" s="113"/>
      <c r="K17" s="113"/>
      <c r="L17" s="196"/>
      <c r="M17" s="113"/>
    </row>
    <row r="18" spans="2:13" ht="15" customHeight="1">
      <c r="B18" s="108" t="s">
        <v>258</v>
      </c>
      <c r="C18" s="109" t="s">
        <v>116</v>
      </c>
      <c r="D18" s="109" t="s">
        <v>514</v>
      </c>
      <c r="E18" s="118">
        <v>4</v>
      </c>
      <c r="F18" s="109" t="s">
        <v>521</v>
      </c>
      <c r="I18" s="108" t="s">
        <v>258</v>
      </c>
      <c r="J18" s="113"/>
      <c r="K18" s="113"/>
      <c r="L18" s="196"/>
      <c r="M18" s="113"/>
    </row>
    <row r="19" spans="2:13" ht="15" customHeight="1">
      <c r="B19" s="108" t="s">
        <v>343</v>
      </c>
      <c r="C19" s="109" t="s">
        <v>117</v>
      </c>
      <c r="D19" s="109" t="s">
        <v>514</v>
      </c>
      <c r="E19" s="118">
        <v>4</v>
      </c>
      <c r="F19" s="109" t="s">
        <v>522</v>
      </c>
      <c r="I19" s="108" t="s">
        <v>343</v>
      </c>
      <c r="J19" s="113"/>
      <c r="K19" s="113"/>
      <c r="L19" s="196"/>
      <c r="M19" s="113"/>
    </row>
    <row r="20" spans="2:13" ht="15" customHeight="1">
      <c r="B20" s="108" t="s">
        <v>362</v>
      </c>
      <c r="C20" s="109" t="s">
        <v>118</v>
      </c>
      <c r="D20" s="109" t="s">
        <v>514</v>
      </c>
      <c r="E20" s="118">
        <v>5</v>
      </c>
      <c r="F20" s="109" t="s">
        <v>523</v>
      </c>
      <c r="I20" s="108" t="s">
        <v>362</v>
      </c>
      <c r="J20" s="113"/>
      <c r="K20" s="113"/>
      <c r="L20" s="196"/>
      <c r="M20" s="113"/>
    </row>
    <row r="21" spans="2:13" ht="15" customHeight="1">
      <c r="B21" s="108" t="s">
        <v>365</v>
      </c>
      <c r="C21" s="109" t="s">
        <v>120</v>
      </c>
      <c r="D21" s="109" t="s">
        <v>514</v>
      </c>
      <c r="E21" s="118">
        <v>5</v>
      </c>
      <c r="F21" s="109" t="s">
        <v>524</v>
      </c>
      <c r="I21" s="108" t="s">
        <v>365</v>
      </c>
      <c r="J21" s="113"/>
      <c r="K21" s="113"/>
      <c r="L21" s="196"/>
      <c r="M21" s="113"/>
    </row>
    <row r="22" spans="2:13" ht="15" customHeight="1">
      <c r="B22" s="108" t="s">
        <v>367</v>
      </c>
      <c r="C22" s="109" t="s">
        <v>121</v>
      </c>
      <c r="D22" s="109" t="s">
        <v>514</v>
      </c>
      <c r="E22" s="118">
        <v>5</v>
      </c>
      <c r="F22" s="109" t="s">
        <v>525</v>
      </c>
      <c r="I22" s="108" t="s">
        <v>367</v>
      </c>
      <c r="J22" s="113"/>
      <c r="K22" s="113"/>
      <c r="L22" s="196"/>
      <c r="M22" s="113"/>
    </row>
    <row r="23" spans="2:13" ht="15" customHeight="1">
      <c r="B23" s="108" t="s">
        <v>369</v>
      </c>
      <c r="C23" s="109" t="s">
        <v>122</v>
      </c>
      <c r="D23" s="109" t="s">
        <v>514</v>
      </c>
      <c r="E23" s="118">
        <v>4.9</v>
      </c>
      <c r="F23" s="109" t="s">
        <v>526</v>
      </c>
      <c r="I23" s="108" t="s">
        <v>369</v>
      </c>
      <c r="J23" s="113"/>
      <c r="K23" s="113"/>
      <c r="L23" s="196"/>
      <c r="M23" s="113"/>
    </row>
    <row r="24" spans="2:13" ht="15" customHeight="1">
      <c r="B24" s="108" t="s">
        <v>371</v>
      </c>
      <c r="C24" s="109" t="s">
        <v>123</v>
      </c>
      <c r="D24" s="109" t="s">
        <v>514</v>
      </c>
      <c r="E24" s="118">
        <v>6</v>
      </c>
      <c r="F24" s="109" t="s">
        <v>527</v>
      </c>
      <c r="I24" s="108" t="s">
        <v>371</v>
      </c>
      <c r="J24" s="113"/>
      <c r="K24" s="113"/>
      <c r="L24" s="196"/>
      <c r="M24" s="113"/>
    </row>
    <row r="25" spans="2:13" ht="15" customHeight="1">
      <c r="B25" s="108" t="s">
        <v>373</v>
      </c>
      <c r="C25" s="109" t="s">
        <v>125</v>
      </c>
      <c r="D25" s="109" t="s">
        <v>514</v>
      </c>
      <c r="E25" s="118">
        <v>6</v>
      </c>
      <c r="F25" s="109" t="s">
        <v>528</v>
      </c>
      <c r="I25" s="108" t="s">
        <v>373</v>
      </c>
      <c r="J25" s="113"/>
      <c r="K25" s="113"/>
      <c r="L25" s="196"/>
      <c r="M25" s="113"/>
    </row>
    <row r="26" spans="2:13" ht="15" customHeight="1">
      <c r="B26" s="108" t="s">
        <v>375</v>
      </c>
      <c r="C26" s="109" t="s">
        <v>126</v>
      </c>
      <c r="D26" s="109" t="s">
        <v>514</v>
      </c>
      <c r="E26" s="118">
        <v>6</v>
      </c>
      <c r="F26" s="109" t="s">
        <v>529</v>
      </c>
      <c r="I26" s="108" t="s">
        <v>375</v>
      </c>
      <c r="J26" s="113"/>
      <c r="K26" s="113"/>
      <c r="L26" s="196"/>
      <c r="M26" s="113"/>
    </row>
    <row r="27" spans="2:13" ht="15" customHeight="1">
      <c r="B27" s="108" t="s">
        <v>377</v>
      </c>
      <c r="C27" s="109" t="s">
        <v>127</v>
      </c>
      <c r="D27" s="109" t="s">
        <v>514</v>
      </c>
      <c r="E27" s="118">
        <v>5</v>
      </c>
      <c r="F27" s="109" t="s">
        <v>526</v>
      </c>
      <c r="I27" s="108" t="s">
        <v>377</v>
      </c>
      <c r="J27" s="113"/>
      <c r="K27" s="113"/>
      <c r="L27" s="196"/>
      <c r="M27" s="113"/>
    </row>
    <row r="28" spans="2:13" ht="15" customHeight="1">
      <c r="B28" s="108" t="s">
        <v>379</v>
      </c>
      <c r="C28" s="109" t="s">
        <v>128</v>
      </c>
      <c r="D28" s="109" t="s">
        <v>514</v>
      </c>
      <c r="E28" s="118">
        <v>6</v>
      </c>
      <c r="F28" s="109" t="s">
        <v>530</v>
      </c>
      <c r="I28" s="108" t="s">
        <v>379</v>
      </c>
      <c r="J28" s="113"/>
      <c r="K28" s="113"/>
      <c r="L28" s="196"/>
      <c r="M28" s="113"/>
    </row>
    <row r="29" spans="2:13" ht="15" customHeight="1">
      <c r="B29" s="108" t="s">
        <v>381</v>
      </c>
      <c r="C29" s="109" t="s">
        <v>129</v>
      </c>
      <c r="D29" s="109" t="s">
        <v>514</v>
      </c>
      <c r="E29" s="118">
        <v>6</v>
      </c>
      <c r="F29" s="109" t="s">
        <v>526</v>
      </c>
      <c r="I29" s="108" t="s">
        <v>381</v>
      </c>
      <c r="J29" s="113"/>
      <c r="K29" s="113"/>
      <c r="L29" s="196"/>
      <c r="M29" s="113"/>
    </row>
    <row r="30" spans="2:13" ht="15" customHeight="1">
      <c r="B30" s="108" t="s">
        <v>383</v>
      </c>
      <c r="C30" s="109" t="s">
        <v>133</v>
      </c>
      <c r="D30" s="109" t="s">
        <v>514</v>
      </c>
      <c r="E30" s="118">
        <v>5</v>
      </c>
      <c r="F30" s="109" t="s">
        <v>531</v>
      </c>
      <c r="I30" s="108" t="s">
        <v>383</v>
      </c>
      <c r="J30" s="113"/>
      <c r="K30" s="113"/>
      <c r="L30" s="196"/>
      <c r="M30" s="113"/>
    </row>
    <row r="31" spans="2:13" ht="15" customHeight="1">
      <c r="B31" s="108" t="s">
        <v>385</v>
      </c>
      <c r="C31" s="109" t="s">
        <v>137</v>
      </c>
      <c r="D31" s="109" t="s">
        <v>514</v>
      </c>
      <c r="E31" s="118">
        <v>5</v>
      </c>
      <c r="F31" s="109" t="s">
        <v>532</v>
      </c>
      <c r="I31" s="108" t="s">
        <v>385</v>
      </c>
      <c r="J31" s="113"/>
      <c r="K31" s="113"/>
      <c r="L31" s="196"/>
      <c r="M31" s="113"/>
    </row>
    <row r="32" spans="2:13" ht="15" customHeight="1">
      <c r="B32" s="108" t="s">
        <v>387</v>
      </c>
      <c r="C32" s="109" t="s">
        <v>138</v>
      </c>
      <c r="D32" s="109" t="s">
        <v>514</v>
      </c>
      <c r="E32" s="118">
        <v>4</v>
      </c>
      <c r="F32" s="109" t="s">
        <v>533</v>
      </c>
      <c r="I32" s="108" t="s">
        <v>387</v>
      </c>
      <c r="J32" s="113"/>
      <c r="K32" s="113"/>
      <c r="L32" s="196"/>
      <c r="M32" s="113"/>
    </row>
    <row r="33" spans="2:13" ht="15" customHeight="1">
      <c r="B33" s="108" t="s">
        <v>70</v>
      </c>
      <c r="C33" s="109" t="s">
        <v>140</v>
      </c>
      <c r="D33" s="109" t="s">
        <v>514</v>
      </c>
      <c r="E33" s="118">
        <v>6</v>
      </c>
      <c r="F33" s="109" t="s">
        <v>526</v>
      </c>
      <c r="I33" s="108" t="s">
        <v>70</v>
      </c>
      <c r="J33" s="113"/>
      <c r="K33" s="113"/>
      <c r="L33" s="196"/>
      <c r="M33" s="113"/>
    </row>
    <row r="34" spans="2:13" ht="15" customHeight="1">
      <c r="B34" s="108" t="s">
        <v>390</v>
      </c>
      <c r="C34" s="109" t="s">
        <v>141</v>
      </c>
      <c r="D34" s="109" t="s">
        <v>514</v>
      </c>
      <c r="E34" s="118">
        <v>5</v>
      </c>
      <c r="F34" s="109" t="s">
        <v>526</v>
      </c>
      <c r="I34" s="108" t="s">
        <v>390</v>
      </c>
      <c r="J34" s="113"/>
      <c r="K34" s="113"/>
      <c r="L34" s="196"/>
      <c r="M34" s="113"/>
    </row>
    <row r="35" spans="2:13" ht="15" customHeight="1">
      <c r="B35" s="108" t="s">
        <v>392</v>
      </c>
      <c r="C35" s="109" t="s">
        <v>142</v>
      </c>
      <c r="D35" s="109" t="s">
        <v>514</v>
      </c>
      <c r="E35" s="118">
        <v>4.5</v>
      </c>
      <c r="F35" s="109" t="s">
        <v>526</v>
      </c>
      <c r="I35" s="108" t="s">
        <v>392</v>
      </c>
      <c r="J35" s="113"/>
      <c r="K35" s="113"/>
      <c r="L35" s="196"/>
      <c r="M35" s="113"/>
    </row>
    <row r="36" spans="2:13" ht="15" customHeight="1">
      <c r="B36" s="108" t="s">
        <v>394</v>
      </c>
      <c r="C36" s="109" t="s">
        <v>144</v>
      </c>
      <c r="D36" s="109" t="s">
        <v>514</v>
      </c>
      <c r="E36" s="118">
        <v>6</v>
      </c>
      <c r="F36" s="109" t="s">
        <v>526</v>
      </c>
      <c r="I36" s="108" t="s">
        <v>394</v>
      </c>
      <c r="J36" s="113"/>
      <c r="K36" s="113"/>
      <c r="L36" s="196"/>
      <c r="M36" s="113"/>
    </row>
    <row r="37" spans="2:13" ht="15" customHeight="1">
      <c r="B37" s="108" t="s">
        <v>396</v>
      </c>
      <c r="C37" s="109" t="s">
        <v>146</v>
      </c>
      <c r="D37" s="109" t="s">
        <v>514</v>
      </c>
      <c r="E37" s="118">
        <v>5</v>
      </c>
      <c r="F37" s="109" t="s">
        <v>534</v>
      </c>
      <c r="I37" s="108" t="s">
        <v>396</v>
      </c>
      <c r="J37" s="113"/>
      <c r="K37" s="113"/>
      <c r="L37" s="196"/>
      <c r="M37" s="113"/>
    </row>
    <row r="38" spans="2:13" ht="15" customHeight="1">
      <c r="B38" s="108" t="s">
        <v>398</v>
      </c>
      <c r="C38" s="109" t="s">
        <v>147</v>
      </c>
      <c r="D38" s="109" t="s">
        <v>514</v>
      </c>
      <c r="E38" s="118">
        <v>4</v>
      </c>
      <c r="F38" s="109" t="s">
        <v>526</v>
      </c>
      <c r="I38" s="108" t="s">
        <v>398</v>
      </c>
      <c r="J38" s="113"/>
      <c r="K38" s="113"/>
      <c r="L38" s="196"/>
      <c r="M38" s="113"/>
    </row>
    <row r="39" spans="2:13" ht="15" customHeight="1">
      <c r="B39" s="108" t="s">
        <v>400</v>
      </c>
      <c r="C39" s="109" t="s">
        <v>148</v>
      </c>
      <c r="D39" s="109" t="s">
        <v>514</v>
      </c>
      <c r="E39" s="118">
        <v>6</v>
      </c>
      <c r="F39" s="109" t="s">
        <v>535</v>
      </c>
      <c r="I39" s="108" t="s">
        <v>400</v>
      </c>
      <c r="J39" s="113"/>
      <c r="K39" s="113"/>
      <c r="L39" s="196"/>
      <c r="M39" s="113"/>
    </row>
    <row r="40" spans="2:13" ht="15" customHeight="1">
      <c r="B40" s="108" t="s">
        <v>402</v>
      </c>
      <c r="C40" s="109" t="s">
        <v>149</v>
      </c>
      <c r="D40" s="109" t="s">
        <v>514</v>
      </c>
      <c r="E40" s="118">
        <v>6.25</v>
      </c>
      <c r="F40" s="109" t="s">
        <v>536</v>
      </c>
      <c r="I40" s="108" t="s">
        <v>402</v>
      </c>
      <c r="J40" s="113"/>
      <c r="K40" s="113"/>
      <c r="L40" s="196"/>
      <c r="M40" s="113"/>
    </row>
    <row r="41" spans="2:13" ht="15" customHeight="1">
      <c r="B41" s="108" t="s">
        <v>404</v>
      </c>
      <c r="C41" s="109" t="s">
        <v>150</v>
      </c>
      <c r="D41" s="109" t="s">
        <v>514</v>
      </c>
      <c r="E41" s="118">
        <v>4.88</v>
      </c>
      <c r="F41" s="109" t="s">
        <v>526</v>
      </c>
      <c r="I41" s="108" t="s">
        <v>404</v>
      </c>
      <c r="J41" s="113"/>
      <c r="K41" s="113"/>
      <c r="L41" s="196"/>
      <c r="M41" s="113"/>
    </row>
    <row r="42" spans="2:13" ht="15" customHeight="1">
      <c r="B42" s="108" t="s">
        <v>406</v>
      </c>
      <c r="C42" s="109" t="s">
        <v>153</v>
      </c>
      <c r="D42" s="109" t="s">
        <v>514</v>
      </c>
      <c r="E42" s="118">
        <v>6.5</v>
      </c>
      <c r="F42" s="109" t="s">
        <v>537</v>
      </c>
      <c r="I42" s="108" t="s">
        <v>406</v>
      </c>
      <c r="J42" s="113"/>
      <c r="K42" s="113"/>
      <c r="L42" s="196"/>
      <c r="M42" s="113"/>
    </row>
    <row r="43" spans="2:13" ht="15" customHeight="1">
      <c r="B43" s="108" t="s">
        <v>408</v>
      </c>
      <c r="C43" s="109" t="s">
        <v>155</v>
      </c>
      <c r="D43" s="109" t="s">
        <v>514</v>
      </c>
      <c r="E43" s="118">
        <v>5</v>
      </c>
      <c r="F43" s="109" t="s">
        <v>526</v>
      </c>
      <c r="I43" s="108" t="s">
        <v>408</v>
      </c>
      <c r="J43" s="113"/>
      <c r="K43" s="113"/>
      <c r="L43" s="196"/>
      <c r="M43" s="113"/>
    </row>
    <row r="44" spans="2:13" ht="15" customHeight="1">
      <c r="B44" s="108" t="s">
        <v>410</v>
      </c>
      <c r="C44" s="109" t="s">
        <v>156</v>
      </c>
      <c r="D44" s="109" t="s">
        <v>514</v>
      </c>
      <c r="E44" s="118">
        <v>4</v>
      </c>
      <c r="F44" s="109" t="s">
        <v>538</v>
      </c>
      <c r="I44" s="108" t="s">
        <v>410</v>
      </c>
      <c r="J44" s="113"/>
      <c r="K44" s="113"/>
      <c r="L44" s="196"/>
      <c r="M44" s="113"/>
    </row>
    <row r="45" spans="2:13" ht="15" customHeight="1">
      <c r="B45" s="117" t="s">
        <v>412</v>
      </c>
      <c r="C45" s="111"/>
      <c r="D45" s="111"/>
      <c r="E45" s="119"/>
      <c r="F45" s="111"/>
      <c r="I45" s="115" t="s">
        <v>412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343</v>
      </c>
      <c r="C49" s="23"/>
      <c r="D49" s="23"/>
      <c r="I49" s="23" t="s">
        <v>343</v>
      </c>
      <c r="J49" s="195"/>
      <c r="K49" s="195"/>
      <c r="L49" s="114"/>
      <c r="M49" s="114"/>
    </row>
    <row r="50" spans="10:13" ht="15" customHeight="1">
      <c r="J50" s="114"/>
      <c r="K50" s="114"/>
      <c r="L50" s="114"/>
      <c r="M50" s="114"/>
    </row>
    <row r="51" spans="3:13" ht="15" customHeight="1">
      <c r="C51" s="19" t="s">
        <v>539</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511</v>
      </c>
      <c r="J54" s="192"/>
      <c r="K54" s="192"/>
      <c r="L54" s="192"/>
      <c r="M54" s="191"/>
    </row>
    <row r="55" spans="3:13" ht="12.75">
      <c r="C55" s="93" t="str">
        <f>CONCATENATE("Created On: ",MF121TP1!C3)</f>
        <v>Created On: 05/28/2015</v>
      </c>
      <c r="D55" s="93"/>
      <c r="E55" s="93"/>
      <c r="F55" s="95" t="str">
        <f>CONCATENATE(MF121TP1!D3," Reporting Period")</f>
        <v>2015 Reporting Period</v>
      </c>
      <c r="J55" s="192"/>
      <c r="K55" s="192"/>
      <c r="L55" s="192"/>
      <c r="M55" s="191"/>
    </row>
    <row r="56" spans="2:13" ht="12.75">
      <c r="B56" s="107" t="s">
        <v>347</v>
      </c>
      <c r="C56" s="106" t="s">
        <v>96</v>
      </c>
      <c r="D56" s="110" t="s">
        <v>348</v>
      </c>
      <c r="E56" s="110" t="s">
        <v>512</v>
      </c>
      <c r="F56" s="110" t="s">
        <v>513</v>
      </c>
      <c r="I56" s="107" t="s">
        <v>347</v>
      </c>
      <c r="J56" s="193"/>
      <c r="K56" s="193"/>
      <c r="L56" s="193"/>
      <c r="M56" s="193"/>
    </row>
    <row r="57" spans="1:13" ht="15" customHeight="1">
      <c r="A57" s="23"/>
      <c r="B57" s="108" t="s">
        <v>417</v>
      </c>
      <c r="C57" s="109"/>
      <c r="D57" s="109"/>
      <c r="E57" s="118"/>
      <c r="F57" s="109"/>
      <c r="H57" s="23"/>
      <c r="I57" s="108" t="s">
        <v>417</v>
      </c>
      <c r="J57" s="113"/>
      <c r="K57" s="113"/>
      <c r="L57" s="196"/>
      <c r="M57" s="113"/>
    </row>
    <row r="58" spans="2:13" ht="15" customHeight="1">
      <c r="B58" s="108" t="s">
        <v>419</v>
      </c>
      <c r="C58" s="109"/>
      <c r="D58" s="109"/>
      <c r="E58" s="118"/>
      <c r="F58" s="109"/>
      <c r="I58" s="108" t="s">
        <v>419</v>
      </c>
      <c r="J58" s="113"/>
      <c r="K58" s="113"/>
      <c r="L58" s="196"/>
      <c r="M58" s="113"/>
    </row>
    <row r="59" spans="2:13" ht="15" customHeight="1">
      <c r="B59" s="108" t="s">
        <v>421</v>
      </c>
      <c r="C59" s="109"/>
      <c r="D59" s="109"/>
      <c r="E59" s="118"/>
      <c r="F59" s="109"/>
      <c r="I59" s="108" t="s">
        <v>421</v>
      </c>
      <c r="J59" s="113"/>
      <c r="K59" s="113"/>
      <c r="L59" s="196"/>
      <c r="M59" s="113"/>
    </row>
    <row r="60" spans="2:13" ht="15" customHeight="1">
      <c r="B60" s="108" t="s">
        <v>423</v>
      </c>
      <c r="C60" s="109"/>
      <c r="D60" s="109"/>
      <c r="E60" s="118"/>
      <c r="F60" s="109"/>
      <c r="I60" s="108" t="s">
        <v>423</v>
      </c>
      <c r="J60" s="113"/>
      <c r="K60" s="113"/>
      <c r="L60" s="196"/>
      <c r="M60" s="113"/>
    </row>
    <row r="61" spans="2:13" ht="15" customHeight="1">
      <c r="B61" s="108" t="s">
        <v>233</v>
      </c>
      <c r="C61" s="109"/>
      <c r="D61" s="109"/>
      <c r="E61" s="118"/>
      <c r="F61" s="109"/>
      <c r="I61" s="108" t="s">
        <v>233</v>
      </c>
      <c r="J61" s="113"/>
      <c r="K61" s="113"/>
      <c r="L61" s="196"/>
      <c r="M61" s="113"/>
    </row>
    <row r="62" spans="2:13" ht="15" customHeight="1">
      <c r="B62" s="108" t="s">
        <v>65</v>
      </c>
      <c r="C62" s="109"/>
      <c r="D62" s="109"/>
      <c r="E62" s="118"/>
      <c r="F62" s="109"/>
      <c r="I62" s="108" t="s">
        <v>65</v>
      </c>
      <c r="J62" s="113"/>
      <c r="K62" s="113"/>
      <c r="L62" s="196"/>
      <c r="M62" s="113"/>
    </row>
    <row r="63" spans="2:13" ht="15" customHeight="1">
      <c r="B63" s="108" t="s">
        <v>427</v>
      </c>
      <c r="C63" s="109"/>
      <c r="D63" s="109"/>
      <c r="E63" s="118"/>
      <c r="F63" s="109"/>
      <c r="I63" s="108" t="s">
        <v>427</v>
      </c>
      <c r="J63" s="113"/>
      <c r="K63" s="113"/>
      <c r="L63" s="196"/>
      <c r="M63" s="113"/>
    </row>
    <row r="64" spans="2:13" ht="15" customHeight="1">
      <c r="B64" s="108" t="s">
        <v>429</v>
      </c>
      <c r="C64" s="109"/>
      <c r="D64" s="109"/>
      <c r="E64" s="118"/>
      <c r="F64" s="109"/>
      <c r="I64" s="108" t="s">
        <v>429</v>
      </c>
      <c r="J64" s="113"/>
      <c r="K64" s="113"/>
      <c r="L64" s="196"/>
      <c r="M64" s="113"/>
    </row>
    <row r="65" spans="2:13" ht="15" customHeight="1">
      <c r="B65" s="108" t="s">
        <v>431</v>
      </c>
      <c r="C65" s="109"/>
      <c r="D65" s="109"/>
      <c r="E65" s="118"/>
      <c r="F65" s="109"/>
      <c r="I65" s="108" t="s">
        <v>431</v>
      </c>
      <c r="J65" s="113"/>
      <c r="K65" s="113"/>
      <c r="L65" s="196"/>
      <c r="M65" s="113"/>
    </row>
    <row r="66" spans="2:13" ht="15" customHeight="1">
      <c r="B66" s="108" t="s">
        <v>433</v>
      </c>
      <c r="C66" s="109"/>
      <c r="D66" s="109"/>
      <c r="E66" s="118"/>
      <c r="F66" s="109"/>
      <c r="I66" s="108" t="s">
        <v>433</v>
      </c>
      <c r="J66" s="113"/>
      <c r="K66" s="113"/>
      <c r="L66" s="196"/>
      <c r="M66" s="113"/>
    </row>
    <row r="67" spans="2:13" ht="15" customHeight="1">
      <c r="B67" s="108" t="s">
        <v>245</v>
      </c>
      <c r="C67" s="109"/>
      <c r="D67" s="109"/>
      <c r="E67" s="118"/>
      <c r="F67" s="109"/>
      <c r="I67" s="108" t="s">
        <v>245</v>
      </c>
      <c r="J67" s="113"/>
      <c r="K67" s="113"/>
      <c r="L67" s="196"/>
      <c r="M67" s="113"/>
    </row>
    <row r="68" spans="2:13" ht="15" customHeight="1">
      <c r="B68" s="108" t="s">
        <v>436</v>
      </c>
      <c r="C68" s="109"/>
      <c r="D68" s="109"/>
      <c r="E68" s="118"/>
      <c r="F68" s="109"/>
      <c r="I68" s="108" t="s">
        <v>436</v>
      </c>
      <c r="J68" s="113"/>
      <c r="K68" s="113"/>
      <c r="L68" s="196"/>
      <c r="M68" s="113"/>
    </row>
    <row r="69" spans="2:13" ht="15" customHeight="1">
      <c r="B69" s="108" t="s">
        <v>244</v>
      </c>
      <c r="C69" s="109"/>
      <c r="D69" s="109"/>
      <c r="E69" s="118"/>
      <c r="F69" s="109"/>
      <c r="I69" s="108" t="s">
        <v>244</v>
      </c>
      <c r="J69" s="113"/>
      <c r="K69" s="113"/>
      <c r="L69" s="196"/>
      <c r="M69" s="113"/>
    </row>
    <row r="70" spans="2:13" ht="15" customHeight="1">
      <c r="B70" s="108" t="s">
        <v>243</v>
      </c>
      <c r="C70" s="109"/>
      <c r="D70" s="109"/>
      <c r="E70" s="118"/>
      <c r="F70" s="109"/>
      <c r="I70" s="108" t="s">
        <v>243</v>
      </c>
      <c r="J70" s="113"/>
      <c r="K70" s="113"/>
      <c r="L70" s="196"/>
      <c r="M70" s="113"/>
    </row>
    <row r="71" spans="2:13" ht="15" customHeight="1">
      <c r="B71" s="108" t="s">
        <v>242</v>
      </c>
      <c r="C71" s="109"/>
      <c r="D71" s="109"/>
      <c r="E71" s="118"/>
      <c r="F71" s="109"/>
      <c r="I71" s="108" t="s">
        <v>242</v>
      </c>
      <c r="J71" s="113"/>
      <c r="K71" s="113"/>
      <c r="L71" s="196"/>
      <c r="M71" s="113"/>
    </row>
    <row r="72" spans="2:13" ht="15" customHeight="1">
      <c r="B72" s="108" t="s">
        <v>241</v>
      </c>
      <c r="C72" s="109"/>
      <c r="D72" s="109"/>
      <c r="E72" s="118"/>
      <c r="F72" s="109"/>
      <c r="I72" s="108" t="s">
        <v>241</v>
      </c>
      <c r="J72" s="113"/>
      <c r="K72" s="113"/>
      <c r="L72" s="196"/>
      <c r="M72" s="113"/>
    </row>
    <row r="73" spans="2:13" ht="15" customHeight="1">
      <c r="B73" s="108" t="s">
        <v>442</v>
      </c>
      <c r="C73" s="109"/>
      <c r="D73" s="109"/>
      <c r="E73" s="118"/>
      <c r="F73" s="109"/>
      <c r="I73" s="108" t="s">
        <v>442</v>
      </c>
      <c r="J73" s="113"/>
      <c r="K73" s="113"/>
      <c r="L73" s="196"/>
      <c r="M73" s="113"/>
    </row>
    <row r="74" spans="2:13" ht="15" customHeight="1">
      <c r="B74" s="108" t="s">
        <v>444</v>
      </c>
      <c r="C74" s="109"/>
      <c r="D74" s="109"/>
      <c r="E74" s="118"/>
      <c r="F74" s="109"/>
      <c r="I74" s="108" t="s">
        <v>444</v>
      </c>
      <c r="J74" s="113"/>
      <c r="K74" s="113"/>
      <c r="L74" s="196"/>
      <c r="M74" s="113"/>
    </row>
    <row r="75" spans="2:13" ht="15" customHeight="1">
      <c r="B75" s="108" t="s">
        <v>446</v>
      </c>
      <c r="C75" s="109"/>
      <c r="D75" s="109"/>
      <c r="E75" s="118"/>
      <c r="F75" s="109"/>
      <c r="I75" s="108" t="s">
        <v>446</v>
      </c>
      <c r="J75" s="113"/>
      <c r="K75" s="113"/>
      <c r="L75" s="196"/>
      <c r="M75" s="113"/>
    </row>
    <row r="76" spans="2:13" ht="15" customHeight="1">
      <c r="B76" s="108" t="s">
        <v>448</v>
      </c>
      <c r="C76" s="109"/>
      <c r="D76" s="109"/>
      <c r="E76" s="118"/>
      <c r="F76" s="109"/>
      <c r="I76" s="108" t="s">
        <v>448</v>
      </c>
      <c r="J76" s="113"/>
      <c r="K76" s="113"/>
      <c r="L76" s="196"/>
      <c r="M76" s="113"/>
    </row>
    <row r="77" spans="2:13" ht="15" customHeight="1">
      <c r="B77" s="108" t="s">
        <v>450</v>
      </c>
      <c r="C77" s="109"/>
      <c r="D77" s="109"/>
      <c r="E77" s="118"/>
      <c r="F77" s="109"/>
      <c r="I77" s="108" t="s">
        <v>450</v>
      </c>
      <c r="J77" s="113"/>
      <c r="K77" s="113"/>
      <c r="L77" s="196"/>
      <c r="M77" s="113"/>
    </row>
    <row r="78" spans="2:13" ht="15" customHeight="1">
      <c r="B78" s="108" t="s">
        <v>452</v>
      </c>
      <c r="C78" s="109"/>
      <c r="D78" s="109"/>
      <c r="E78" s="118"/>
      <c r="F78" s="109"/>
      <c r="I78" s="108" t="s">
        <v>452</v>
      </c>
      <c r="J78" s="113"/>
      <c r="K78" s="113"/>
      <c r="L78" s="196"/>
      <c r="M78" s="113"/>
    </row>
    <row r="79" spans="2:13" ht="15" customHeight="1">
      <c r="B79" s="108" t="s">
        <v>454</v>
      </c>
      <c r="C79" s="109"/>
      <c r="D79" s="109"/>
      <c r="E79" s="118"/>
      <c r="F79" s="109"/>
      <c r="I79" s="108" t="s">
        <v>454</v>
      </c>
      <c r="J79" s="113"/>
      <c r="K79" s="113"/>
      <c r="L79" s="196"/>
      <c r="M79" s="113"/>
    </row>
    <row r="80" spans="2:13" ht="15" customHeight="1">
      <c r="B80" s="108" t="s">
        <v>455</v>
      </c>
      <c r="C80" s="109"/>
      <c r="D80" s="109"/>
      <c r="E80" s="118"/>
      <c r="F80" s="109"/>
      <c r="I80" s="108" t="s">
        <v>455</v>
      </c>
      <c r="J80" s="113"/>
      <c r="K80" s="113"/>
      <c r="L80" s="196"/>
      <c r="M80" s="113"/>
    </row>
    <row r="81" spans="2:13" ht="15" customHeight="1">
      <c r="B81" s="108" t="s">
        <v>457</v>
      </c>
      <c r="C81" s="109"/>
      <c r="D81" s="109"/>
      <c r="E81" s="118"/>
      <c r="F81" s="109"/>
      <c r="I81" s="108" t="s">
        <v>457</v>
      </c>
      <c r="J81" s="113"/>
      <c r="K81" s="113"/>
      <c r="L81" s="196"/>
      <c r="M81" s="113"/>
    </row>
    <row r="82" spans="2:13" ht="15" customHeight="1">
      <c r="B82" s="108" t="s">
        <v>459</v>
      </c>
      <c r="C82" s="109"/>
      <c r="D82" s="109"/>
      <c r="E82" s="118"/>
      <c r="F82" s="109"/>
      <c r="I82" s="108" t="s">
        <v>459</v>
      </c>
      <c r="J82" s="113"/>
      <c r="K82" s="113"/>
      <c r="L82" s="196"/>
      <c r="M82" s="113"/>
    </row>
    <row r="83" spans="2:13" ht="15" customHeight="1">
      <c r="B83" s="108" t="s">
        <v>461</v>
      </c>
      <c r="C83" s="109"/>
      <c r="D83" s="109"/>
      <c r="E83" s="118"/>
      <c r="F83" s="109"/>
      <c r="I83" s="108" t="s">
        <v>461</v>
      </c>
      <c r="J83" s="113"/>
      <c r="K83" s="113"/>
      <c r="L83" s="196"/>
      <c r="M83" s="113"/>
    </row>
    <row r="84" spans="2:13" ht="15" customHeight="1">
      <c r="B84" s="108" t="s">
        <v>463</v>
      </c>
      <c r="C84" s="109"/>
      <c r="D84" s="109"/>
      <c r="E84" s="118"/>
      <c r="F84" s="109"/>
      <c r="I84" s="108" t="s">
        <v>463</v>
      </c>
      <c r="J84" s="113"/>
      <c r="K84" s="113"/>
      <c r="L84" s="196"/>
      <c r="M84" s="113"/>
    </row>
    <row r="85" spans="2:13" ht="15" customHeight="1">
      <c r="B85" s="108" t="s">
        <v>465</v>
      </c>
      <c r="C85" s="109"/>
      <c r="D85" s="109"/>
      <c r="E85" s="118"/>
      <c r="F85" s="109"/>
      <c r="I85" s="108" t="s">
        <v>465</v>
      </c>
      <c r="J85" s="113"/>
      <c r="K85" s="113"/>
      <c r="L85" s="196"/>
      <c r="M85" s="113"/>
    </row>
    <row r="86" spans="2:13" ht="15" customHeight="1">
      <c r="B86" s="108" t="s">
        <v>467</v>
      </c>
      <c r="C86" s="109"/>
      <c r="D86" s="109"/>
      <c r="E86" s="118"/>
      <c r="F86" s="109"/>
      <c r="I86" s="108" t="s">
        <v>467</v>
      </c>
      <c r="J86" s="113"/>
      <c r="K86" s="113"/>
      <c r="L86" s="196"/>
      <c r="M86" s="113"/>
    </row>
    <row r="87" spans="2:13" ht="15" customHeight="1">
      <c r="B87" s="108" t="s">
        <v>468</v>
      </c>
      <c r="C87" s="109"/>
      <c r="D87" s="109"/>
      <c r="E87" s="118"/>
      <c r="F87" s="109"/>
      <c r="I87" s="108" t="s">
        <v>468</v>
      </c>
      <c r="J87" s="113"/>
      <c r="K87" s="113"/>
      <c r="L87" s="196"/>
      <c r="M87" s="113"/>
    </row>
    <row r="88" spans="2:13" ht="15" customHeight="1">
      <c r="B88" s="108" t="s">
        <v>470</v>
      </c>
      <c r="C88" s="109"/>
      <c r="D88" s="109"/>
      <c r="E88" s="118"/>
      <c r="F88" s="109"/>
      <c r="I88" s="108" t="s">
        <v>470</v>
      </c>
      <c r="J88" s="113"/>
      <c r="K88" s="113"/>
      <c r="L88" s="196"/>
      <c r="M88" s="113"/>
    </row>
    <row r="89" spans="2:13" ht="15" customHeight="1">
      <c r="B89" s="108" t="s">
        <v>471</v>
      </c>
      <c r="C89" s="109"/>
      <c r="D89" s="109"/>
      <c r="E89" s="118"/>
      <c r="F89" s="109"/>
      <c r="I89" s="108" t="s">
        <v>471</v>
      </c>
      <c r="J89" s="113"/>
      <c r="K89" s="113"/>
      <c r="L89" s="196"/>
      <c r="M89" s="113"/>
    </row>
    <row r="90" spans="2:13" ht="15" customHeight="1">
      <c r="B90" s="108" t="s">
        <v>472</v>
      </c>
      <c r="C90" s="109"/>
      <c r="D90" s="109"/>
      <c r="E90" s="118"/>
      <c r="F90" s="109"/>
      <c r="I90" s="108" t="s">
        <v>472</v>
      </c>
      <c r="J90" s="113"/>
      <c r="K90" s="113"/>
      <c r="L90" s="196"/>
      <c r="M90" s="113"/>
    </row>
    <row r="91" spans="2:13" ht="15" customHeight="1">
      <c r="B91" s="108" t="s">
        <v>473</v>
      </c>
      <c r="C91" s="109"/>
      <c r="D91" s="109"/>
      <c r="E91" s="118"/>
      <c r="F91" s="109"/>
      <c r="I91" s="108" t="s">
        <v>473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81</v>
      </c>
      <c r="D2" t="s">
        <v>8</v>
      </c>
    </row>
    <row r="3" spans="2:3" ht="12.75" hidden="1">
      <c r="B3" s="23" t="s">
        <v>362</v>
      </c>
      <c r="C3" s="23"/>
    </row>
    <row r="5" spans="3:5" ht="20.25">
      <c r="C5" s="19" t="s">
        <v>540</v>
      </c>
      <c r="D5" s="6"/>
      <c r="E5" s="2"/>
    </row>
    <row r="6" spans="3:5" ht="17.25">
      <c r="C6" s="139" t="str">
        <f>CONCATENATE(MF33G_Jan_Mar!G3,", ",MF33G_Jan_Mar!H3," Reporting Period")</f>
        <v>January, 2015 Reporting Period</v>
      </c>
      <c r="D6" s="139"/>
      <c r="E6" s="139"/>
    </row>
    <row r="7" spans="3:5" ht="12.75">
      <c r="C7" s="17" t="str">
        <f>CONCATENATE("Created On: ",MF33G_Jan_Mar!F3)</f>
        <v>Created On: 05/28/2015</v>
      </c>
      <c r="D7" s="17"/>
      <c r="E7" s="140"/>
    </row>
    <row r="8" spans="3:5" ht="12.75">
      <c r="C8" s="93"/>
      <c r="D8" s="93"/>
      <c r="E8" s="92"/>
    </row>
    <row r="9" spans="3:5" ht="12.75">
      <c r="C9" s="140" t="s">
        <v>541</v>
      </c>
      <c r="D9" s="17"/>
      <c r="E9" s="94"/>
    </row>
    <row r="10" spans="2:5" ht="12.75">
      <c r="B10" s="107" t="s">
        <v>347</v>
      </c>
      <c r="C10" s="106" t="s">
        <v>542</v>
      </c>
      <c r="D10" s="110" t="s">
        <v>262</v>
      </c>
      <c r="E10" s="110" t="s">
        <v>263</v>
      </c>
    </row>
    <row r="11" spans="2:5" ht="9.75" customHeight="1">
      <c r="B11" s="107"/>
      <c r="C11" s="33"/>
      <c r="D11" s="133"/>
      <c r="E11" s="133"/>
    </row>
    <row r="12" spans="1:5" ht="19.5" customHeight="1">
      <c r="A12" s="23"/>
      <c r="B12" s="108" t="s">
        <v>64</v>
      </c>
      <c r="C12" s="126" t="s">
        <v>543</v>
      </c>
      <c r="D12" s="134">
        <v>455</v>
      </c>
      <c r="E12" s="134">
        <v>344</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544</v>
      </c>
      <c r="D15" s="137">
        <v>446</v>
      </c>
      <c r="E15" s="137">
        <v>342</v>
      </c>
    </row>
    <row r="16" spans="2:5" ht="9.75" customHeight="1">
      <c r="B16" s="108"/>
      <c r="C16" s="129"/>
      <c r="D16" s="138"/>
      <c r="E16" s="138"/>
    </row>
    <row r="17" spans="2:5" ht="9.75" customHeight="1">
      <c r="B17" s="108"/>
      <c r="C17" s="130"/>
      <c r="D17" s="133"/>
      <c r="E17" s="133"/>
    </row>
    <row r="18" spans="2:5" ht="19.5" customHeight="1">
      <c r="B18" s="108" t="s">
        <v>13</v>
      </c>
      <c r="C18" s="96" t="s">
        <v>545</v>
      </c>
      <c r="D18" s="137">
        <v>465</v>
      </c>
      <c r="E18" s="137">
        <v>357</v>
      </c>
    </row>
    <row r="19" spans="2:5" ht="9.75" customHeight="1">
      <c r="B19" s="108"/>
      <c r="C19" s="129"/>
      <c r="D19" s="138"/>
      <c r="E19" s="138"/>
    </row>
    <row r="20" spans="2:5" ht="9.75" customHeight="1">
      <c r="B20" s="108"/>
      <c r="C20" s="130"/>
      <c r="D20" s="133"/>
      <c r="E20" s="133"/>
    </row>
    <row r="21" spans="2:5" ht="19.5" customHeight="1">
      <c r="B21" s="108" t="s">
        <v>16</v>
      </c>
      <c r="C21" s="96" t="s">
        <v>546</v>
      </c>
      <c r="D21" s="137">
        <v>537</v>
      </c>
      <c r="E21" s="137">
        <v>473</v>
      </c>
    </row>
    <row r="22" spans="2:5" ht="9.75" customHeight="1">
      <c r="B22" s="108"/>
      <c r="C22" s="131"/>
      <c r="D22" s="138"/>
      <c r="E22" s="138"/>
    </row>
    <row r="23" spans="2:5" ht="9.75" customHeight="1">
      <c r="B23" s="108"/>
      <c r="C23" s="132"/>
      <c r="D23" s="133"/>
      <c r="E23" s="133"/>
    </row>
    <row r="24" spans="2:5" ht="19.5" customHeight="1">
      <c r="B24" s="108" t="s">
        <v>187</v>
      </c>
      <c r="C24" s="96" t="s">
        <v>547</v>
      </c>
      <c r="D24" s="137">
        <v>235</v>
      </c>
      <c r="E24" s="137">
        <v>400</v>
      </c>
    </row>
    <row r="25" spans="2:5" ht="9.75" customHeight="1">
      <c r="B25" s="108"/>
      <c r="C25" s="129"/>
      <c r="D25" s="138"/>
      <c r="E25" s="138"/>
    </row>
    <row r="26" spans="2:5" ht="9.75" customHeight="1">
      <c r="B26" s="108"/>
      <c r="C26" s="130"/>
      <c r="D26" s="133"/>
      <c r="E26" s="133"/>
    </row>
    <row r="27" spans="2:5" ht="19.5" customHeight="1">
      <c r="B27" s="108" t="s">
        <v>202</v>
      </c>
      <c r="C27" s="96" t="s">
        <v>548</v>
      </c>
      <c r="D27" s="137">
        <v>549</v>
      </c>
      <c r="E27" s="137">
        <v>380</v>
      </c>
    </row>
    <row r="28" spans="2:5" ht="9.75" customHeight="1">
      <c r="B28" s="108"/>
      <c r="C28" s="129"/>
      <c r="D28" s="138"/>
      <c r="E28" s="138"/>
    </row>
    <row r="29" spans="2:5" ht="9.75" customHeight="1">
      <c r="B29" s="108"/>
      <c r="C29" s="130"/>
      <c r="D29" s="133"/>
      <c r="E29" s="133"/>
    </row>
    <row r="30" spans="2:5" ht="19.5" customHeight="1">
      <c r="B30" s="108" t="s">
        <v>232</v>
      </c>
      <c r="C30" s="96" t="s">
        <v>549</v>
      </c>
      <c r="D30" s="137">
        <v>498</v>
      </c>
      <c r="E30" s="137">
        <v>507</v>
      </c>
    </row>
    <row r="31" spans="2:5" ht="9.75" customHeight="1">
      <c r="B31" s="108"/>
      <c r="C31" s="129"/>
      <c r="D31" s="138"/>
      <c r="E31" s="138"/>
    </row>
    <row r="32" spans="2:5" ht="9.75" customHeight="1">
      <c r="B32" s="108"/>
      <c r="C32" s="130"/>
      <c r="D32" s="133"/>
      <c r="E32" s="133"/>
    </row>
    <row r="33" spans="2:5" ht="19.5" customHeight="1">
      <c r="B33" s="108" t="s">
        <v>258</v>
      </c>
      <c r="C33" s="96" t="s">
        <v>550</v>
      </c>
      <c r="D33" s="137">
        <v>41</v>
      </c>
      <c r="E33" s="137">
        <v>47</v>
      </c>
    </row>
    <row r="34" spans="2:5" ht="9.75" customHeight="1">
      <c r="B34" s="108"/>
      <c r="C34" s="129"/>
      <c r="D34" s="138"/>
      <c r="E34" s="138"/>
    </row>
    <row r="35" spans="2:5" ht="12.75">
      <c r="B35" s="108"/>
      <c r="C35" s="107"/>
      <c r="D35" s="107"/>
      <c r="E35" s="107"/>
    </row>
    <row r="36" spans="2:5" ht="16.5">
      <c r="B36" s="108"/>
      <c r="C36" s="151" t="s">
        <v>551</v>
      </c>
      <c r="D36" s="140"/>
      <c r="E36" s="140"/>
    </row>
    <row r="37" spans="2:5" ht="12.75">
      <c r="B37" s="108"/>
      <c r="C37" s="107" t="s">
        <v>552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553</v>
      </c>
      <c r="D3" s="121"/>
      <c r="E3" s="122"/>
    </row>
    <row r="4" spans="2:5" ht="12.75">
      <c r="B4" s="125"/>
      <c r="C4" s="120" t="s">
        <v>18</v>
      </c>
      <c r="D4" s="120" t="s">
        <v>554</v>
      </c>
      <c r="E4" s="120">
        <v>1</v>
      </c>
    </row>
    <row r="5" spans="2:5" ht="12.75">
      <c r="B5" s="125"/>
      <c r="C5" s="120" t="s">
        <v>88</v>
      </c>
      <c r="D5" s="120" t="s">
        <v>555</v>
      </c>
      <c r="E5" s="120">
        <v>2</v>
      </c>
    </row>
    <row r="6" spans="2:5" ht="12.75">
      <c r="B6" s="125"/>
      <c r="C6" s="120" t="s">
        <v>89</v>
      </c>
      <c r="D6" s="120" t="s">
        <v>556</v>
      </c>
      <c r="E6" s="120">
        <v>3</v>
      </c>
    </row>
    <row r="7" spans="2:5" ht="12.75">
      <c r="B7" s="125"/>
      <c r="C7" s="120" t="s">
        <v>163</v>
      </c>
      <c r="D7" s="120" t="s">
        <v>557</v>
      </c>
      <c r="E7" s="120">
        <v>4</v>
      </c>
    </row>
    <row r="8" spans="2:5" ht="12.75">
      <c r="B8" s="125"/>
      <c r="C8" s="120" t="s">
        <v>164</v>
      </c>
      <c r="D8" s="120" t="s">
        <v>164</v>
      </c>
      <c r="E8" s="120">
        <v>5</v>
      </c>
    </row>
    <row r="9" spans="2:5" ht="12.75">
      <c r="B9" s="125"/>
      <c r="C9" s="120" t="s">
        <v>165</v>
      </c>
      <c r="D9" s="120" t="s">
        <v>558</v>
      </c>
      <c r="E9" s="120">
        <v>6</v>
      </c>
    </row>
    <row r="10" spans="2:5" ht="12.75">
      <c r="B10" s="125"/>
      <c r="C10" s="120" t="s">
        <v>175</v>
      </c>
      <c r="D10" s="120" t="s">
        <v>559</v>
      </c>
      <c r="E10" s="120">
        <v>7</v>
      </c>
    </row>
    <row r="11" spans="2:5" ht="12.75">
      <c r="B11" s="125"/>
      <c r="C11" s="120" t="s">
        <v>176</v>
      </c>
      <c r="D11" s="120" t="s">
        <v>560</v>
      </c>
      <c r="E11" s="120">
        <v>8</v>
      </c>
    </row>
    <row r="12" spans="2:5" ht="12.75">
      <c r="B12" s="125"/>
      <c r="C12" s="120" t="s">
        <v>177</v>
      </c>
      <c r="D12" s="120" t="s">
        <v>561</v>
      </c>
      <c r="E12" s="120">
        <v>9</v>
      </c>
    </row>
    <row r="13" spans="2:5" ht="12.75">
      <c r="B13" s="125"/>
      <c r="C13" s="120" t="s">
        <v>188</v>
      </c>
      <c r="D13" s="120" t="s">
        <v>562</v>
      </c>
      <c r="E13" s="120">
        <v>10</v>
      </c>
    </row>
    <row r="14" spans="2:5" ht="12.75">
      <c r="B14" s="125"/>
      <c r="C14" s="120" t="s">
        <v>189</v>
      </c>
      <c r="D14" s="120" t="s">
        <v>563</v>
      </c>
      <c r="E14" s="120">
        <v>11</v>
      </c>
    </row>
    <row r="15" spans="2:5" ht="12.75">
      <c r="B15" s="125"/>
      <c r="C15" s="120" t="s">
        <v>190</v>
      </c>
      <c r="D15" s="120" t="s">
        <v>564</v>
      </c>
      <c r="E15" s="120">
        <v>12</v>
      </c>
    </row>
    <row r="23" ht="12.75">
      <c r="C23" t="s">
        <v>565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7.25">
      <c r="A2" s="143" t="s">
        <v>38</v>
      </c>
      <c r="K2" s="141"/>
    </row>
    <row r="3" ht="12.75">
      <c r="K3" s="141"/>
    </row>
    <row r="4" spans="1:11" ht="26.2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1">
      <c r="A24" s="5" t="s">
        <v>51</v>
      </c>
      <c r="B24" s="2"/>
      <c r="C24" s="2"/>
      <c r="D24" s="2"/>
      <c r="E24" s="2"/>
      <c r="F24" s="2"/>
      <c r="G24" s="2"/>
      <c r="H24" s="2"/>
      <c r="I24" s="2"/>
      <c r="J24" s="2"/>
      <c r="K24" s="141"/>
    </row>
    <row r="25" ht="12.75">
      <c r="K25" s="141"/>
    </row>
    <row r="26" spans="1:11" ht="26.2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9">
      <c r="A32" s="4" t="s">
        <v>53</v>
      </c>
      <c r="B32" s="4"/>
      <c r="C32" s="4"/>
      <c r="D32" s="4"/>
      <c r="E32" s="4"/>
      <c r="F32" s="4"/>
      <c r="G32" s="4"/>
      <c r="H32" s="4"/>
      <c r="I32" s="4"/>
      <c r="J32" s="4"/>
      <c r="K32" s="141"/>
    </row>
    <row r="33" ht="12.75">
      <c r="K33" s="141"/>
    </row>
    <row r="34" ht="12.75">
      <c r="K34" s="141"/>
    </row>
    <row r="35" spans="1:11" ht="52.5">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18</v>
      </c>
      <c r="D3" s="29" t="s">
        <v>19</v>
      </c>
      <c r="E3" s="29" t="s">
        <v>66</v>
      </c>
      <c r="F3" s="29" t="s">
        <v>67</v>
      </c>
      <c r="G3" s="29" t="s">
        <v>68</v>
      </c>
      <c r="H3" s="29" t="s">
        <v>67</v>
      </c>
      <c r="I3" s="29" t="s">
        <v>69</v>
      </c>
      <c r="J3" s="29" t="s">
        <v>70</v>
      </c>
      <c r="K3" s="29" t="s">
        <v>71</v>
      </c>
      <c r="L3" s="29" t="s">
        <v>20</v>
      </c>
      <c r="M3" s="29" t="s">
        <v>18</v>
      </c>
    </row>
    <row r="4" spans="1:13" ht="12.75">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05/28/2015</v>
      </c>
      <c r="B6" s="7"/>
      <c r="C6" s="7"/>
      <c r="D6" s="7"/>
      <c r="E6" s="7"/>
      <c r="F6" s="7"/>
      <c r="G6" s="7"/>
      <c r="H6" s="7"/>
      <c r="I6" s="7"/>
      <c r="J6" s="7"/>
    </row>
    <row r="7" spans="1:10" ht="15">
      <c r="A7" s="7" t="str">
        <f>CONCATENATE(C3," ",D3," Reporting Period")</f>
        <v>January 2015 Reporting Period</v>
      </c>
      <c r="B7" s="7"/>
      <c r="C7" s="7"/>
      <c r="D7" s="7"/>
      <c r="E7" s="7"/>
      <c r="F7" s="7"/>
      <c r="G7" s="7"/>
      <c r="H7" s="7"/>
      <c r="I7" s="7"/>
      <c r="J7" s="7"/>
    </row>
    <row r="10" ht="15">
      <c r="A10" s="31" t="s">
        <v>73</v>
      </c>
    </row>
    <row r="12" spans="1:10" ht="26.25">
      <c r="A12" s="4"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2015 changed by 2.4 percent compared to the same period in 2014. (1)</v>
      </c>
      <c r="B12" s="4"/>
      <c r="C12" s="4"/>
      <c r="D12" s="4"/>
      <c r="E12" s="4"/>
      <c r="F12" s="4"/>
      <c r="G12" s="4"/>
      <c r="H12" s="4"/>
      <c r="I12" s="4"/>
      <c r="J12" s="4"/>
    </row>
    <row r="14" spans="1:10" ht="105">
      <c r="A14" s="4" t="s">
        <v>74</v>
      </c>
      <c r="B14" s="4"/>
      <c r="C14" s="4"/>
      <c r="D14" s="4"/>
      <c r="E14" s="4"/>
      <c r="F14" s="4"/>
      <c r="G14" s="4"/>
      <c r="H14" s="4"/>
      <c r="I14" s="4"/>
      <c r="J14" s="4"/>
    </row>
    <row r="15" spans="1:10" ht="12.75">
      <c r="A15" s="4" t="s">
        <v>75</v>
      </c>
      <c r="B15" s="4"/>
      <c r="C15" s="4"/>
      <c r="D15" s="4"/>
      <c r="E15" s="4"/>
      <c r="F15" s="4"/>
      <c r="G15" s="4"/>
      <c r="H15" s="4"/>
      <c r="I15" s="4"/>
      <c r="J15" s="4"/>
    </row>
    <row r="18" ht="24.75" customHeight="1">
      <c r="A18" s="31" t="s">
        <v>76</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7.5 cents per gallon to 40.7 cents with an average of 23 cents.Five States provide for full or partial exemptions for gasohol, a blend of 90 percent gasoline and 10 percent fuel alcohol. Diesel rates vary from 7.5 cents to 54.9 cents per gallon.</v>
      </c>
      <c r="B20" s="4"/>
      <c r="C20" s="4"/>
      <c r="D20" s="4"/>
      <c r="E20" s="4"/>
      <c r="F20" s="4"/>
      <c r="G20" s="4"/>
      <c r="H20" s="4"/>
      <c r="I20" s="4"/>
      <c r="J20" s="4"/>
    </row>
    <row r="22" spans="1:10" ht="52.5">
      <c r="A22" s="4" t="s">
        <v>77</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65</v>
      </c>
      <c r="D3" s="29" t="s">
        <v>12</v>
      </c>
      <c r="E3" s="29" t="s">
        <v>12</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05/28/2015</v>
      </c>
      <c r="F8" s="39" t="s">
        <v>86</v>
      </c>
      <c r="K8" s="69" t="str">
        <f>CONCATENATE(G3," ",H3," Reporting Period")</f>
        <v>January 2015 Reporting Period</v>
      </c>
    </row>
    <row r="9" spans="2:11" ht="12" customHeight="1">
      <c r="B9" s="153"/>
      <c r="C9" s="153" t="s">
        <v>18</v>
      </c>
      <c r="D9" s="154" t="s">
        <v>87</v>
      </c>
      <c r="E9" s="154"/>
      <c r="F9" s="153" t="s">
        <v>88</v>
      </c>
      <c r="G9" s="154" t="s">
        <v>87</v>
      </c>
      <c r="H9" s="154"/>
      <c r="I9" s="153" t="s">
        <v>89</v>
      </c>
      <c r="J9" s="154" t="s">
        <v>87</v>
      </c>
      <c r="K9" s="154"/>
    </row>
    <row r="10" spans="2:11" ht="12" customHeight="1">
      <c r="B10" s="155" t="s">
        <v>90</v>
      </c>
      <c r="C10" s="156" t="str">
        <f>C3</f>
        <v>41</v>
      </c>
      <c r="D10" s="157" t="s">
        <v>91</v>
      </c>
      <c r="E10" s="157"/>
      <c r="F10" s="156" t="str">
        <f>D3</f>
        <v>0</v>
      </c>
      <c r="G10" s="157" t="s">
        <v>91</v>
      </c>
      <c r="H10" s="157"/>
      <c r="I10" s="156" t="str">
        <f>E3</f>
        <v>0</v>
      </c>
      <c r="J10" s="157" t="s">
        <v>91</v>
      </c>
      <c r="K10" s="157"/>
    </row>
    <row r="11" spans="2:11" ht="12" customHeight="1">
      <c r="B11" s="155"/>
      <c r="C11" s="155" t="str">
        <f>CONCATENATE("(",C3," Entities)")</f>
        <v>(41 Entities)</v>
      </c>
      <c r="D11" s="157" t="s">
        <v>92</v>
      </c>
      <c r="E11" s="157"/>
      <c r="F11" s="155" t="str">
        <f>CONCATENATE("(",D3," Entities)")</f>
        <v>(0 Entities)</v>
      </c>
      <c r="G11" s="157" t="s">
        <v>92</v>
      </c>
      <c r="H11" s="157"/>
      <c r="I11" s="155" t="str">
        <f>CONCATENATE("(",E3," Entities)")</f>
        <v>(0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220312563</v>
      </c>
      <c r="D15" s="49">
        <v>220312563</v>
      </c>
      <c r="E15" s="62">
        <v>4.9</v>
      </c>
      <c r="F15" s="49">
        <v>0</v>
      </c>
      <c r="G15" s="49">
        <v>0</v>
      </c>
      <c r="H15" s="62">
        <v>0</v>
      </c>
      <c r="I15" s="49">
        <v>0</v>
      </c>
      <c r="J15" s="49">
        <v>0</v>
      </c>
      <c r="K15" s="62">
        <v>0</v>
      </c>
    </row>
    <row r="16" spans="2:11" ht="9" customHeight="1">
      <c r="B16" s="53" t="s">
        <v>107</v>
      </c>
      <c r="C16" s="50">
        <v>21288504</v>
      </c>
      <c r="D16" s="50">
        <v>21288504</v>
      </c>
      <c r="E16" s="63">
        <v>3.8</v>
      </c>
      <c r="F16" s="50">
        <v>0</v>
      </c>
      <c r="G16" s="50">
        <v>0</v>
      </c>
      <c r="H16" s="63">
        <v>0</v>
      </c>
      <c r="I16" s="50">
        <v>0</v>
      </c>
      <c r="J16" s="50">
        <v>0</v>
      </c>
      <c r="K16" s="63">
        <v>0</v>
      </c>
    </row>
    <row r="17" spans="2:11" ht="9" customHeight="1">
      <c r="B17" s="53" t="s">
        <v>108</v>
      </c>
      <c r="C17" s="51">
        <v>231912645</v>
      </c>
      <c r="D17" s="51">
        <v>231912645</v>
      </c>
      <c r="E17" s="64">
        <v>7.5</v>
      </c>
      <c r="F17" s="51">
        <v>0</v>
      </c>
      <c r="G17" s="51">
        <v>0</v>
      </c>
      <c r="H17" s="64">
        <v>0</v>
      </c>
      <c r="I17" s="51">
        <v>0</v>
      </c>
      <c r="J17" s="51">
        <v>0</v>
      </c>
      <c r="K17" s="64">
        <v>0</v>
      </c>
    </row>
    <row r="18" spans="2:11" ht="9" customHeight="1">
      <c r="B18" s="53" t="s">
        <v>109</v>
      </c>
      <c r="C18" s="51">
        <v>117392240</v>
      </c>
      <c r="D18" s="51">
        <v>117392240</v>
      </c>
      <c r="E18" s="64">
        <v>2.9</v>
      </c>
      <c r="F18" s="51">
        <v>0</v>
      </c>
      <c r="G18" s="51">
        <v>0</v>
      </c>
      <c r="H18" s="64">
        <v>0</v>
      </c>
      <c r="I18" s="51">
        <v>0</v>
      </c>
      <c r="J18" s="51">
        <v>0</v>
      </c>
      <c r="K18" s="64">
        <v>0</v>
      </c>
    </row>
    <row r="19" spans="2:11" ht="9" customHeight="1">
      <c r="B19" s="53" t="s">
        <v>110</v>
      </c>
      <c r="C19" s="51">
        <v>1217054940</v>
      </c>
      <c r="D19" s="51">
        <v>1217054940</v>
      </c>
      <c r="E19" s="64">
        <v>3.6</v>
      </c>
      <c r="F19" s="51">
        <v>0</v>
      </c>
      <c r="G19" s="51">
        <v>0</v>
      </c>
      <c r="H19" s="64">
        <v>0</v>
      </c>
      <c r="I19" s="51">
        <v>0</v>
      </c>
      <c r="J19" s="51">
        <v>0</v>
      </c>
      <c r="K19" s="64">
        <v>0</v>
      </c>
    </row>
    <row r="20" spans="2:11" ht="9" customHeight="1">
      <c r="B20" s="53" t="s">
        <v>111</v>
      </c>
      <c r="C20" s="51">
        <v>183396778</v>
      </c>
      <c r="D20" s="51">
        <v>183396778</v>
      </c>
      <c r="E20" s="64">
        <v>4.1</v>
      </c>
      <c r="F20" s="51">
        <v>0</v>
      </c>
      <c r="G20" s="51">
        <v>0</v>
      </c>
      <c r="H20" s="64">
        <v>0</v>
      </c>
      <c r="I20" s="51">
        <v>0</v>
      </c>
      <c r="J20" s="51">
        <v>0</v>
      </c>
      <c r="K20" s="64">
        <v>0</v>
      </c>
    </row>
    <row r="21" spans="2:11" ht="9" customHeight="1">
      <c r="B21" s="53" t="s">
        <v>112</v>
      </c>
      <c r="C21" s="50">
        <v>117638701</v>
      </c>
      <c r="D21" s="50">
        <v>117638700.93</v>
      </c>
      <c r="E21" s="63">
        <v>3</v>
      </c>
      <c r="F21" s="50">
        <v>0</v>
      </c>
      <c r="G21" s="50">
        <v>0</v>
      </c>
      <c r="H21" s="63">
        <v>0</v>
      </c>
      <c r="I21" s="50">
        <v>0</v>
      </c>
      <c r="J21" s="50">
        <v>0</v>
      </c>
      <c r="K21" s="63">
        <v>0</v>
      </c>
    </row>
    <row r="22" spans="2:11" ht="9" customHeight="1">
      <c r="B22" s="53" t="s">
        <v>113</v>
      </c>
      <c r="C22" s="51">
        <v>36024878</v>
      </c>
      <c r="D22" s="51">
        <v>36024878</v>
      </c>
      <c r="E22" s="64">
        <v>7.5</v>
      </c>
      <c r="F22" s="51">
        <v>0</v>
      </c>
      <c r="G22" s="51">
        <v>0</v>
      </c>
      <c r="H22" s="64">
        <v>0</v>
      </c>
      <c r="I22" s="51">
        <v>0</v>
      </c>
      <c r="J22" s="51">
        <v>0</v>
      </c>
      <c r="K22" s="64">
        <v>0</v>
      </c>
    </row>
    <row r="23" spans="2:11" ht="9" customHeight="1">
      <c r="B23" s="53" t="s">
        <v>114</v>
      </c>
      <c r="C23" s="50">
        <v>8952519</v>
      </c>
      <c r="D23" s="50">
        <v>8952518.604</v>
      </c>
      <c r="E23" s="63">
        <v>-0.7</v>
      </c>
      <c r="F23" s="50">
        <v>0</v>
      </c>
      <c r="G23" s="50">
        <v>0</v>
      </c>
      <c r="H23" s="63">
        <v>0</v>
      </c>
      <c r="I23" s="50">
        <v>0</v>
      </c>
      <c r="J23" s="50">
        <v>0</v>
      </c>
      <c r="K23" s="63">
        <v>0</v>
      </c>
    </row>
    <row r="24" spans="2:11" ht="9" customHeight="1">
      <c r="B24" s="53" t="s">
        <v>115</v>
      </c>
      <c r="C24" s="51">
        <v>712351560</v>
      </c>
      <c r="D24" s="51">
        <v>712351560</v>
      </c>
      <c r="E24" s="64">
        <v>1.5</v>
      </c>
      <c r="F24" s="51">
        <v>0</v>
      </c>
      <c r="G24" s="51">
        <v>0</v>
      </c>
      <c r="H24" s="64">
        <v>0</v>
      </c>
      <c r="I24" s="51">
        <v>0</v>
      </c>
      <c r="J24" s="51">
        <v>0</v>
      </c>
      <c r="K24" s="64">
        <v>0</v>
      </c>
    </row>
    <row r="25" spans="2:11" ht="9" customHeight="1">
      <c r="B25" s="53" t="s">
        <v>116</v>
      </c>
      <c r="C25" s="51">
        <v>394610747</v>
      </c>
      <c r="D25" s="51">
        <v>394610747</v>
      </c>
      <c r="E25" s="64">
        <v>8.1</v>
      </c>
      <c r="F25" s="51">
        <v>0</v>
      </c>
      <c r="G25" s="51">
        <v>0</v>
      </c>
      <c r="H25" s="64">
        <v>0</v>
      </c>
      <c r="I25" s="51">
        <v>0</v>
      </c>
      <c r="J25" s="51">
        <v>0</v>
      </c>
      <c r="K25" s="64">
        <v>0</v>
      </c>
    </row>
    <row r="26" spans="2:11" ht="9" customHeight="1">
      <c r="B26" s="53" t="s">
        <v>117</v>
      </c>
      <c r="C26" s="51">
        <v>36739889</v>
      </c>
      <c r="D26" s="51">
        <v>36739889</v>
      </c>
      <c r="E26" s="64">
        <v>-6.3</v>
      </c>
      <c r="F26" s="51">
        <v>0</v>
      </c>
      <c r="G26" s="51">
        <v>0</v>
      </c>
      <c r="H26" s="64">
        <v>0</v>
      </c>
      <c r="I26" s="51">
        <v>0</v>
      </c>
      <c r="J26" s="51">
        <v>0</v>
      </c>
      <c r="K26" s="64">
        <v>0</v>
      </c>
    </row>
    <row r="27" spans="2:11" ht="9" customHeight="1">
      <c r="B27" s="53" t="s">
        <v>118</v>
      </c>
      <c r="C27" s="51">
        <v>55306349</v>
      </c>
      <c r="D27" s="51">
        <v>55306349</v>
      </c>
      <c r="E27" s="64">
        <v>0.2</v>
      </c>
      <c r="F27" s="51">
        <v>0</v>
      </c>
      <c r="G27" s="51">
        <v>0</v>
      </c>
      <c r="H27" s="64">
        <v>0</v>
      </c>
      <c r="I27" s="51">
        <v>0</v>
      </c>
      <c r="J27" s="51">
        <v>0</v>
      </c>
      <c r="K27" s="64">
        <v>0</v>
      </c>
    </row>
    <row r="28" spans="2:11" ht="9" customHeight="1">
      <c r="B28" s="53" t="s">
        <v>119</v>
      </c>
      <c r="C28" s="51">
        <v>298796129</v>
      </c>
      <c r="D28" s="51">
        <v>298796129</v>
      </c>
      <c r="E28" s="64">
        <v>-18.3</v>
      </c>
      <c r="F28" s="51">
        <v>0</v>
      </c>
      <c r="G28" s="51">
        <v>0</v>
      </c>
      <c r="H28" s="64">
        <v>0</v>
      </c>
      <c r="I28" s="51">
        <v>0</v>
      </c>
      <c r="J28" s="51">
        <v>0</v>
      </c>
      <c r="K28" s="64">
        <v>0</v>
      </c>
    </row>
    <row r="29" spans="2:11" ht="9" customHeight="1">
      <c r="B29" s="53" t="s">
        <v>120</v>
      </c>
      <c r="C29" s="51">
        <v>247129932</v>
      </c>
      <c r="D29" s="51">
        <v>247129932</v>
      </c>
      <c r="E29" s="64">
        <v>8.9</v>
      </c>
      <c r="F29" s="51">
        <v>0</v>
      </c>
      <c r="G29" s="51">
        <v>0</v>
      </c>
      <c r="H29" s="64">
        <v>0</v>
      </c>
      <c r="I29" s="51">
        <v>0</v>
      </c>
      <c r="J29" s="51">
        <v>0</v>
      </c>
      <c r="K29" s="64">
        <v>0</v>
      </c>
    </row>
    <row r="30" spans="2:11" ht="9" customHeight="1">
      <c r="B30" s="53" t="s">
        <v>121</v>
      </c>
      <c r="C30" s="51">
        <v>132588606</v>
      </c>
      <c r="D30" s="51">
        <v>132588606</v>
      </c>
      <c r="E30" s="64">
        <v>3.9</v>
      </c>
      <c r="F30" s="51">
        <v>0</v>
      </c>
      <c r="G30" s="51">
        <v>0</v>
      </c>
      <c r="H30" s="64">
        <v>0</v>
      </c>
      <c r="I30" s="51">
        <v>0</v>
      </c>
      <c r="J30" s="51">
        <v>0</v>
      </c>
      <c r="K30" s="64">
        <v>0</v>
      </c>
    </row>
    <row r="31" spans="2:11" ht="9" customHeight="1">
      <c r="B31" s="53" t="s">
        <v>122</v>
      </c>
      <c r="C31" s="51">
        <v>105268076</v>
      </c>
      <c r="D31" s="51">
        <v>105268076</v>
      </c>
      <c r="E31" s="64">
        <v>2</v>
      </c>
      <c r="F31" s="51">
        <v>0</v>
      </c>
      <c r="G31" s="51">
        <v>0</v>
      </c>
      <c r="H31" s="64">
        <v>0</v>
      </c>
      <c r="I31" s="51">
        <v>0</v>
      </c>
      <c r="J31" s="51">
        <v>0</v>
      </c>
      <c r="K31" s="64">
        <v>0</v>
      </c>
    </row>
    <row r="32" spans="2:11" ht="9" customHeight="1">
      <c r="B32" s="53" t="s">
        <v>123</v>
      </c>
      <c r="C32" s="51">
        <v>171172691</v>
      </c>
      <c r="D32" s="51">
        <v>171172691</v>
      </c>
      <c r="E32" s="64">
        <v>4.9</v>
      </c>
      <c r="F32" s="51">
        <v>0</v>
      </c>
      <c r="G32" s="51">
        <v>0</v>
      </c>
      <c r="H32" s="64">
        <v>0</v>
      </c>
      <c r="I32" s="51">
        <v>0</v>
      </c>
      <c r="J32" s="51">
        <v>0</v>
      </c>
      <c r="K32" s="64">
        <v>0</v>
      </c>
    </row>
    <row r="33" spans="2:11" ht="9" customHeight="1">
      <c r="B33" s="53" t="s">
        <v>124</v>
      </c>
      <c r="C33" s="51">
        <v>164336603</v>
      </c>
      <c r="D33" s="51">
        <v>164336603</v>
      </c>
      <c r="E33" s="64">
        <v>-9.6</v>
      </c>
      <c r="F33" s="51">
        <v>0</v>
      </c>
      <c r="G33" s="51">
        <v>0</v>
      </c>
      <c r="H33" s="64">
        <v>0</v>
      </c>
      <c r="I33" s="51">
        <v>0</v>
      </c>
      <c r="J33" s="51">
        <v>0</v>
      </c>
      <c r="K33" s="64">
        <v>0</v>
      </c>
    </row>
    <row r="34" spans="2:11" ht="9" customHeight="1">
      <c r="B34" s="53" t="s">
        <v>125</v>
      </c>
      <c r="C34" s="51">
        <v>62713836</v>
      </c>
      <c r="D34" s="51">
        <v>62713836</v>
      </c>
      <c r="E34" s="64">
        <v>-1.8</v>
      </c>
      <c r="F34" s="51">
        <v>0</v>
      </c>
      <c r="G34" s="51">
        <v>0</v>
      </c>
      <c r="H34" s="64">
        <v>0</v>
      </c>
      <c r="I34" s="51">
        <v>0</v>
      </c>
      <c r="J34" s="51">
        <v>0</v>
      </c>
      <c r="K34" s="64">
        <v>0</v>
      </c>
    </row>
    <row r="35" spans="2:11" ht="9" customHeight="1">
      <c r="B35" s="53" t="s">
        <v>126</v>
      </c>
      <c r="C35" s="51">
        <v>208795934</v>
      </c>
      <c r="D35" s="51">
        <v>208795934</v>
      </c>
      <c r="E35" s="64">
        <v>-5.7</v>
      </c>
      <c r="F35" s="51">
        <v>0</v>
      </c>
      <c r="G35" s="51">
        <v>0</v>
      </c>
      <c r="H35" s="64">
        <v>0</v>
      </c>
      <c r="I35" s="51">
        <v>0</v>
      </c>
      <c r="J35" s="51">
        <v>0</v>
      </c>
      <c r="K35" s="64">
        <v>0</v>
      </c>
    </row>
    <row r="36" spans="2:11" ht="9" customHeight="1">
      <c r="B36" s="53" t="s">
        <v>127</v>
      </c>
      <c r="C36" s="51">
        <v>237997959</v>
      </c>
      <c r="D36" s="51">
        <v>237997959</v>
      </c>
      <c r="E36" s="64">
        <v>8.9</v>
      </c>
      <c r="F36" s="51">
        <v>0</v>
      </c>
      <c r="G36" s="51">
        <v>0</v>
      </c>
      <c r="H36" s="64">
        <v>0</v>
      </c>
      <c r="I36" s="51">
        <v>0</v>
      </c>
      <c r="J36" s="51">
        <v>0</v>
      </c>
      <c r="K36" s="64">
        <v>0</v>
      </c>
    </row>
    <row r="37" spans="2:11" ht="9" customHeight="1">
      <c r="B37" s="53" t="s">
        <v>128</v>
      </c>
      <c r="C37" s="51">
        <v>409798988</v>
      </c>
      <c r="D37" s="51">
        <v>409798988</v>
      </c>
      <c r="E37" s="64">
        <v>16.1</v>
      </c>
      <c r="F37" s="51">
        <v>0</v>
      </c>
      <c r="G37" s="51">
        <v>0</v>
      </c>
      <c r="H37" s="64">
        <v>0</v>
      </c>
      <c r="I37" s="51">
        <v>0</v>
      </c>
      <c r="J37" s="51">
        <v>0</v>
      </c>
      <c r="K37" s="64">
        <v>0</v>
      </c>
    </row>
    <row r="38" spans="2:11" ht="9" customHeight="1">
      <c r="B38" s="53" t="s">
        <v>129</v>
      </c>
      <c r="C38" s="51">
        <v>208610761</v>
      </c>
      <c r="D38" s="51">
        <v>208610761</v>
      </c>
      <c r="E38" s="64">
        <v>2.6</v>
      </c>
      <c r="F38" s="51">
        <v>0</v>
      </c>
      <c r="G38" s="51">
        <v>0</v>
      </c>
      <c r="H38" s="64">
        <v>0</v>
      </c>
      <c r="I38" s="51">
        <v>0</v>
      </c>
      <c r="J38" s="51">
        <v>0</v>
      </c>
      <c r="K38" s="64">
        <v>0</v>
      </c>
    </row>
    <row r="39" spans="2:11" ht="9" customHeight="1">
      <c r="B39" s="53" t="s">
        <v>130</v>
      </c>
      <c r="C39" s="51">
        <v>129847001</v>
      </c>
      <c r="D39" s="51">
        <v>129847001.44</v>
      </c>
      <c r="E39" s="64">
        <v>4</v>
      </c>
      <c r="F39" s="51">
        <v>0</v>
      </c>
      <c r="G39" s="51">
        <v>0</v>
      </c>
      <c r="H39" s="64">
        <v>0</v>
      </c>
      <c r="I39" s="51">
        <v>0</v>
      </c>
      <c r="J39" s="51">
        <v>0</v>
      </c>
      <c r="K39" s="64">
        <v>0</v>
      </c>
    </row>
    <row r="40" spans="2:11" ht="9" customHeight="1">
      <c r="B40" s="53" t="s">
        <v>131</v>
      </c>
      <c r="C40" s="51">
        <v>250606436</v>
      </c>
      <c r="D40" s="51">
        <v>250606436</v>
      </c>
      <c r="E40" s="64">
        <v>3.4</v>
      </c>
      <c r="F40" s="51">
        <v>0</v>
      </c>
      <c r="G40" s="51">
        <v>0</v>
      </c>
      <c r="H40" s="64">
        <v>0</v>
      </c>
      <c r="I40" s="51">
        <v>0</v>
      </c>
      <c r="J40" s="51">
        <v>0</v>
      </c>
      <c r="K40" s="64">
        <v>0</v>
      </c>
    </row>
    <row r="41" spans="2:11" ht="9" customHeight="1">
      <c r="B41" s="53" t="s">
        <v>132</v>
      </c>
      <c r="C41" s="51">
        <v>38796293</v>
      </c>
      <c r="D41" s="51">
        <v>38796293</v>
      </c>
      <c r="E41" s="64">
        <v>6.6</v>
      </c>
      <c r="F41" s="51">
        <v>0</v>
      </c>
      <c r="G41" s="51">
        <v>0</v>
      </c>
      <c r="H41" s="64">
        <v>0</v>
      </c>
      <c r="I41" s="51">
        <v>0</v>
      </c>
      <c r="J41" s="51">
        <v>0</v>
      </c>
      <c r="K41" s="64">
        <v>0</v>
      </c>
    </row>
    <row r="42" spans="2:11" ht="9" customHeight="1">
      <c r="B42" s="53" t="s">
        <v>133</v>
      </c>
      <c r="C42" s="51">
        <v>69289801</v>
      </c>
      <c r="D42" s="51">
        <v>69289801</v>
      </c>
      <c r="E42" s="64">
        <v>2.1</v>
      </c>
      <c r="F42" s="51">
        <v>0</v>
      </c>
      <c r="G42" s="51">
        <v>0</v>
      </c>
      <c r="H42" s="64">
        <v>0</v>
      </c>
      <c r="I42" s="51">
        <v>0</v>
      </c>
      <c r="J42" s="51">
        <v>0</v>
      </c>
      <c r="K42" s="64">
        <v>0</v>
      </c>
    </row>
    <row r="43" spans="2:11" ht="9" customHeight="1">
      <c r="B43" s="53" t="s">
        <v>134</v>
      </c>
      <c r="C43" s="51">
        <v>91921114</v>
      </c>
      <c r="D43" s="51">
        <v>91921114</v>
      </c>
      <c r="E43" s="64">
        <v>5.1</v>
      </c>
      <c r="F43" s="51">
        <v>0</v>
      </c>
      <c r="G43" s="51">
        <v>0</v>
      </c>
      <c r="H43" s="64">
        <v>0</v>
      </c>
      <c r="I43" s="51">
        <v>0</v>
      </c>
      <c r="J43" s="51">
        <v>0</v>
      </c>
      <c r="K43" s="64">
        <v>0</v>
      </c>
    </row>
    <row r="44" spans="2:11" ht="9" customHeight="1">
      <c r="B44" s="53" t="s">
        <v>135</v>
      </c>
      <c r="C44" s="51">
        <v>58190191</v>
      </c>
      <c r="D44" s="51">
        <v>58190190.93</v>
      </c>
      <c r="E44" s="64">
        <v>3</v>
      </c>
      <c r="F44" s="51">
        <v>0</v>
      </c>
      <c r="G44" s="51">
        <v>0</v>
      </c>
      <c r="H44" s="64">
        <v>0</v>
      </c>
      <c r="I44" s="51">
        <v>0</v>
      </c>
      <c r="J44" s="51">
        <v>0</v>
      </c>
      <c r="K44" s="64">
        <v>0</v>
      </c>
    </row>
    <row r="45" spans="2:11" ht="9" customHeight="1">
      <c r="B45" s="53" t="s">
        <v>136</v>
      </c>
      <c r="C45" s="51">
        <v>325319317</v>
      </c>
      <c r="D45" s="51">
        <v>325319317</v>
      </c>
      <c r="E45" s="64">
        <v>2.2</v>
      </c>
      <c r="F45" s="51">
        <v>0</v>
      </c>
      <c r="G45" s="51">
        <v>0</v>
      </c>
      <c r="H45" s="64">
        <v>0</v>
      </c>
      <c r="I45" s="51">
        <v>0</v>
      </c>
      <c r="J45" s="51">
        <v>0</v>
      </c>
      <c r="K45" s="64">
        <v>0</v>
      </c>
    </row>
    <row r="46" spans="2:11" ht="9" customHeight="1">
      <c r="B46" s="53" t="s">
        <v>137</v>
      </c>
      <c r="C46" s="51">
        <v>81276374</v>
      </c>
      <c r="D46" s="51">
        <v>81276374</v>
      </c>
      <c r="E46" s="64">
        <v>-2.2</v>
      </c>
      <c r="F46" s="51">
        <v>0</v>
      </c>
      <c r="G46" s="51">
        <v>0</v>
      </c>
      <c r="H46" s="64">
        <v>0</v>
      </c>
      <c r="I46" s="51">
        <v>0</v>
      </c>
      <c r="J46" s="51">
        <v>0</v>
      </c>
      <c r="K46" s="64">
        <v>0</v>
      </c>
    </row>
    <row r="47" spans="2:11" ht="9" customHeight="1">
      <c r="B47" s="53" t="s">
        <v>138</v>
      </c>
      <c r="C47" s="51">
        <v>472097983</v>
      </c>
      <c r="D47" s="51">
        <v>472097983</v>
      </c>
      <c r="E47" s="64">
        <v>1.1</v>
      </c>
      <c r="F47" s="51">
        <v>0</v>
      </c>
      <c r="G47" s="51">
        <v>0</v>
      </c>
      <c r="H47" s="64">
        <v>0</v>
      </c>
      <c r="I47" s="51">
        <v>0</v>
      </c>
      <c r="J47" s="51">
        <v>0</v>
      </c>
      <c r="K47" s="64">
        <v>0</v>
      </c>
    </row>
    <row r="48" spans="2:11" ht="9" customHeight="1">
      <c r="B48" s="53" t="s">
        <v>139</v>
      </c>
      <c r="C48" s="51">
        <v>354241953</v>
      </c>
      <c r="D48" s="51">
        <v>354241953</v>
      </c>
      <c r="E48" s="64">
        <v>5.9</v>
      </c>
      <c r="F48" s="51">
        <v>0</v>
      </c>
      <c r="G48" s="51">
        <v>0</v>
      </c>
      <c r="H48" s="64">
        <v>0</v>
      </c>
      <c r="I48" s="51">
        <v>0</v>
      </c>
      <c r="J48" s="51">
        <v>0</v>
      </c>
      <c r="K48" s="64">
        <v>0</v>
      </c>
    </row>
    <row r="49" spans="2:11" ht="9" customHeight="1">
      <c r="B49" s="53" t="s">
        <v>140</v>
      </c>
      <c r="C49" s="51">
        <v>36939198</v>
      </c>
      <c r="D49" s="51">
        <v>36939198</v>
      </c>
      <c r="E49" s="64">
        <v>7.5</v>
      </c>
      <c r="F49" s="51">
        <v>0</v>
      </c>
      <c r="G49" s="51">
        <v>0</v>
      </c>
      <c r="H49" s="64">
        <v>0</v>
      </c>
      <c r="I49" s="51">
        <v>0</v>
      </c>
      <c r="J49" s="51">
        <v>0</v>
      </c>
      <c r="K49" s="64">
        <v>0</v>
      </c>
    </row>
    <row r="50" spans="2:11" ht="9" customHeight="1">
      <c r="B50" s="53" t="s">
        <v>141</v>
      </c>
      <c r="C50" s="51">
        <v>403219242</v>
      </c>
      <c r="D50" s="51">
        <v>403219242</v>
      </c>
      <c r="E50" s="64">
        <v>4.8</v>
      </c>
      <c r="F50" s="51">
        <v>0</v>
      </c>
      <c r="G50" s="51">
        <v>0</v>
      </c>
      <c r="H50" s="64">
        <v>0</v>
      </c>
      <c r="I50" s="51">
        <v>0</v>
      </c>
      <c r="J50" s="51">
        <v>0</v>
      </c>
      <c r="K50" s="64">
        <v>0</v>
      </c>
    </row>
    <row r="51" spans="2:11" ht="9" customHeight="1">
      <c r="B51" s="53" t="s">
        <v>142</v>
      </c>
      <c r="C51" s="51">
        <v>133702139</v>
      </c>
      <c r="D51" s="51">
        <v>133702138.96</v>
      </c>
      <c r="E51" s="64">
        <v>4</v>
      </c>
      <c r="F51" s="51">
        <v>0</v>
      </c>
      <c r="G51" s="51">
        <v>0</v>
      </c>
      <c r="H51" s="64">
        <v>0</v>
      </c>
      <c r="I51" s="51">
        <v>0</v>
      </c>
      <c r="J51" s="51">
        <v>0</v>
      </c>
      <c r="K51" s="64">
        <v>0</v>
      </c>
    </row>
    <row r="52" spans="2:11" ht="9" customHeight="1">
      <c r="B52" s="53" t="s">
        <v>143</v>
      </c>
      <c r="C52" s="51">
        <v>92822608</v>
      </c>
      <c r="D52" s="51">
        <v>92822608</v>
      </c>
      <c r="E52" s="64">
        <v>-19</v>
      </c>
      <c r="F52" s="51">
        <v>0</v>
      </c>
      <c r="G52" s="51">
        <v>0</v>
      </c>
      <c r="H52" s="64">
        <v>0</v>
      </c>
      <c r="I52" s="51">
        <v>0</v>
      </c>
      <c r="J52" s="51">
        <v>0</v>
      </c>
      <c r="K52" s="64">
        <v>0</v>
      </c>
    </row>
    <row r="53" spans="2:11" ht="9" customHeight="1">
      <c r="B53" s="53" t="s">
        <v>144</v>
      </c>
      <c r="C53" s="51">
        <v>396886409</v>
      </c>
      <c r="D53" s="51">
        <v>396886409.33</v>
      </c>
      <c r="E53" s="64">
        <v>3</v>
      </c>
      <c r="F53" s="51">
        <v>0</v>
      </c>
      <c r="G53" s="51">
        <v>0</v>
      </c>
      <c r="H53" s="64">
        <v>0</v>
      </c>
      <c r="I53" s="51">
        <v>0</v>
      </c>
      <c r="J53" s="51">
        <v>0</v>
      </c>
      <c r="K53" s="64">
        <v>0</v>
      </c>
    </row>
    <row r="54" spans="2:11" ht="9" customHeight="1">
      <c r="B54" s="53" t="s">
        <v>145</v>
      </c>
      <c r="C54" s="51">
        <v>31826978</v>
      </c>
      <c r="D54" s="51">
        <v>31826978</v>
      </c>
      <c r="E54" s="64">
        <v>7.3</v>
      </c>
      <c r="F54" s="51">
        <v>0</v>
      </c>
      <c r="G54" s="51">
        <v>0</v>
      </c>
      <c r="H54" s="64">
        <v>0</v>
      </c>
      <c r="I54" s="51">
        <v>0</v>
      </c>
      <c r="J54" s="51">
        <v>0</v>
      </c>
      <c r="K54" s="64">
        <v>0</v>
      </c>
    </row>
    <row r="55" spans="2:11" ht="9" customHeight="1">
      <c r="B55" s="53" t="s">
        <v>146</v>
      </c>
      <c r="C55" s="51">
        <v>219932314</v>
      </c>
      <c r="D55" s="51">
        <v>219932314</v>
      </c>
      <c r="E55" s="64">
        <v>7.8</v>
      </c>
      <c r="F55" s="51">
        <v>0</v>
      </c>
      <c r="G55" s="51">
        <v>0</v>
      </c>
      <c r="H55" s="64">
        <v>0</v>
      </c>
      <c r="I55" s="51">
        <v>0</v>
      </c>
      <c r="J55" s="51">
        <v>0</v>
      </c>
      <c r="K55" s="64">
        <v>0</v>
      </c>
    </row>
    <row r="56" spans="2:11" ht="9" customHeight="1">
      <c r="B56" s="53" t="s">
        <v>147</v>
      </c>
      <c r="C56" s="51">
        <v>39789544</v>
      </c>
      <c r="D56" s="51">
        <v>39789544.32</v>
      </c>
      <c r="E56" s="64">
        <v>3.2</v>
      </c>
      <c r="F56" s="51">
        <v>0</v>
      </c>
      <c r="G56" s="51">
        <v>0</v>
      </c>
      <c r="H56" s="64">
        <v>0</v>
      </c>
      <c r="I56" s="51">
        <v>0</v>
      </c>
      <c r="J56" s="51">
        <v>0</v>
      </c>
      <c r="K56" s="64">
        <v>0</v>
      </c>
    </row>
    <row r="57" spans="2:11" ht="9" customHeight="1">
      <c r="B57" s="53" t="s">
        <v>148</v>
      </c>
      <c r="C57" s="51">
        <v>273378096</v>
      </c>
      <c r="D57" s="51">
        <v>273378096</v>
      </c>
      <c r="E57" s="64">
        <v>10</v>
      </c>
      <c r="F57" s="51">
        <v>0</v>
      </c>
      <c r="G57" s="51">
        <v>0</v>
      </c>
      <c r="H57" s="64">
        <v>0</v>
      </c>
      <c r="I57" s="51">
        <v>0</v>
      </c>
      <c r="J57" s="51">
        <v>0</v>
      </c>
      <c r="K57" s="64">
        <v>0</v>
      </c>
    </row>
    <row r="58" spans="2:11" ht="9" customHeight="1">
      <c r="B58" s="53" t="s">
        <v>149</v>
      </c>
      <c r="C58" s="51">
        <v>1105723186</v>
      </c>
      <c r="D58" s="51">
        <v>1105723186</v>
      </c>
      <c r="E58" s="64">
        <v>4.7</v>
      </c>
      <c r="F58" s="51">
        <v>0</v>
      </c>
      <c r="G58" s="51">
        <v>0</v>
      </c>
      <c r="H58" s="64">
        <v>0</v>
      </c>
      <c r="I58" s="51">
        <v>0</v>
      </c>
      <c r="J58" s="51">
        <v>0</v>
      </c>
      <c r="K58" s="64">
        <v>0</v>
      </c>
    </row>
    <row r="59" spans="2:11" ht="9" customHeight="1">
      <c r="B59" s="53" t="s">
        <v>150</v>
      </c>
      <c r="C59" s="51">
        <v>91886367</v>
      </c>
      <c r="D59" s="51">
        <v>91886367</v>
      </c>
      <c r="E59" s="64">
        <v>4.5</v>
      </c>
      <c r="F59" s="51">
        <v>0</v>
      </c>
      <c r="G59" s="51">
        <v>0</v>
      </c>
      <c r="H59" s="64">
        <v>0</v>
      </c>
      <c r="I59" s="51">
        <v>0</v>
      </c>
      <c r="J59" s="51">
        <v>0</v>
      </c>
      <c r="K59" s="64">
        <v>0</v>
      </c>
    </row>
    <row r="60" spans="2:11" ht="9" customHeight="1">
      <c r="B60" s="53" t="s">
        <v>151</v>
      </c>
      <c r="C60" s="51">
        <v>26408959</v>
      </c>
      <c r="D60" s="51">
        <v>26408958.98</v>
      </c>
      <c r="E60" s="64">
        <v>3</v>
      </c>
      <c r="F60" s="51">
        <v>0</v>
      </c>
      <c r="G60" s="51">
        <v>0</v>
      </c>
      <c r="H60" s="64">
        <v>0</v>
      </c>
      <c r="I60" s="51">
        <v>0</v>
      </c>
      <c r="J60" s="51">
        <v>0</v>
      </c>
      <c r="K60" s="64">
        <v>0</v>
      </c>
    </row>
    <row r="61" spans="2:11" ht="9" customHeight="1">
      <c r="B61" s="53" t="s">
        <v>152</v>
      </c>
      <c r="C61" s="51">
        <v>265936110</v>
      </c>
      <c r="D61" s="51">
        <v>265936110</v>
      </c>
      <c r="E61" s="64">
        <v>-23.6</v>
      </c>
      <c r="F61" s="51">
        <v>0</v>
      </c>
      <c r="G61" s="51">
        <v>0</v>
      </c>
      <c r="H61" s="64">
        <v>0</v>
      </c>
      <c r="I61" s="51">
        <v>0</v>
      </c>
      <c r="J61" s="51">
        <v>0</v>
      </c>
      <c r="K61" s="64">
        <v>0</v>
      </c>
    </row>
    <row r="62" spans="2:11" ht="9" customHeight="1">
      <c r="B62" s="53" t="s">
        <v>153</v>
      </c>
      <c r="C62" s="51">
        <v>222927957</v>
      </c>
      <c r="D62" s="51">
        <v>222927957.486</v>
      </c>
      <c r="E62" s="64">
        <v>2.6</v>
      </c>
      <c r="F62" s="51">
        <v>0</v>
      </c>
      <c r="G62" s="51">
        <v>0</v>
      </c>
      <c r="H62" s="64">
        <v>0</v>
      </c>
      <c r="I62" s="51">
        <v>0</v>
      </c>
      <c r="J62" s="51">
        <v>0</v>
      </c>
      <c r="K62" s="64">
        <v>0</v>
      </c>
    </row>
    <row r="63" spans="2:11" ht="9" customHeight="1">
      <c r="B63" s="53" t="s">
        <v>154</v>
      </c>
      <c r="C63" s="51">
        <v>55715540</v>
      </c>
      <c r="D63" s="51">
        <v>55715539.914</v>
      </c>
      <c r="E63" s="64">
        <v>-0.7</v>
      </c>
      <c r="F63" s="51">
        <v>0</v>
      </c>
      <c r="G63" s="51">
        <v>0</v>
      </c>
      <c r="H63" s="64">
        <v>0</v>
      </c>
      <c r="I63" s="51">
        <v>0</v>
      </c>
      <c r="J63" s="51">
        <v>0</v>
      </c>
      <c r="K63" s="64">
        <v>0</v>
      </c>
    </row>
    <row r="64" spans="2:11" ht="9" customHeight="1">
      <c r="B64" s="53" t="s">
        <v>155</v>
      </c>
      <c r="C64" s="51">
        <v>206306760</v>
      </c>
      <c r="D64" s="51">
        <v>206306760</v>
      </c>
      <c r="E64" s="64">
        <v>10.2</v>
      </c>
      <c r="F64" s="51">
        <v>0</v>
      </c>
      <c r="G64" s="51">
        <v>0</v>
      </c>
      <c r="H64" s="64">
        <v>0</v>
      </c>
      <c r="I64" s="51">
        <v>0</v>
      </c>
      <c r="J64" s="51">
        <v>0</v>
      </c>
      <c r="K64" s="64">
        <v>0</v>
      </c>
    </row>
    <row r="65" spans="2:11" ht="9" customHeight="1" thickBot="1">
      <c r="B65" s="53" t="s">
        <v>156</v>
      </c>
      <c r="C65" s="51">
        <v>26093178</v>
      </c>
      <c r="D65" s="51">
        <v>26093178</v>
      </c>
      <c r="E65" s="64">
        <v>17.6</v>
      </c>
      <c r="F65" s="51">
        <v>0</v>
      </c>
      <c r="G65" s="51">
        <v>0</v>
      </c>
      <c r="H65" s="64">
        <v>0</v>
      </c>
      <c r="I65" s="51">
        <v>0</v>
      </c>
      <c r="J65" s="51">
        <v>0</v>
      </c>
      <c r="K65" s="64">
        <v>0</v>
      </c>
    </row>
    <row r="66" spans="2:11" ht="9" customHeight="1" thickTop="1">
      <c r="B66" s="59" t="s">
        <v>157</v>
      </c>
      <c r="C66" s="54">
        <v>11101272876</v>
      </c>
      <c r="D66" s="54">
        <v>11101272876.894</v>
      </c>
      <c r="E66" s="65">
        <v>2.4</v>
      </c>
      <c r="F66" s="54">
        <v>0</v>
      </c>
      <c r="G66" s="54">
        <v>0</v>
      </c>
      <c r="H66" s="65">
        <v>0</v>
      </c>
      <c r="I66" s="54">
        <v>0</v>
      </c>
      <c r="J66" s="54">
        <v>0</v>
      </c>
      <c r="K66" s="65">
        <v>0</v>
      </c>
    </row>
    <row r="67" spans="2:11" ht="9" customHeight="1" thickBot="1">
      <c r="B67" s="60" t="s">
        <v>158</v>
      </c>
      <c r="C67" s="55">
        <v>84907582</v>
      </c>
      <c r="D67" s="55">
        <v>84907582.125</v>
      </c>
      <c r="E67" s="66">
        <v>-0.7</v>
      </c>
      <c r="F67" s="55">
        <v>0</v>
      </c>
      <c r="G67" s="55">
        <v>0</v>
      </c>
      <c r="H67" s="66">
        <v>0</v>
      </c>
      <c r="I67" s="55">
        <v>0</v>
      </c>
      <c r="J67" s="55">
        <v>0</v>
      </c>
      <c r="K67" s="66">
        <v>0</v>
      </c>
    </row>
    <row r="68" spans="2:11" ht="9" customHeight="1" thickTop="1">
      <c r="B68" s="61" t="s">
        <v>159</v>
      </c>
      <c r="C68" s="56">
        <v>11186180458</v>
      </c>
      <c r="D68" s="56">
        <v>11186180459.019</v>
      </c>
      <c r="E68" s="67">
        <v>2.3</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75" hidden="1">
      <c r="B13" s="39" t="s">
        <v>96</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175</v>
      </c>
      <c r="D9" s="34" t="s">
        <v>87</v>
      </c>
      <c r="E9" s="34"/>
      <c r="F9" s="33" t="s">
        <v>176</v>
      </c>
      <c r="G9" s="34" t="s">
        <v>87</v>
      </c>
      <c r="H9" s="34"/>
      <c r="I9" s="33" t="s">
        <v>177</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75" hidden="1">
      <c r="B13" s="39" t="s">
        <v>96</v>
      </c>
      <c r="C13" s="39" t="s">
        <v>178</v>
      </c>
      <c r="D13" s="39" t="s">
        <v>179</v>
      </c>
      <c r="E13" s="39" t="s">
        <v>180</v>
      </c>
      <c r="F13" s="39" t="s">
        <v>181</v>
      </c>
      <c r="G13" s="39" t="s">
        <v>182</v>
      </c>
      <c r="H13" s="39" t="s">
        <v>183</v>
      </c>
      <c r="I13" s="39" t="s">
        <v>184</v>
      </c>
      <c r="J13" s="39" t="s">
        <v>185</v>
      </c>
      <c r="K13" s="39" t="s">
        <v>186</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188</v>
      </c>
      <c r="D9" s="34" t="s">
        <v>87</v>
      </c>
      <c r="E9" s="34"/>
      <c r="F9" s="33" t="s">
        <v>189</v>
      </c>
      <c r="G9" s="34" t="s">
        <v>87</v>
      </c>
      <c r="H9" s="34"/>
      <c r="I9" s="33" t="s">
        <v>190</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191</v>
      </c>
      <c r="D12" s="38" t="s">
        <v>94</v>
      </c>
      <c r="E12" s="38" t="s">
        <v>192</v>
      </c>
      <c r="F12" s="37" t="s">
        <v>191</v>
      </c>
      <c r="G12" s="38" t="s">
        <v>94</v>
      </c>
      <c r="H12" s="38" t="s">
        <v>192</v>
      </c>
      <c r="I12" s="37" t="s">
        <v>191</v>
      </c>
      <c r="J12" s="38" t="s">
        <v>94</v>
      </c>
      <c r="K12" s="38" t="s">
        <v>192</v>
      </c>
    </row>
    <row r="13" spans="2:11" ht="12.75" hidden="1">
      <c r="B13" s="39" t="s">
        <v>96</v>
      </c>
      <c r="C13" s="39" t="s">
        <v>193</v>
      </c>
      <c r="D13" s="39" t="s">
        <v>194</v>
      </c>
      <c r="E13" s="39" t="s">
        <v>195</v>
      </c>
      <c r="F13" s="39" t="s">
        <v>196</v>
      </c>
      <c r="G13" s="39" t="s">
        <v>197</v>
      </c>
      <c r="H13" s="39" t="s">
        <v>198</v>
      </c>
      <c r="I13" s="39" t="s">
        <v>199</v>
      </c>
      <c r="J13" s="39" t="s">
        <v>200</v>
      </c>
      <c r="K13" s="39" t="s">
        <v>201</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81</v>
      </c>
      <c r="D2" s="29" t="s">
        <v>8</v>
      </c>
      <c r="E2" s="29"/>
      <c r="F2" s="29"/>
    </row>
    <row r="3" spans="2:6" ht="12" customHeight="1" hidden="1">
      <c r="B3" s="30" t="s">
        <v>202</v>
      </c>
      <c r="C3" s="29" t="s">
        <v>71</v>
      </c>
      <c r="D3" s="29" t="s">
        <v>20</v>
      </c>
      <c r="E3" s="29"/>
      <c r="F3" s="29"/>
    </row>
    <row r="4" ht="7.5" customHeight="1"/>
    <row r="5" spans="2:15" ht="16.5" customHeight="1">
      <c r="B5" s="19" t="str">
        <f>CONCATENATE("Monthly Gasoline/Gasohol Reported by States ",D3," (1)")</f>
        <v>Monthly Gasoline/Gasohol Reported by States 2014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05/28/2015</v>
      </c>
      <c r="N10" s="84"/>
      <c r="O10" s="84" t="str">
        <f>CONCATENATE(D3," Reporting Period")</f>
        <v>2014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47" t="s">
        <v>32</v>
      </c>
    </row>
    <row r="13" spans="2:15" s="72" customFormat="1" ht="6" hidden="1">
      <c r="B13" s="72" t="s">
        <v>96</v>
      </c>
      <c r="C13" s="72" t="s">
        <v>97</v>
      </c>
      <c r="D13" s="72" t="s">
        <v>100</v>
      </c>
      <c r="E13" s="72" t="s">
        <v>103</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210057936</v>
      </c>
      <c r="D15" s="79">
        <v>201149422</v>
      </c>
      <c r="E15" s="79">
        <v>192148377</v>
      </c>
      <c r="F15" s="79">
        <v>217934404</v>
      </c>
      <c r="G15" s="79">
        <v>218630825</v>
      </c>
      <c r="H15" s="79">
        <v>228440716</v>
      </c>
      <c r="I15" s="79">
        <v>218802000</v>
      </c>
      <c r="J15" s="79">
        <v>232087376</v>
      </c>
      <c r="K15" s="79">
        <v>224816390</v>
      </c>
      <c r="L15" s="79">
        <v>213651452</v>
      </c>
      <c r="M15" s="79">
        <v>230040196</v>
      </c>
      <c r="N15" s="79">
        <v>203990558</v>
      </c>
      <c r="O15" s="79">
        <v>2591749652</v>
      </c>
    </row>
    <row r="16" spans="2:15" ht="7.5" customHeight="1">
      <c r="B16" s="75" t="s">
        <v>107</v>
      </c>
      <c r="C16" s="79">
        <v>20518234</v>
      </c>
      <c r="D16" s="79">
        <v>20146951</v>
      </c>
      <c r="E16" s="79">
        <v>22204000</v>
      </c>
      <c r="F16" s="79">
        <v>21912963</v>
      </c>
      <c r="G16" s="79">
        <v>25514050</v>
      </c>
      <c r="H16" s="79">
        <v>26157056</v>
      </c>
      <c r="I16" s="79">
        <v>29462661</v>
      </c>
      <c r="J16" s="79">
        <v>28238524</v>
      </c>
      <c r="K16" s="79">
        <v>24954766</v>
      </c>
      <c r="L16" s="79">
        <v>23721481</v>
      </c>
      <c r="M16" s="79">
        <v>20433321</v>
      </c>
      <c r="N16" s="79">
        <v>21334133</v>
      </c>
      <c r="O16" s="79">
        <v>284598140</v>
      </c>
    </row>
    <row r="17" spans="2:15" ht="7.5" customHeight="1">
      <c r="B17" s="80" t="s">
        <v>108</v>
      </c>
      <c r="C17" s="81">
        <v>215786815</v>
      </c>
      <c r="D17" s="81">
        <v>209686292</v>
      </c>
      <c r="E17" s="81">
        <v>237658888</v>
      </c>
      <c r="F17" s="81">
        <v>230198384</v>
      </c>
      <c r="G17" s="81">
        <v>228566214</v>
      </c>
      <c r="H17" s="81">
        <v>215495892</v>
      </c>
      <c r="I17" s="81">
        <v>225352330</v>
      </c>
      <c r="J17" s="81">
        <v>226866147</v>
      </c>
      <c r="K17" s="81">
        <v>216733042</v>
      </c>
      <c r="L17" s="81">
        <v>229123038</v>
      </c>
      <c r="M17" s="81">
        <v>221492362</v>
      </c>
      <c r="N17" s="81">
        <v>232190846</v>
      </c>
      <c r="O17" s="81">
        <v>2689150250</v>
      </c>
    </row>
    <row r="18" spans="2:15" ht="7.5" customHeight="1">
      <c r="B18" s="74" t="s">
        <v>109</v>
      </c>
      <c r="C18" s="79">
        <v>114043746</v>
      </c>
      <c r="D18" s="79">
        <v>104175101</v>
      </c>
      <c r="E18" s="79">
        <v>119163754</v>
      </c>
      <c r="F18" s="79">
        <v>120287983</v>
      </c>
      <c r="G18" s="79">
        <v>121531426</v>
      </c>
      <c r="H18" s="79">
        <v>120616312</v>
      </c>
      <c r="I18" s="79">
        <v>125391602</v>
      </c>
      <c r="J18" s="79">
        <v>119897798</v>
      </c>
      <c r="K18" s="79">
        <v>116569080</v>
      </c>
      <c r="L18" s="79">
        <v>122616775</v>
      </c>
      <c r="M18" s="79">
        <v>118803233</v>
      </c>
      <c r="N18" s="79">
        <v>122890060</v>
      </c>
      <c r="O18" s="79">
        <v>1425986870</v>
      </c>
    </row>
    <row r="19" spans="2:15" ht="7.5" customHeight="1">
      <c r="B19" s="75" t="s">
        <v>110</v>
      </c>
      <c r="C19" s="79">
        <v>1175169085</v>
      </c>
      <c r="D19" s="79">
        <v>1109843063</v>
      </c>
      <c r="E19" s="79">
        <v>1247378686</v>
      </c>
      <c r="F19" s="79">
        <v>1211499862</v>
      </c>
      <c r="G19" s="79">
        <v>1274631998</v>
      </c>
      <c r="H19" s="79">
        <v>1221370550</v>
      </c>
      <c r="I19" s="79">
        <v>1252074748</v>
      </c>
      <c r="J19" s="79">
        <v>1285849581</v>
      </c>
      <c r="K19" s="79">
        <v>1223680080</v>
      </c>
      <c r="L19" s="79">
        <v>1272073682</v>
      </c>
      <c r="M19" s="79">
        <v>1195259566</v>
      </c>
      <c r="N19" s="79">
        <v>1249037439</v>
      </c>
      <c r="O19" s="79">
        <v>14717868340</v>
      </c>
    </row>
    <row r="20" spans="2:15" ht="7.5" customHeight="1">
      <c r="B20" s="80" t="s">
        <v>111</v>
      </c>
      <c r="C20" s="81">
        <v>176149325</v>
      </c>
      <c r="D20" s="81">
        <v>161829422</v>
      </c>
      <c r="E20" s="81">
        <v>181718599</v>
      </c>
      <c r="F20" s="81">
        <v>177288321</v>
      </c>
      <c r="G20" s="81">
        <v>189142415</v>
      </c>
      <c r="H20" s="81">
        <v>189171975</v>
      </c>
      <c r="I20" s="81">
        <v>200993477</v>
      </c>
      <c r="J20" s="81">
        <v>204006588</v>
      </c>
      <c r="K20" s="81">
        <v>185967885</v>
      </c>
      <c r="L20" s="81">
        <v>193119519</v>
      </c>
      <c r="M20" s="81">
        <v>176286075</v>
      </c>
      <c r="N20" s="81">
        <v>184221190</v>
      </c>
      <c r="O20" s="81">
        <v>2219894791</v>
      </c>
    </row>
    <row r="21" spans="2:15" ht="7.5" customHeight="1">
      <c r="B21" s="74" t="s">
        <v>112</v>
      </c>
      <c r="C21" s="79">
        <v>114212331</v>
      </c>
      <c r="D21" s="79">
        <v>103221193</v>
      </c>
      <c r="E21" s="79">
        <v>120104088</v>
      </c>
      <c r="F21" s="79">
        <v>117228438</v>
      </c>
      <c r="G21" s="79">
        <v>125944042</v>
      </c>
      <c r="H21" s="79">
        <v>122249671</v>
      </c>
      <c r="I21" s="79">
        <v>124182525</v>
      </c>
      <c r="J21" s="79">
        <v>123912091</v>
      </c>
      <c r="K21" s="79">
        <v>117068068</v>
      </c>
      <c r="L21" s="79">
        <v>125040248</v>
      </c>
      <c r="M21" s="79">
        <v>119173275</v>
      </c>
      <c r="N21" s="79">
        <v>122530908</v>
      </c>
      <c r="O21" s="79">
        <v>1434866878</v>
      </c>
    </row>
    <row r="22" spans="2:15" ht="7.5" customHeight="1">
      <c r="B22" s="75" t="s">
        <v>113</v>
      </c>
      <c r="C22" s="79">
        <v>33510544</v>
      </c>
      <c r="D22" s="79">
        <v>32002844</v>
      </c>
      <c r="E22" s="79">
        <v>36208384</v>
      </c>
      <c r="F22" s="79">
        <v>37531479</v>
      </c>
      <c r="G22" s="79">
        <v>39606107</v>
      </c>
      <c r="H22" s="79">
        <v>26081643</v>
      </c>
      <c r="I22" s="79">
        <v>41036730</v>
      </c>
      <c r="J22" s="79">
        <v>34852538</v>
      </c>
      <c r="K22" s="79">
        <v>45359914</v>
      </c>
      <c r="L22" s="79">
        <v>35012372</v>
      </c>
      <c r="M22" s="79">
        <v>42024282</v>
      </c>
      <c r="N22" s="79">
        <v>39171834</v>
      </c>
      <c r="O22" s="79">
        <v>442398671</v>
      </c>
    </row>
    <row r="23" spans="2:15" ht="7.5" customHeight="1">
      <c r="B23" s="80" t="s">
        <v>114</v>
      </c>
      <c r="C23" s="81">
        <v>9015628</v>
      </c>
      <c r="D23" s="81">
        <v>8988399</v>
      </c>
      <c r="E23" s="81">
        <v>11072475</v>
      </c>
      <c r="F23" s="81">
        <v>9525102</v>
      </c>
      <c r="G23" s="81">
        <v>9637924</v>
      </c>
      <c r="H23" s="81">
        <v>10121403</v>
      </c>
      <c r="I23" s="81">
        <v>9591499</v>
      </c>
      <c r="J23" s="81">
        <v>9102295</v>
      </c>
      <c r="K23" s="81">
        <v>9182039</v>
      </c>
      <c r="L23" s="81">
        <v>8881558</v>
      </c>
      <c r="M23" s="81">
        <v>8265510</v>
      </c>
      <c r="N23" s="81">
        <v>9132477</v>
      </c>
      <c r="O23" s="81">
        <v>112516309</v>
      </c>
    </row>
    <row r="24" spans="2:15" ht="7.5" customHeight="1">
      <c r="B24" s="74" t="s">
        <v>115</v>
      </c>
      <c r="C24" s="79">
        <v>701697167</v>
      </c>
      <c r="D24" s="79">
        <v>697655170</v>
      </c>
      <c r="E24" s="79">
        <v>659815810</v>
      </c>
      <c r="F24" s="79">
        <v>751790547</v>
      </c>
      <c r="G24" s="79">
        <v>718442209</v>
      </c>
      <c r="H24" s="79">
        <v>734110947</v>
      </c>
      <c r="I24" s="79">
        <v>684549177</v>
      </c>
      <c r="J24" s="79">
        <v>698822731</v>
      </c>
      <c r="K24" s="79">
        <v>717642523</v>
      </c>
      <c r="L24" s="79">
        <v>673494920</v>
      </c>
      <c r="M24" s="79">
        <v>705127696</v>
      </c>
      <c r="N24" s="79">
        <v>691958908</v>
      </c>
      <c r="O24" s="79">
        <v>8435107805</v>
      </c>
    </row>
    <row r="25" spans="2:15" ht="7.5" customHeight="1">
      <c r="B25" s="75" t="s">
        <v>116</v>
      </c>
      <c r="C25" s="79">
        <v>364913486</v>
      </c>
      <c r="D25" s="79">
        <v>340113206</v>
      </c>
      <c r="E25" s="79">
        <v>424255356</v>
      </c>
      <c r="F25" s="79">
        <v>392648224</v>
      </c>
      <c r="G25" s="79">
        <v>416672930</v>
      </c>
      <c r="H25" s="79">
        <v>391770408</v>
      </c>
      <c r="I25" s="79">
        <v>401817102</v>
      </c>
      <c r="J25" s="79">
        <v>409678793</v>
      </c>
      <c r="K25" s="79">
        <v>376905249</v>
      </c>
      <c r="L25" s="79">
        <v>397329127</v>
      </c>
      <c r="M25" s="79">
        <v>377452069</v>
      </c>
      <c r="N25" s="79">
        <v>393878108</v>
      </c>
      <c r="O25" s="79">
        <v>4687434058</v>
      </c>
    </row>
    <row r="26" spans="2:15" ht="7.5" customHeight="1">
      <c r="B26" s="80" t="s">
        <v>117</v>
      </c>
      <c r="C26" s="81">
        <v>39226954</v>
      </c>
      <c r="D26" s="81">
        <v>32822975</v>
      </c>
      <c r="E26" s="81">
        <v>40939645</v>
      </c>
      <c r="F26" s="81">
        <v>38045111</v>
      </c>
      <c r="G26" s="81">
        <v>39286332</v>
      </c>
      <c r="H26" s="81">
        <v>33741963</v>
      </c>
      <c r="I26" s="81">
        <v>39261529</v>
      </c>
      <c r="J26" s="81">
        <v>39664016</v>
      </c>
      <c r="K26" s="81">
        <v>38122601</v>
      </c>
      <c r="L26" s="81">
        <v>39259859</v>
      </c>
      <c r="M26" s="81">
        <v>36576946</v>
      </c>
      <c r="N26" s="81">
        <v>38696882</v>
      </c>
      <c r="O26" s="81">
        <v>455644813</v>
      </c>
    </row>
    <row r="27" spans="2:15" ht="7.5" customHeight="1">
      <c r="B27" s="74" t="s">
        <v>118</v>
      </c>
      <c r="C27" s="79">
        <v>55187532</v>
      </c>
      <c r="D27" s="79">
        <v>59876404</v>
      </c>
      <c r="E27" s="79">
        <v>56403711</v>
      </c>
      <c r="F27" s="79">
        <v>50359192</v>
      </c>
      <c r="G27" s="79">
        <v>53580003</v>
      </c>
      <c r="H27" s="79">
        <v>58985313</v>
      </c>
      <c r="I27" s="79">
        <v>63637408</v>
      </c>
      <c r="J27" s="79">
        <v>63420985</v>
      </c>
      <c r="K27" s="79">
        <v>73193850</v>
      </c>
      <c r="L27" s="79">
        <v>69500843</v>
      </c>
      <c r="M27" s="79">
        <v>57365792</v>
      </c>
      <c r="N27" s="79">
        <v>63915882</v>
      </c>
      <c r="O27" s="79">
        <v>725426915</v>
      </c>
    </row>
    <row r="28" spans="2:15" ht="7.5" customHeight="1">
      <c r="B28" s="75" t="s">
        <v>119</v>
      </c>
      <c r="C28" s="79">
        <v>365561952</v>
      </c>
      <c r="D28" s="79">
        <v>317718567</v>
      </c>
      <c r="E28" s="79">
        <v>368194377</v>
      </c>
      <c r="F28" s="79">
        <v>401954229</v>
      </c>
      <c r="G28" s="79">
        <v>447406567</v>
      </c>
      <c r="H28" s="79">
        <v>394789099</v>
      </c>
      <c r="I28" s="79">
        <v>388974869</v>
      </c>
      <c r="J28" s="79">
        <v>335633062</v>
      </c>
      <c r="K28" s="79">
        <v>412486592</v>
      </c>
      <c r="L28" s="79">
        <v>407054074</v>
      </c>
      <c r="M28" s="79">
        <v>399081681</v>
      </c>
      <c r="N28" s="79">
        <v>421991408</v>
      </c>
      <c r="O28" s="79">
        <v>4660846477</v>
      </c>
    </row>
    <row r="29" spans="2:15" ht="7.5" customHeight="1">
      <c r="B29" s="80" t="s">
        <v>120</v>
      </c>
      <c r="C29" s="81">
        <v>226887616</v>
      </c>
      <c r="D29" s="81">
        <v>221037985</v>
      </c>
      <c r="E29" s="81">
        <v>248606290</v>
      </c>
      <c r="F29" s="81">
        <v>249458330</v>
      </c>
      <c r="G29" s="81">
        <v>268304226</v>
      </c>
      <c r="H29" s="81">
        <v>262414928</v>
      </c>
      <c r="I29" s="81">
        <v>271607173</v>
      </c>
      <c r="J29" s="81">
        <v>268399613</v>
      </c>
      <c r="K29" s="81">
        <v>255951240</v>
      </c>
      <c r="L29" s="81">
        <v>265021034</v>
      </c>
      <c r="M29" s="81">
        <v>253064886</v>
      </c>
      <c r="N29" s="81">
        <v>262847764</v>
      </c>
      <c r="O29" s="81">
        <v>3053601085</v>
      </c>
    </row>
    <row r="30" spans="2:15" ht="7.5" customHeight="1">
      <c r="B30" s="74" t="s">
        <v>121</v>
      </c>
      <c r="C30" s="79">
        <v>127600420</v>
      </c>
      <c r="D30" s="79">
        <v>116464122</v>
      </c>
      <c r="E30" s="79">
        <v>133924338</v>
      </c>
      <c r="F30" s="79">
        <v>136186845</v>
      </c>
      <c r="G30" s="79">
        <v>155620818</v>
      </c>
      <c r="H30" s="79">
        <v>144850587</v>
      </c>
      <c r="I30" s="79">
        <v>149132209</v>
      </c>
      <c r="J30" s="79">
        <v>147126483</v>
      </c>
      <c r="K30" s="79">
        <v>138016979</v>
      </c>
      <c r="L30" s="79">
        <v>145217788</v>
      </c>
      <c r="M30" s="79">
        <v>137880906</v>
      </c>
      <c r="N30" s="79">
        <v>145570154</v>
      </c>
      <c r="O30" s="79">
        <v>1677591649</v>
      </c>
    </row>
    <row r="31" spans="2:15" ht="7.5" customHeight="1">
      <c r="B31" s="75" t="s">
        <v>122</v>
      </c>
      <c r="C31" s="79">
        <v>103185650</v>
      </c>
      <c r="D31" s="79">
        <v>90298154</v>
      </c>
      <c r="E31" s="79">
        <v>103851557</v>
      </c>
      <c r="F31" s="79">
        <v>103723976</v>
      </c>
      <c r="G31" s="79">
        <v>114828756</v>
      </c>
      <c r="H31" s="79">
        <v>105308682</v>
      </c>
      <c r="I31" s="79">
        <v>113094787</v>
      </c>
      <c r="J31" s="79">
        <v>112570353</v>
      </c>
      <c r="K31" s="79">
        <v>103311075</v>
      </c>
      <c r="L31" s="79">
        <v>109835849</v>
      </c>
      <c r="M31" s="79">
        <v>106260762</v>
      </c>
      <c r="N31" s="79">
        <v>108705305</v>
      </c>
      <c r="O31" s="79">
        <v>1274974906</v>
      </c>
    </row>
    <row r="32" spans="2:15" ht="7.5" customHeight="1">
      <c r="B32" s="80" t="s">
        <v>123</v>
      </c>
      <c r="C32" s="81">
        <v>163210141</v>
      </c>
      <c r="D32" s="81">
        <v>152512214</v>
      </c>
      <c r="E32" s="81">
        <v>172602220</v>
      </c>
      <c r="F32" s="81">
        <v>177107289</v>
      </c>
      <c r="G32" s="81">
        <v>187778856</v>
      </c>
      <c r="H32" s="81">
        <v>181722825</v>
      </c>
      <c r="I32" s="81">
        <v>184425272</v>
      </c>
      <c r="J32" s="81">
        <v>185146711</v>
      </c>
      <c r="K32" s="81">
        <v>174051515</v>
      </c>
      <c r="L32" s="81">
        <v>182676120</v>
      </c>
      <c r="M32" s="81">
        <v>174597073</v>
      </c>
      <c r="N32" s="81">
        <v>180634979</v>
      </c>
      <c r="O32" s="81">
        <v>2116465215</v>
      </c>
    </row>
    <row r="33" spans="2:15" ht="7.5" customHeight="1">
      <c r="B33" s="74" t="s">
        <v>124</v>
      </c>
      <c r="C33" s="79">
        <v>181850683</v>
      </c>
      <c r="D33" s="79">
        <v>169561382</v>
      </c>
      <c r="E33" s="79">
        <v>188180479</v>
      </c>
      <c r="F33" s="79">
        <v>194070114</v>
      </c>
      <c r="G33" s="79">
        <v>202305267</v>
      </c>
      <c r="H33" s="79">
        <v>168624358</v>
      </c>
      <c r="I33" s="79">
        <v>199640690</v>
      </c>
      <c r="J33" s="79">
        <v>202089193</v>
      </c>
      <c r="K33" s="79">
        <v>61510105</v>
      </c>
      <c r="L33" s="79">
        <v>136200516</v>
      </c>
      <c r="M33" s="79">
        <v>134250284</v>
      </c>
      <c r="N33" s="79">
        <v>147936014</v>
      </c>
      <c r="O33" s="79">
        <v>1986219085</v>
      </c>
    </row>
    <row r="34" spans="2:15" ht="7.5" customHeight="1">
      <c r="B34" s="75" t="s">
        <v>125</v>
      </c>
      <c r="C34" s="79">
        <v>63868680</v>
      </c>
      <c r="D34" s="79">
        <v>60982275</v>
      </c>
      <c r="E34" s="79">
        <v>61422572</v>
      </c>
      <c r="F34" s="79">
        <v>61427874</v>
      </c>
      <c r="G34" s="79">
        <v>35055921</v>
      </c>
      <c r="H34" s="79">
        <v>91544870</v>
      </c>
      <c r="I34" s="79">
        <v>68224640</v>
      </c>
      <c r="J34" s="79">
        <v>79148564</v>
      </c>
      <c r="K34" s="79">
        <v>77964698</v>
      </c>
      <c r="L34" s="79">
        <v>68165820</v>
      </c>
      <c r="M34" s="79">
        <v>56471162</v>
      </c>
      <c r="N34" s="79">
        <v>77569481</v>
      </c>
      <c r="O34" s="79">
        <v>801846557</v>
      </c>
    </row>
    <row r="35" spans="2:15" ht="7.5" customHeight="1">
      <c r="B35" s="80" t="s">
        <v>126</v>
      </c>
      <c r="C35" s="81">
        <v>221393729</v>
      </c>
      <c r="D35" s="81">
        <v>198475518</v>
      </c>
      <c r="E35" s="81">
        <v>219026297</v>
      </c>
      <c r="F35" s="81">
        <v>226486165</v>
      </c>
      <c r="G35" s="81">
        <v>239673825</v>
      </c>
      <c r="H35" s="81">
        <v>245816119</v>
      </c>
      <c r="I35" s="81">
        <v>243883650</v>
      </c>
      <c r="J35" s="81">
        <v>233518798</v>
      </c>
      <c r="K35" s="81">
        <v>230856214</v>
      </c>
      <c r="L35" s="81">
        <v>216698356</v>
      </c>
      <c r="M35" s="81">
        <v>222466284</v>
      </c>
      <c r="N35" s="81">
        <v>256091415</v>
      </c>
      <c r="O35" s="81">
        <v>2754386370</v>
      </c>
    </row>
    <row r="36" spans="2:15" ht="7.5" customHeight="1">
      <c r="B36" s="74" t="s">
        <v>127</v>
      </c>
      <c r="C36" s="79">
        <v>218641933</v>
      </c>
      <c r="D36" s="79">
        <v>200058369</v>
      </c>
      <c r="E36" s="79">
        <v>225611281</v>
      </c>
      <c r="F36" s="79">
        <v>220225165</v>
      </c>
      <c r="G36" s="79">
        <v>238360155</v>
      </c>
      <c r="H36" s="79">
        <v>235135203</v>
      </c>
      <c r="I36" s="79">
        <v>239297763</v>
      </c>
      <c r="J36" s="79">
        <v>242812423</v>
      </c>
      <c r="K36" s="79">
        <v>227343974</v>
      </c>
      <c r="L36" s="79">
        <v>234863767</v>
      </c>
      <c r="M36" s="79">
        <v>227990140</v>
      </c>
      <c r="N36" s="79">
        <v>212853515</v>
      </c>
      <c r="O36" s="79">
        <v>2723193688</v>
      </c>
    </row>
    <row r="37" spans="2:15" ht="7.5" customHeight="1">
      <c r="B37" s="75" t="s">
        <v>128</v>
      </c>
      <c r="C37" s="79">
        <v>352876911</v>
      </c>
      <c r="D37" s="79">
        <v>352771199</v>
      </c>
      <c r="E37" s="79">
        <v>368720214</v>
      </c>
      <c r="F37" s="79">
        <v>356530829</v>
      </c>
      <c r="G37" s="79">
        <v>414052927</v>
      </c>
      <c r="H37" s="79">
        <v>397423942</v>
      </c>
      <c r="I37" s="79">
        <v>407420468</v>
      </c>
      <c r="J37" s="79">
        <v>419401086</v>
      </c>
      <c r="K37" s="79">
        <v>377697884</v>
      </c>
      <c r="L37" s="79">
        <v>403801756</v>
      </c>
      <c r="M37" s="79">
        <v>363311678</v>
      </c>
      <c r="N37" s="79">
        <v>405484286</v>
      </c>
      <c r="O37" s="79">
        <v>4619493180</v>
      </c>
    </row>
    <row r="38" spans="2:15" ht="7.5" customHeight="1">
      <c r="B38" s="80" t="s">
        <v>129</v>
      </c>
      <c r="C38" s="81">
        <v>203383755</v>
      </c>
      <c r="D38" s="81">
        <v>189541775</v>
      </c>
      <c r="E38" s="81">
        <v>199190222</v>
      </c>
      <c r="F38" s="81">
        <v>195164012</v>
      </c>
      <c r="G38" s="81">
        <v>225432809</v>
      </c>
      <c r="H38" s="81">
        <v>221707652</v>
      </c>
      <c r="I38" s="81">
        <v>233844128</v>
      </c>
      <c r="J38" s="81">
        <v>232467234</v>
      </c>
      <c r="K38" s="81">
        <v>208575553</v>
      </c>
      <c r="L38" s="81">
        <v>222236892</v>
      </c>
      <c r="M38" s="81">
        <v>213185939</v>
      </c>
      <c r="N38" s="81">
        <v>215638807</v>
      </c>
      <c r="O38" s="81">
        <v>2560368778</v>
      </c>
    </row>
    <row r="39" spans="2:15" ht="7.5" customHeight="1">
      <c r="B39" s="74" t="s">
        <v>130</v>
      </c>
      <c r="C39" s="79">
        <v>124852886</v>
      </c>
      <c r="D39" s="79">
        <v>125707449</v>
      </c>
      <c r="E39" s="79">
        <v>143266614</v>
      </c>
      <c r="F39" s="79">
        <v>137351113</v>
      </c>
      <c r="G39" s="79">
        <v>157146585</v>
      </c>
      <c r="H39" s="79">
        <v>146053933</v>
      </c>
      <c r="I39" s="79">
        <v>148156082</v>
      </c>
      <c r="J39" s="79">
        <v>148447418</v>
      </c>
      <c r="K39" s="79">
        <v>129262763.638</v>
      </c>
      <c r="L39" s="79">
        <v>152224165.865</v>
      </c>
      <c r="M39" s="79">
        <v>104295265.12</v>
      </c>
      <c r="N39" s="79">
        <v>153801287.67</v>
      </c>
      <c r="O39" s="79">
        <v>1670565562.293</v>
      </c>
    </row>
    <row r="40" spans="2:15" ht="7.5" customHeight="1">
      <c r="B40" s="75" t="s">
        <v>131</v>
      </c>
      <c r="C40" s="79">
        <v>242453854</v>
      </c>
      <c r="D40" s="79">
        <v>222334130</v>
      </c>
      <c r="E40" s="79">
        <v>252216664</v>
      </c>
      <c r="F40" s="79">
        <v>259595190</v>
      </c>
      <c r="G40" s="79">
        <v>276378417</v>
      </c>
      <c r="H40" s="79">
        <v>264868957</v>
      </c>
      <c r="I40" s="79">
        <v>275644842</v>
      </c>
      <c r="J40" s="79">
        <v>271323731</v>
      </c>
      <c r="K40" s="79">
        <v>256696538</v>
      </c>
      <c r="L40" s="79">
        <v>277969934</v>
      </c>
      <c r="M40" s="79">
        <v>263920202</v>
      </c>
      <c r="N40" s="79">
        <v>261542373</v>
      </c>
      <c r="O40" s="79">
        <v>3124944832</v>
      </c>
    </row>
    <row r="41" spans="2:15" ht="7.5" customHeight="1">
      <c r="B41" s="80" t="s">
        <v>132</v>
      </c>
      <c r="C41" s="81">
        <v>36386507</v>
      </c>
      <c r="D41" s="81">
        <v>35010182</v>
      </c>
      <c r="E41" s="81">
        <v>37926009</v>
      </c>
      <c r="F41" s="81">
        <v>40164936</v>
      </c>
      <c r="G41" s="81">
        <v>45102582</v>
      </c>
      <c r="H41" s="81">
        <v>46863455</v>
      </c>
      <c r="I41" s="81">
        <v>55046626</v>
      </c>
      <c r="J41" s="81">
        <v>52938515</v>
      </c>
      <c r="K41" s="81">
        <v>44704819</v>
      </c>
      <c r="L41" s="81">
        <v>44204797</v>
      </c>
      <c r="M41" s="81">
        <v>40252754</v>
      </c>
      <c r="N41" s="81">
        <v>40146901</v>
      </c>
      <c r="O41" s="81">
        <v>518748083</v>
      </c>
    </row>
    <row r="42" spans="2:15" ht="7.5" customHeight="1">
      <c r="B42" s="74" t="s">
        <v>133</v>
      </c>
      <c r="C42" s="79">
        <v>67844250</v>
      </c>
      <c r="D42" s="79">
        <v>65498512</v>
      </c>
      <c r="E42" s="79">
        <v>85151671</v>
      </c>
      <c r="F42" s="79">
        <v>71195668</v>
      </c>
      <c r="G42" s="79">
        <v>76813956</v>
      </c>
      <c r="H42" s="79">
        <v>75355640</v>
      </c>
      <c r="I42" s="79">
        <v>81614333</v>
      </c>
      <c r="J42" s="79">
        <v>76135855</v>
      </c>
      <c r="K42" s="79">
        <v>71430076</v>
      </c>
      <c r="L42" s="79">
        <v>73901561</v>
      </c>
      <c r="M42" s="79">
        <v>70429294</v>
      </c>
      <c r="N42" s="79">
        <v>74734267</v>
      </c>
      <c r="O42" s="79">
        <v>890105083</v>
      </c>
    </row>
    <row r="43" spans="2:15" ht="7.5" customHeight="1">
      <c r="B43" s="75" t="s">
        <v>134</v>
      </c>
      <c r="C43" s="79">
        <v>87444385</v>
      </c>
      <c r="D43" s="79">
        <v>81351274</v>
      </c>
      <c r="E43" s="79">
        <v>93428602</v>
      </c>
      <c r="F43" s="79">
        <v>91637085</v>
      </c>
      <c r="G43" s="79">
        <v>95059020</v>
      </c>
      <c r="H43" s="79">
        <v>94280129</v>
      </c>
      <c r="I43" s="79">
        <v>98001103</v>
      </c>
      <c r="J43" s="79">
        <v>98876713</v>
      </c>
      <c r="K43" s="79">
        <v>92026779</v>
      </c>
      <c r="L43" s="79">
        <v>95517297</v>
      </c>
      <c r="M43" s="79">
        <v>88921333</v>
      </c>
      <c r="N43" s="79">
        <v>93451368</v>
      </c>
      <c r="O43" s="79">
        <v>1109995088</v>
      </c>
    </row>
    <row r="44" spans="2:15" ht="7.5" customHeight="1">
      <c r="B44" s="80" t="s">
        <v>135</v>
      </c>
      <c r="C44" s="81">
        <v>56495331</v>
      </c>
      <c r="D44" s="81">
        <v>53050529</v>
      </c>
      <c r="E44" s="81">
        <v>57724442</v>
      </c>
      <c r="F44" s="81">
        <v>55237326</v>
      </c>
      <c r="G44" s="81">
        <v>59970318</v>
      </c>
      <c r="H44" s="81">
        <v>61197096</v>
      </c>
      <c r="I44" s="81">
        <v>64732962</v>
      </c>
      <c r="J44" s="81">
        <v>64106138</v>
      </c>
      <c r="K44" s="81">
        <v>58671939</v>
      </c>
      <c r="L44" s="81">
        <v>61421573</v>
      </c>
      <c r="M44" s="81">
        <v>57608571</v>
      </c>
      <c r="N44" s="81">
        <v>58793868</v>
      </c>
      <c r="O44" s="81">
        <v>709010093</v>
      </c>
    </row>
    <row r="45" spans="2:15" ht="7.5" customHeight="1">
      <c r="B45" s="74" t="s">
        <v>136</v>
      </c>
      <c r="C45" s="79">
        <v>318208481</v>
      </c>
      <c r="D45" s="79">
        <v>290732348</v>
      </c>
      <c r="E45" s="79">
        <v>339912396</v>
      </c>
      <c r="F45" s="79">
        <v>340043246</v>
      </c>
      <c r="G45" s="79">
        <v>356989234</v>
      </c>
      <c r="H45" s="79">
        <v>354252445</v>
      </c>
      <c r="I45" s="79">
        <v>365969059</v>
      </c>
      <c r="J45" s="79">
        <v>361600806</v>
      </c>
      <c r="K45" s="79">
        <v>337078324</v>
      </c>
      <c r="L45" s="79">
        <v>350414458</v>
      </c>
      <c r="M45" s="79">
        <v>336484915</v>
      </c>
      <c r="N45" s="79">
        <v>350834316</v>
      </c>
      <c r="O45" s="79">
        <v>4102520028</v>
      </c>
    </row>
    <row r="46" spans="2:15" ht="7.5" customHeight="1">
      <c r="B46" s="75" t="s">
        <v>137</v>
      </c>
      <c r="C46" s="79">
        <v>83092354</v>
      </c>
      <c r="D46" s="79">
        <v>73778492</v>
      </c>
      <c r="E46" s="79">
        <v>104141747</v>
      </c>
      <c r="F46" s="79">
        <v>60202419</v>
      </c>
      <c r="G46" s="79">
        <v>77147091</v>
      </c>
      <c r="H46" s="79">
        <v>83023636</v>
      </c>
      <c r="I46" s="79">
        <v>82681690</v>
      </c>
      <c r="J46" s="79">
        <v>83943270</v>
      </c>
      <c r="K46" s="79">
        <v>76865475</v>
      </c>
      <c r="L46" s="79">
        <v>76983934</v>
      </c>
      <c r="M46" s="79">
        <v>81396402</v>
      </c>
      <c r="N46" s="79">
        <v>78569342</v>
      </c>
      <c r="O46" s="79">
        <v>961825852</v>
      </c>
    </row>
    <row r="47" spans="2:15" ht="7.5" customHeight="1">
      <c r="B47" s="80" t="s">
        <v>138</v>
      </c>
      <c r="C47" s="81">
        <v>466795198</v>
      </c>
      <c r="D47" s="81">
        <v>384966709</v>
      </c>
      <c r="E47" s="81">
        <v>475044535</v>
      </c>
      <c r="F47" s="81">
        <v>443711929</v>
      </c>
      <c r="G47" s="81">
        <v>457160042</v>
      </c>
      <c r="H47" s="81">
        <v>463874800</v>
      </c>
      <c r="I47" s="81">
        <v>501751009</v>
      </c>
      <c r="J47" s="81">
        <v>531630859</v>
      </c>
      <c r="K47" s="81">
        <v>443032114</v>
      </c>
      <c r="L47" s="81">
        <v>444930618</v>
      </c>
      <c r="M47" s="81">
        <v>458049907</v>
      </c>
      <c r="N47" s="81">
        <v>490120856</v>
      </c>
      <c r="O47" s="81">
        <v>5561068576</v>
      </c>
    </row>
    <row r="48" spans="2:15" ht="7.5" customHeight="1">
      <c r="B48" s="74" t="s">
        <v>139</v>
      </c>
      <c r="C48" s="79">
        <v>334540291</v>
      </c>
      <c r="D48" s="79">
        <v>314415222</v>
      </c>
      <c r="E48" s="79">
        <v>360433613</v>
      </c>
      <c r="F48" s="79">
        <v>369867647</v>
      </c>
      <c r="G48" s="79">
        <v>384403936</v>
      </c>
      <c r="H48" s="79">
        <v>375237823</v>
      </c>
      <c r="I48" s="79">
        <v>381856027</v>
      </c>
      <c r="J48" s="79">
        <v>380542778</v>
      </c>
      <c r="K48" s="79">
        <v>362478021</v>
      </c>
      <c r="L48" s="79">
        <v>388081020</v>
      </c>
      <c r="M48" s="79">
        <v>360258335</v>
      </c>
      <c r="N48" s="79">
        <v>372777758</v>
      </c>
      <c r="O48" s="79">
        <v>4384892471</v>
      </c>
    </row>
    <row r="49" spans="2:15" ht="7.5" customHeight="1">
      <c r="B49" s="75" t="s">
        <v>140</v>
      </c>
      <c r="C49" s="79">
        <v>34360111</v>
      </c>
      <c r="D49" s="79">
        <v>35931742</v>
      </c>
      <c r="E49" s="79">
        <v>34474665</v>
      </c>
      <c r="F49" s="79">
        <v>37842704</v>
      </c>
      <c r="G49" s="79">
        <v>41113858</v>
      </c>
      <c r="H49" s="79">
        <v>40512357</v>
      </c>
      <c r="I49" s="79">
        <v>44232333</v>
      </c>
      <c r="J49" s="79">
        <v>41637535</v>
      </c>
      <c r="K49" s="79">
        <v>41176262</v>
      </c>
      <c r="L49" s="79">
        <v>37460824</v>
      </c>
      <c r="M49" s="79">
        <v>43530262</v>
      </c>
      <c r="N49" s="79">
        <v>41815022</v>
      </c>
      <c r="O49" s="79">
        <v>474087675</v>
      </c>
    </row>
    <row r="50" spans="2:15" ht="7.5" customHeight="1">
      <c r="B50" s="80" t="s">
        <v>141</v>
      </c>
      <c r="C50" s="81">
        <v>384683686</v>
      </c>
      <c r="D50" s="81">
        <v>366725044</v>
      </c>
      <c r="E50" s="81">
        <v>405271016</v>
      </c>
      <c r="F50" s="81">
        <v>406445057</v>
      </c>
      <c r="G50" s="81">
        <v>439661611</v>
      </c>
      <c r="H50" s="81">
        <v>428417618</v>
      </c>
      <c r="I50" s="81">
        <v>446823881</v>
      </c>
      <c r="J50" s="81">
        <v>439442679</v>
      </c>
      <c r="K50" s="81">
        <v>415590382</v>
      </c>
      <c r="L50" s="81">
        <v>442084363</v>
      </c>
      <c r="M50" s="81">
        <v>407902804</v>
      </c>
      <c r="N50" s="81">
        <v>430455607</v>
      </c>
      <c r="O50" s="81">
        <v>5013503748</v>
      </c>
    </row>
    <row r="51" spans="2:15" ht="7.5" customHeight="1">
      <c r="B51" s="74" t="s">
        <v>142</v>
      </c>
      <c r="C51" s="79">
        <v>128559749</v>
      </c>
      <c r="D51" s="79">
        <v>159677598</v>
      </c>
      <c r="E51" s="79">
        <v>156063759</v>
      </c>
      <c r="F51" s="79">
        <v>166501313</v>
      </c>
      <c r="G51" s="79">
        <v>143966464</v>
      </c>
      <c r="H51" s="79">
        <v>181881345</v>
      </c>
      <c r="I51" s="79">
        <v>171695698</v>
      </c>
      <c r="J51" s="79">
        <v>135239438</v>
      </c>
      <c r="K51" s="79">
        <v>212667961</v>
      </c>
      <c r="L51" s="79">
        <v>133512028</v>
      </c>
      <c r="M51" s="79">
        <v>193710429.952</v>
      </c>
      <c r="N51" s="79">
        <v>155331958.578</v>
      </c>
      <c r="O51" s="79">
        <v>1938807741.53</v>
      </c>
    </row>
    <row r="52" spans="2:15" ht="7.5" customHeight="1">
      <c r="B52" s="75" t="s">
        <v>143</v>
      </c>
      <c r="C52" s="79">
        <v>114563840</v>
      </c>
      <c r="D52" s="79">
        <v>102476790</v>
      </c>
      <c r="E52" s="79">
        <v>121732724</v>
      </c>
      <c r="F52" s="79">
        <v>122824499</v>
      </c>
      <c r="G52" s="79">
        <v>128803089</v>
      </c>
      <c r="H52" s="79">
        <v>129112900</v>
      </c>
      <c r="I52" s="79">
        <v>141039752</v>
      </c>
      <c r="J52" s="79">
        <v>140084408</v>
      </c>
      <c r="K52" s="79">
        <v>127562145</v>
      </c>
      <c r="L52" s="79">
        <v>123471473</v>
      </c>
      <c r="M52" s="79">
        <v>115619757</v>
      </c>
      <c r="N52" s="79">
        <v>131978334</v>
      </c>
      <c r="O52" s="79">
        <v>1499269711</v>
      </c>
    </row>
    <row r="53" spans="2:15" ht="7.5" customHeight="1">
      <c r="B53" s="80" t="s">
        <v>144</v>
      </c>
      <c r="C53" s="81">
        <v>385326611</v>
      </c>
      <c r="D53" s="81">
        <v>357873698</v>
      </c>
      <c r="E53" s="81">
        <v>405334835</v>
      </c>
      <c r="F53" s="81">
        <v>408510455</v>
      </c>
      <c r="G53" s="81">
        <v>433436531</v>
      </c>
      <c r="H53" s="81">
        <v>422364915</v>
      </c>
      <c r="I53" s="81">
        <v>433320359</v>
      </c>
      <c r="J53" s="81">
        <v>434039190</v>
      </c>
      <c r="K53" s="81">
        <v>407342054</v>
      </c>
      <c r="L53" s="81">
        <v>439732976</v>
      </c>
      <c r="M53" s="81">
        <v>416550528</v>
      </c>
      <c r="N53" s="81">
        <v>430766565</v>
      </c>
      <c r="O53" s="81">
        <v>4974598717</v>
      </c>
    </row>
    <row r="54" spans="2:15" ht="7.5" customHeight="1">
      <c r="B54" s="74" t="s">
        <v>145</v>
      </c>
      <c r="C54" s="79">
        <v>29669992</v>
      </c>
      <c r="D54" s="79">
        <v>27949343</v>
      </c>
      <c r="E54" s="79">
        <v>30836438</v>
      </c>
      <c r="F54" s="79">
        <v>30265416</v>
      </c>
      <c r="G54" s="79">
        <v>36237947</v>
      </c>
      <c r="H54" s="79">
        <v>31161560</v>
      </c>
      <c r="I54" s="79">
        <v>33196474</v>
      </c>
      <c r="J54" s="79">
        <v>31987597</v>
      </c>
      <c r="K54" s="79">
        <v>30321967</v>
      </c>
      <c r="L54" s="79">
        <v>31572960</v>
      </c>
      <c r="M54" s="79">
        <v>30680302</v>
      </c>
      <c r="N54" s="79">
        <v>32341425</v>
      </c>
      <c r="O54" s="79">
        <v>376221421</v>
      </c>
    </row>
    <row r="55" spans="2:15" ht="7.5" customHeight="1">
      <c r="B55" s="75" t="s">
        <v>146</v>
      </c>
      <c r="C55" s="79">
        <v>203982483</v>
      </c>
      <c r="D55" s="79">
        <v>187523777</v>
      </c>
      <c r="E55" s="79">
        <v>228783178</v>
      </c>
      <c r="F55" s="79">
        <v>211657889</v>
      </c>
      <c r="G55" s="79">
        <v>249140883</v>
      </c>
      <c r="H55" s="79">
        <v>239840853</v>
      </c>
      <c r="I55" s="79">
        <v>237460535</v>
      </c>
      <c r="J55" s="79">
        <v>233776009</v>
      </c>
      <c r="K55" s="79">
        <v>211339874</v>
      </c>
      <c r="L55" s="79">
        <v>225821692</v>
      </c>
      <c r="M55" s="79">
        <v>226701848</v>
      </c>
      <c r="N55" s="79">
        <v>230315796</v>
      </c>
      <c r="O55" s="79">
        <v>2686344817</v>
      </c>
    </row>
    <row r="56" spans="2:15" ht="7.5" customHeight="1">
      <c r="B56" s="80" t="s">
        <v>147</v>
      </c>
      <c r="C56" s="81">
        <v>38555760</v>
      </c>
      <c r="D56" s="81">
        <v>32918223</v>
      </c>
      <c r="E56" s="81">
        <v>31732292</v>
      </c>
      <c r="F56" s="81">
        <v>35186535</v>
      </c>
      <c r="G56" s="81">
        <v>35004466</v>
      </c>
      <c r="H56" s="81">
        <v>41272096</v>
      </c>
      <c r="I56" s="81">
        <v>41686448</v>
      </c>
      <c r="J56" s="81">
        <v>48226396</v>
      </c>
      <c r="K56" s="81">
        <v>43192928</v>
      </c>
      <c r="L56" s="81">
        <v>39848307</v>
      </c>
      <c r="M56" s="81">
        <v>36279991</v>
      </c>
      <c r="N56" s="81">
        <v>38976582</v>
      </c>
      <c r="O56" s="81">
        <v>462880024</v>
      </c>
    </row>
    <row r="57" spans="2:15" ht="7.5" customHeight="1">
      <c r="B57" s="74" t="s">
        <v>148</v>
      </c>
      <c r="C57" s="79">
        <v>248546465</v>
      </c>
      <c r="D57" s="79">
        <v>237578435</v>
      </c>
      <c r="E57" s="79">
        <v>244550782</v>
      </c>
      <c r="F57" s="79">
        <v>284462634</v>
      </c>
      <c r="G57" s="79">
        <v>293396279</v>
      </c>
      <c r="H57" s="79">
        <v>282973825</v>
      </c>
      <c r="I57" s="79">
        <v>274921193</v>
      </c>
      <c r="J57" s="79">
        <v>277188757</v>
      </c>
      <c r="K57" s="79">
        <v>268092141</v>
      </c>
      <c r="L57" s="79">
        <v>260806618</v>
      </c>
      <c r="M57" s="79">
        <v>285051825</v>
      </c>
      <c r="N57" s="79">
        <v>273582593</v>
      </c>
      <c r="O57" s="79">
        <v>3231151547</v>
      </c>
    </row>
    <row r="58" spans="2:15" ht="7.5" customHeight="1">
      <c r="B58" s="75" t="s">
        <v>149</v>
      </c>
      <c r="C58" s="79">
        <v>1056117341</v>
      </c>
      <c r="D58" s="79">
        <v>1002126249</v>
      </c>
      <c r="E58" s="79">
        <v>1126183137</v>
      </c>
      <c r="F58" s="79">
        <v>1112734051</v>
      </c>
      <c r="G58" s="79">
        <v>1153151587</v>
      </c>
      <c r="H58" s="79">
        <v>1106661378</v>
      </c>
      <c r="I58" s="79">
        <v>1136668373</v>
      </c>
      <c r="J58" s="79">
        <v>1159505521</v>
      </c>
      <c r="K58" s="79">
        <v>1087410504</v>
      </c>
      <c r="L58" s="79">
        <v>1168338605</v>
      </c>
      <c r="M58" s="79">
        <v>1102901750</v>
      </c>
      <c r="N58" s="79">
        <v>1155748890</v>
      </c>
      <c r="O58" s="79">
        <v>13367547386</v>
      </c>
    </row>
    <row r="59" spans="2:15" ht="7.5" customHeight="1">
      <c r="B59" s="80" t="s">
        <v>150</v>
      </c>
      <c r="C59" s="81">
        <v>87963567</v>
      </c>
      <c r="D59" s="81">
        <v>80569474</v>
      </c>
      <c r="E59" s="81">
        <v>92725960</v>
      </c>
      <c r="F59" s="81">
        <v>91451690</v>
      </c>
      <c r="G59" s="81">
        <v>97105309</v>
      </c>
      <c r="H59" s="81">
        <v>95762211</v>
      </c>
      <c r="I59" s="81">
        <v>101390924</v>
      </c>
      <c r="J59" s="81">
        <v>101309464</v>
      </c>
      <c r="K59" s="81">
        <v>98348774</v>
      </c>
      <c r="L59" s="81">
        <v>98079211</v>
      </c>
      <c r="M59" s="81">
        <v>88318058</v>
      </c>
      <c r="N59" s="81">
        <v>92805437</v>
      </c>
      <c r="O59" s="81">
        <v>1125830079</v>
      </c>
    </row>
    <row r="60" spans="2:15" ht="7.5" customHeight="1">
      <c r="B60" s="74" t="s">
        <v>151</v>
      </c>
      <c r="C60" s="79">
        <v>25639766</v>
      </c>
      <c r="D60" s="79">
        <v>23740196</v>
      </c>
      <c r="E60" s="79">
        <v>25738229</v>
      </c>
      <c r="F60" s="79">
        <v>23704319</v>
      </c>
      <c r="G60" s="79">
        <v>26566713</v>
      </c>
      <c r="H60" s="79">
        <v>28321712</v>
      </c>
      <c r="I60" s="79">
        <v>28321712</v>
      </c>
      <c r="J60" s="79">
        <v>29378350</v>
      </c>
      <c r="K60" s="79">
        <v>26467343</v>
      </c>
      <c r="L60" s="79">
        <v>26798494</v>
      </c>
      <c r="M60" s="79">
        <v>23777460</v>
      </c>
      <c r="N60" s="79">
        <v>26180089.848</v>
      </c>
      <c r="O60" s="79">
        <v>314634383.848</v>
      </c>
    </row>
    <row r="61" spans="2:15" ht="7.5" customHeight="1">
      <c r="B61" s="75" t="s">
        <v>152</v>
      </c>
      <c r="C61" s="79">
        <v>348172447</v>
      </c>
      <c r="D61" s="79">
        <v>232553840</v>
      </c>
      <c r="E61" s="79">
        <v>452892932</v>
      </c>
      <c r="F61" s="79">
        <v>233761380</v>
      </c>
      <c r="G61" s="79">
        <v>224594268</v>
      </c>
      <c r="H61" s="79">
        <v>440321064</v>
      </c>
      <c r="I61" s="79">
        <v>426842684</v>
      </c>
      <c r="J61" s="79">
        <v>273866349</v>
      </c>
      <c r="K61" s="79">
        <v>338096836</v>
      </c>
      <c r="L61" s="79">
        <v>389843854</v>
      </c>
      <c r="M61" s="79">
        <v>328197628</v>
      </c>
      <c r="N61" s="79">
        <v>331326830</v>
      </c>
      <c r="O61" s="79">
        <v>4020470112</v>
      </c>
    </row>
    <row r="62" spans="2:15" ht="7.5" customHeight="1">
      <c r="B62" s="80" t="s">
        <v>153</v>
      </c>
      <c r="C62" s="81">
        <v>217278711</v>
      </c>
      <c r="D62" s="81">
        <v>198546118</v>
      </c>
      <c r="E62" s="81">
        <v>227075475</v>
      </c>
      <c r="F62" s="81">
        <v>227932561</v>
      </c>
      <c r="G62" s="81">
        <v>233304201</v>
      </c>
      <c r="H62" s="81">
        <v>234362763</v>
      </c>
      <c r="I62" s="81">
        <v>249355660</v>
      </c>
      <c r="J62" s="81">
        <v>251122590</v>
      </c>
      <c r="K62" s="81">
        <v>230124250</v>
      </c>
      <c r="L62" s="81">
        <v>236987598</v>
      </c>
      <c r="M62" s="81">
        <v>224911838</v>
      </c>
      <c r="N62" s="81">
        <v>220600834</v>
      </c>
      <c r="O62" s="81">
        <v>2751602599</v>
      </c>
    </row>
    <row r="63" spans="2:15" ht="7.5" customHeight="1">
      <c r="B63" s="74" t="s">
        <v>154</v>
      </c>
      <c r="C63" s="79">
        <v>56108298</v>
      </c>
      <c r="D63" s="79">
        <v>63210661</v>
      </c>
      <c r="E63" s="79">
        <v>59495140</v>
      </c>
      <c r="F63" s="79">
        <v>31633020</v>
      </c>
      <c r="G63" s="79">
        <v>109331468</v>
      </c>
      <c r="H63" s="79">
        <v>69335106</v>
      </c>
      <c r="I63" s="79">
        <v>38179971</v>
      </c>
      <c r="J63" s="79">
        <v>109289789</v>
      </c>
      <c r="K63" s="79">
        <v>60418766</v>
      </c>
      <c r="L63" s="79">
        <v>35085823</v>
      </c>
      <c r="M63" s="79">
        <v>102235861</v>
      </c>
      <c r="N63" s="79">
        <v>56077981.148</v>
      </c>
      <c r="O63" s="79">
        <v>790401884.148</v>
      </c>
    </row>
    <row r="64" spans="2:15" ht="7.5" customHeight="1">
      <c r="B64" s="75" t="s">
        <v>155</v>
      </c>
      <c r="C64" s="79">
        <v>187155272</v>
      </c>
      <c r="D64" s="79">
        <v>168364390</v>
      </c>
      <c r="E64" s="79">
        <v>194938330</v>
      </c>
      <c r="F64" s="79">
        <v>170023914</v>
      </c>
      <c r="G64" s="79">
        <v>203108298</v>
      </c>
      <c r="H64" s="79">
        <v>375366485</v>
      </c>
      <c r="I64" s="79">
        <v>233768252</v>
      </c>
      <c r="J64" s="79">
        <v>231465556</v>
      </c>
      <c r="K64" s="79">
        <v>212971393</v>
      </c>
      <c r="L64" s="79">
        <v>220116718</v>
      </c>
      <c r="M64" s="79">
        <v>195843971</v>
      </c>
      <c r="N64" s="79">
        <v>224054810</v>
      </c>
      <c r="O64" s="79">
        <v>2617177389</v>
      </c>
    </row>
    <row r="65" spans="2:15" ht="7.5" customHeight="1" thickBot="1">
      <c r="B65" s="80" t="s">
        <v>156</v>
      </c>
      <c r="C65" s="79">
        <v>22195520</v>
      </c>
      <c r="D65" s="79">
        <v>28229933</v>
      </c>
      <c r="E65" s="79">
        <v>23818854</v>
      </c>
      <c r="F65" s="79">
        <v>27016114</v>
      </c>
      <c r="G65" s="79">
        <v>23983803</v>
      </c>
      <c r="H65" s="79">
        <v>34064333</v>
      </c>
      <c r="I65" s="79">
        <v>26259327</v>
      </c>
      <c r="J65" s="79">
        <v>29353577</v>
      </c>
      <c r="K65" s="79">
        <v>49061308</v>
      </c>
      <c r="L65" s="79">
        <v>31401009</v>
      </c>
      <c r="M65" s="79">
        <v>35313012</v>
      </c>
      <c r="N65" s="79">
        <v>22903991</v>
      </c>
      <c r="O65" s="79">
        <v>353600781</v>
      </c>
    </row>
    <row r="66" spans="2:15" ht="7.5" customHeight="1" thickTop="1">
      <c r="B66" s="76" t="s">
        <v>217</v>
      </c>
      <c r="C66" s="83">
        <v>10844943409</v>
      </c>
      <c r="D66" s="83">
        <v>10103772360</v>
      </c>
      <c r="E66" s="83">
        <v>11449295659</v>
      </c>
      <c r="F66" s="83">
        <v>11189544948</v>
      </c>
      <c r="G66" s="83">
        <v>11848084558</v>
      </c>
      <c r="H66" s="83">
        <v>11974392549</v>
      </c>
      <c r="I66" s="83">
        <v>12036315746</v>
      </c>
      <c r="J66" s="83">
        <v>11971172271</v>
      </c>
      <c r="K66" s="83">
        <v>11370393052.638</v>
      </c>
      <c r="L66" s="83">
        <v>11701208756.865</v>
      </c>
      <c r="M66" s="83">
        <v>11316005421.072</v>
      </c>
      <c r="N66" s="83">
        <v>11678307435.244</v>
      </c>
      <c r="O66" s="83">
        <v>137483436165.819</v>
      </c>
    </row>
    <row r="67" spans="2:15" ht="7.5" customHeight="1" thickBot="1">
      <c r="B67" s="77" t="s">
        <v>158</v>
      </c>
      <c r="C67" s="82">
        <v>85506125</v>
      </c>
      <c r="D67" s="82">
        <v>89228700</v>
      </c>
      <c r="E67" s="82">
        <v>91772030</v>
      </c>
      <c r="F67" s="82">
        <v>91251067</v>
      </c>
      <c r="G67" s="82">
        <v>70022602</v>
      </c>
      <c r="H67" s="82">
        <v>94771119</v>
      </c>
      <c r="I67" s="82">
        <v>108649252.47</v>
      </c>
      <c r="J67" s="82">
        <v>120088812.844</v>
      </c>
      <c r="K67" s="82">
        <v>91537226.781</v>
      </c>
      <c r="L67" s="82">
        <v>110052068.7</v>
      </c>
      <c r="M67" s="82">
        <v>106999313.421</v>
      </c>
      <c r="N67" s="82">
        <v>114996913.717</v>
      </c>
      <c r="O67" s="82">
        <v>1174875230.933</v>
      </c>
    </row>
    <row r="68" spans="2:15" ht="9" customHeight="1" thickTop="1">
      <c r="B68" s="78" t="s">
        <v>218</v>
      </c>
      <c r="C68" s="81">
        <v>10930449534</v>
      </c>
      <c r="D68" s="81">
        <v>10193001060</v>
      </c>
      <c r="E68" s="81">
        <v>11541067689</v>
      </c>
      <c r="F68" s="81">
        <v>11280796015</v>
      </c>
      <c r="G68" s="81">
        <v>11918107160</v>
      </c>
      <c r="H68" s="81">
        <v>12069163668</v>
      </c>
      <c r="I68" s="81">
        <v>12144964998.47</v>
      </c>
      <c r="J68" s="81">
        <v>12091261083.844</v>
      </c>
      <c r="K68" s="81">
        <v>11461930279.419</v>
      </c>
      <c r="L68" s="81">
        <v>11811260825.565</v>
      </c>
      <c r="M68" s="81">
        <v>11423004734.493</v>
      </c>
      <c r="N68" s="81">
        <v>11793304348.961</v>
      </c>
      <c r="O68" s="81">
        <v>138658311396.752</v>
      </c>
    </row>
    <row r="69" spans="2:15" ht="12.75">
      <c r="B69" s="167" t="s">
        <v>219</v>
      </c>
      <c r="C69" s="162"/>
      <c r="D69" s="162"/>
      <c r="E69" s="162"/>
      <c r="F69" s="162"/>
      <c r="G69" s="162"/>
      <c r="H69" s="162"/>
      <c r="I69" s="162"/>
      <c r="J69" s="162"/>
      <c r="K69" s="162"/>
      <c r="L69" s="162"/>
      <c r="M69" s="162"/>
      <c r="N69" s="162"/>
      <c r="O69" s="163"/>
    </row>
    <row r="70" spans="2:15" ht="12.75">
      <c r="B70" s="169" t="s">
        <v>220</v>
      </c>
      <c r="C70" s="114"/>
      <c r="D70" s="114"/>
      <c r="E70" s="114"/>
      <c r="F70" s="114"/>
      <c r="G70" s="114"/>
      <c r="H70" s="114"/>
      <c r="I70" s="114"/>
      <c r="J70" s="114"/>
      <c r="K70" s="114"/>
      <c r="L70" s="114"/>
      <c r="M70" s="114"/>
      <c r="N70" s="114"/>
      <c r="O70" s="125"/>
    </row>
    <row r="71" spans="2:15" ht="12.75">
      <c r="B71" s="168" t="s">
        <v>221</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81</v>
      </c>
      <c r="D2" s="29" t="s">
        <v>8</v>
      </c>
      <c r="E2" s="29"/>
      <c r="F2" s="29"/>
    </row>
    <row r="3" spans="2:6" ht="12.75"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2014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05/28/2015</v>
      </c>
      <c r="N10" s="84"/>
      <c r="O10" s="84" t="str">
        <f>CONCATENATE(MF33G_Jan_Mar!H3," Reporting Period")</f>
        <v>2015 Reporting Period</v>
      </c>
    </row>
    <row r="11" spans="2:15" ht="12.75">
      <c r="B11" s="73"/>
      <c r="C11" s="73"/>
      <c r="D11" s="73"/>
      <c r="E11" s="73"/>
      <c r="F11" s="73"/>
      <c r="G11" s="73"/>
      <c r="H11" s="73"/>
      <c r="I11" s="73"/>
      <c r="J11" s="73"/>
      <c r="K11" s="73"/>
      <c r="L11" s="73"/>
      <c r="M11" s="73"/>
      <c r="N11" s="73"/>
      <c r="O11" s="73"/>
    </row>
    <row r="12" spans="2:15" ht="12.75">
      <c r="B12" s="170" t="s">
        <v>96</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170" t="s">
        <v>32</v>
      </c>
    </row>
    <row r="13" spans="1:16" ht="12.75" hidden="1">
      <c r="A13" s="72"/>
      <c r="B13" s="72" t="s">
        <v>96</v>
      </c>
      <c r="C13" s="72" t="s">
        <v>97</v>
      </c>
      <c r="D13" s="72" t="s">
        <v>100</v>
      </c>
      <c r="E13" s="72" t="s">
        <v>103</v>
      </c>
      <c r="F13" s="72" t="s">
        <v>166</v>
      </c>
      <c r="G13" s="72" t="s">
        <v>216</v>
      </c>
      <c r="H13" s="72" t="s">
        <v>172</v>
      </c>
      <c r="I13" s="72" t="s">
        <v>178</v>
      </c>
      <c r="J13" s="72" t="s">
        <v>181</v>
      </c>
      <c r="K13" s="72" t="s">
        <v>184</v>
      </c>
      <c r="L13" s="72" t="s">
        <v>193</v>
      </c>
      <c r="M13" s="72" t="s">
        <v>196</v>
      </c>
      <c r="N13" s="72" t="s">
        <v>199</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270857357</v>
      </c>
      <c r="D15" s="79">
        <v>264263641</v>
      </c>
      <c r="E15" s="79">
        <v>251175591</v>
      </c>
      <c r="F15" s="79">
        <v>285473282</v>
      </c>
      <c r="G15" s="79">
        <v>286301785</v>
      </c>
      <c r="H15" s="79">
        <v>294749677</v>
      </c>
      <c r="I15" s="79">
        <v>284001320</v>
      </c>
      <c r="J15" s="79">
        <v>298794095</v>
      </c>
      <c r="K15" s="79">
        <v>290809223</v>
      </c>
      <c r="L15" s="79">
        <v>279994849</v>
      </c>
      <c r="M15" s="79">
        <v>297049649</v>
      </c>
      <c r="N15" s="79">
        <v>267559478</v>
      </c>
      <c r="O15" s="79">
        <v>3371029947</v>
      </c>
    </row>
    <row r="16" spans="2:15" ht="7.5" customHeight="1">
      <c r="B16" s="75" t="s">
        <v>107</v>
      </c>
      <c r="C16" s="79">
        <v>29941750</v>
      </c>
      <c r="D16" s="79">
        <v>34232347</v>
      </c>
      <c r="E16" s="79">
        <v>40234162</v>
      </c>
      <c r="F16" s="79">
        <v>35159082</v>
      </c>
      <c r="G16" s="79">
        <v>39424852</v>
      </c>
      <c r="H16" s="79">
        <v>29926867</v>
      </c>
      <c r="I16" s="79">
        <v>60902065</v>
      </c>
      <c r="J16" s="79">
        <v>37794806</v>
      </c>
      <c r="K16" s="79">
        <v>38800860</v>
      </c>
      <c r="L16" s="79">
        <v>36083472</v>
      </c>
      <c r="M16" s="79">
        <v>18630327</v>
      </c>
      <c r="N16" s="79">
        <v>20645148</v>
      </c>
      <c r="O16" s="79">
        <v>421775738</v>
      </c>
    </row>
    <row r="17" spans="2:15" ht="7.5" customHeight="1">
      <c r="B17" s="80" t="s">
        <v>108</v>
      </c>
      <c r="C17" s="81">
        <v>274859804</v>
      </c>
      <c r="D17" s="81">
        <v>268080200</v>
      </c>
      <c r="E17" s="81">
        <v>306543522</v>
      </c>
      <c r="F17" s="81">
        <v>289874817</v>
      </c>
      <c r="G17" s="81">
        <v>295620771</v>
      </c>
      <c r="H17" s="81">
        <v>285376970</v>
      </c>
      <c r="I17" s="81">
        <v>283207982</v>
      </c>
      <c r="J17" s="81">
        <v>294472354</v>
      </c>
      <c r="K17" s="81">
        <v>283229677</v>
      </c>
      <c r="L17" s="81">
        <v>292496705</v>
      </c>
      <c r="M17" s="81">
        <v>284977983</v>
      </c>
      <c r="N17" s="81">
        <v>300485495</v>
      </c>
      <c r="O17" s="81">
        <v>3459226280</v>
      </c>
    </row>
    <row r="18" spans="2:15" ht="7.5" customHeight="1">
      <c r="B18" s="74" t="s">
        <v>109</v>
      </c>
      <c r="C18" s="79">
        <v>162149997</v>
      </c>
      <c r="D18" s="79">
        <v>157617966</v>
      </c>
      <c r="E18" s="79">
        <v>170965925</v>
      </c>
      <c r="F18" s="79">
        <v>161926331</v>
      </c>
      <c r="G18" s="79">
        <v>180251235</v>
      </c>
      <c r="H18" s="79">
        <v>165908657</v>
      </c>
      <c r="I18" s="79">
        <v>172329584</v>
      </c>
      <c r="J18" s="79">
        <v>180423331</v>
      </c>
      <c r="K18" s="79">
        <v>168943684</v>
      </c>
      <c r="L18" s="79">
        <v>170997602</v>
      </c>
      <c r="M18" s="79">
        <v>170446897</v>
      </c>
      <c r="N18" s="79">
        <v>171503828</v>
      </c>
      <c r="O18" s="79">
        <v>2033465037</v>
      </c>
    </row>
    <row r="19" spans="2:15" ht="7.5" customHeight="1">
      <c r="B19" s="75" t="s">
        <v>110</v>
      </c>
      <c r="C19" s="79">
        <v>1377954338</v>
      </c>
      <c r="D19" s="79">
        <v>1298361795</v>
      </c>
      <c r="E19" s="79">
        <v>1488278880</v>
      </c>
      <c r="F19" s="79">
        <v>1426575383</v>
      </c>
      <c r="G19" s="79">
        <v>1506707869</v>
      </c>
      <c r="H19" s="79">
        <v>1492147960</v>
      </c>
      <c r="I19" s="79">
        <v>1495838298</v>
      </c>
      <c r="J19" s="79">
        <v>1526565946</v>
      </c>
      <c r="K19" s="79">
        <v>1507278905</v>
      </c>
      <c r="L19" s="79">
        <v>1519484689</v>
      </c>
      <c r="M19" s="79">
        <v>1405573036</v>
      </c>
      <c r="N19" s="79">
        <v>1591834082</v>
      </c>
      <c r="O19" s="79">
        <v>17636601181</v>
      </c>
    </row>
    <row r="20" spans="2:15" ht="7.5" customHeight="1">
      <c r="B20" s="80" t="s">
        <v>111</v>
      </c>
      <c r="C20" s="81">
        <v>225977183</v>
      </c>
      <c r="D20" s="81">
        <v>207576053</v>
      </c>
      <c r="E20" s="81">
        <v>229238893</v>
      </c>
      <c r="F20" s="81">
        <v>228096358</v>
      </c>
      <c r="G20" s="81">
        <v>244908347</v>
      </c>
      <c r="H20" s="81">
        <v>238256107</v>
      </c>
      <c r="I20" s="81">
        <v>258841245</v>
      </c>
      <c r="J20" s="81">
        <v>262983821</v>
      </c>
      <c r="K20" s="81">
        <v>239870903</v>
      </c>
      <c r="L20" s="81">
        <v>251270802</v>
      </c>
      <c r="M20" s="81">
        <v>230120298</v>
      </c>
      <c r="N20" s="81">
        <v>233092170</v>
      </c>
      <c r="O20" s="81">
        <v>2850232180</v>
      </c>
    </row>
    <row r="21" spans="2:15" ht="7.5" customHeight="1">
      <c r="B21" s="74" t="s">
        <v>112</v>
      </c>
      <c r="C21" s="79">
        <v>134033553</v>
      </c>
      <c r="D21" s="79">
        <v>120328007</v>
      </c>
      <c r="E21" s="79">
        <v>148161604</v>
      </c>
      <c r="F21" s="79">
        <v>137283090</v>
      </c>
      <c r="G21" s="79">
        <v>147152853</v>
      </c>
      <c r="H21" s="79">
        <v>148530881</v>
      </c>
      <c r="I21" s="79">
        <v>145656507</v>
      </c>
      <c r="J21" s="79">
        <v>144417204</v>
      </c>
      <c r="K21" s="79">
        <v>145725776</v>
      </c>
      <c r="L21" s="79">
        <v>145953145</v>
      </c>
      <c r="M21" s="79">
        <v>138719781</v>
      </c>
      <c r="N21" s="79">
        <v>149892658</v>
      </c>
      <c r="O21" s="79">
        <v>1705855059</v>
      </c>
    </row>
    <row r="22" spans="2:15" ht="7.5" customHeight="1">
      <c r="B22" s="75" t="s">
        <v>113</v>
      </c>
      <c r="C22" s="79">
        <v>38756553</v>
      </c>
      <c r="D22" s="79">
        <v>36378130</v>
      </c>
      <c r="E22" s="79">
        <v>41784467</v>
      </c>
      <c r="F22" s="79">
        <v>42601805</v>
      </c>
      <c r="G22" s="79">
        <v>45409396</v>
      </c>
      <c r="H22" s="79">
        <v>31659699</v>
      </c>
      <c r="I22" s="79">
        <v>46125167</v>
      </c>
      <c r="J22" s="79">
        <v>39700868</v>
      </c>
      <c r="K22" s="79">
        <v>51805678</v>
      </c>
      <c r="L22" s="79">
        <v>39848047</v>
      </c>
      <c r="M22" s="79">
        <v>47516364</v>
      </c>
      <c r="N22" s="79">
        <v>44704501</v>
      </c>
      <c r="O22" s="79">
        <v>506290675</v>
      </c>
    </row>
    <row r="23" spans="2:15" ht="7.5" customHeight="1">
      <c r="B23" s="80" t="s">
        <v>114</v>
      </c>
      <c r="C23" s="81">
        <v>10402530</v>
      </c>
      <c r="D23" s="81">
        <v>10154541</v>
      </c>
      <c r="E23" s="81">
        <v>12306743</v>
      </c>
      <c r="F23" s="81">
        <v>10783076</v>
      </c>
      <c r="G23" s="81">
        <v>10884344</v>
      </c>
      <c r="H23" s="81">
        <v>12023686</v>
      </c>
      <c r="I23" s="81">
        <v>11411117</v>
      </c>
      <c r="J23" s="81">
        <v>10881748</v>
      </c>
      <c r="K23" s="81">
        <v>10421209</v>
      </c>
      <c r="L23" s="81">
        <v>10656211</v>
      </c>
      <c r="M23" s="81">
        <v>9972337</v>
      </c>
      <c r="N23" s="81">
        <v>10231934</v>
      </c>
      <c r="O23" s="81">
        <v>130129476</v>
      </c>
    </row>
    <row r="24" spans="2:15" ht="7.5" customHeight="1">
      <c r="B24" s="74" t="s">
        <v>115</v>
      </c>
      <c r="C24" s="79">
        <v>815256205</v>
      </c>
      <c r="D24" s="79">
        <v>815714080</v>
      </c>
      <c r="E24" s="79">
        <v>772204756</v>
      </c>
      <c r="F24" s="79">
        <v>878310251</v>
      </c>
      <c r="G24" s="79">
        <v>848358914</v>
      </c>
      <c r="H24" s="79">
        <v>861926801</v>
      </c>
      <c r="I24" s="79">
        <v>801067225</v>
      </c>
      <c r="J24" s="79">
        <v>815384698</v>
      </c>
      <c r="K24" s="79">
        <v>839488111</v>
      </c>
      <c r="L24" s="79">
        <v>787607401</v>
      </c>
      <c r="M24" s="79">
        <v>833935914</v>
      </c>
      <c r="N24" s="79">
        <v>807751124</v>
      </c>
      <c r="O24" s="79">
        <v>9877005480</v>
      </c>
    </row>
    <row r="25" spans="2:15" ht="7.5" customHeight="1">
      <c r="B25" s="75" t="s">
        <v>116</v>
      </c>
      <c r="C25" s="79">
        <v>460591483</v>
      </c>
      <c r="D25" s="79">
        <v>433684229</v>
      </c>
      <c r="E25" s="79">
        <v>534347521</v>
      </c>
      <c r="F25" s="79">
        <v>494799182</v>
      </c>
      <c r="G25" s="79">
        <v>528093452</v>
      </c>
      <c r="H25" s="79">
        <v>503848250</v>
      </c>
      <c r="I25" s="79">
        <v>506610995</v>
      </c>
      <c r="J25" s="79">
        <v>517183384</v>
      </c>
      <c r="K25" s="79">
        <v>478575994</v>
      </c>
      <c r="L25" s="79">
        <v>511311713</v>
      </c>
      <c r="M25" s="79">
        <v>474606058</v>
      </c>
      <c r="N25" s="79">
        <v>497109811</v>
      </c>
      <c r="O25" s="79">
        <v>5940762072</v>
      </c>
    </row>
    <row r="26" spans="2:15" ht="7.5" customHeight="1">
      <c r="B26" s="80" t="s">
        <v>117</v>
      </c>
      <c r="C26" s="81">
        <v>43921958</v>
      </c>
      <c r="D26" s="81">
        <v>33553087</v>
      </c>
      <c r="E26" s="81">
        <v>45699531</v>
      </c>
      <c r="F26" s="81">
        <v>42325730</v>
      </c>
      <c r="G26" s="81">
        <v>43529861</v>
      </c>
      <c r="H26" s="81">
        <v>37783684</v>
      </c>
      <c r="I26" s="81">
        <v>43468858</v>
      </c>
      <c r="J26" s="81">
        <v>43954458</v>
      </c>
      <c r="K26" s="81">
        <v>42409756</v>
      </c>
      <c r="L26" s="81">
        <v>43744320</v>
      </c>
      <c r="M26" s="81">
        <v>42451384</v>
      </c>
      <c r="N26" s="81">
        <v>40798131</v>
      </c>
      <c r="O26" s="81">
        <v>503640758</v>
      </c>
    </row>
    <row r="27" spans="2:15" ht="7.5" customHeight="1">
      <c r="B27" s="74" t="s">
        <v>118</v>
      </c>
      <c r="C27" s="79">
        <v>72545258</v>
      </c>
      <c r="D27" s="79">
        <v>81160415</v>
      </c>
      <c r="E27" s="79">
        <v>76969227</v>
      </c>
      <c r="F27" s="79">
        <v>68572003</v>
      </c>
      <c r="G27" s="79">
        <v>71469345</v>
      </c>
      <c r="H27" s="79">
        <v>81655313</v>
      </c>
      <c r="I27" s="79">
        <v>86382144</v>
      </c>
      <c r="J27" s="79">
        <v>87426456</v>
      </c>
      <c r="K27" s="79">
        <v>98443389</v>
      </c>
      <c r="L27" s="79">
        <v>94513951</v>
      </c>
      <c r="M27" s="79">
        <v>82199186</v>
      </c>
      <c r="N27" s="79">
        <v>89929626</v>
      </c>
      <c r="O27" s="79">
        <v>991266313</v>
      </c>
    </row>
    <row r="28" spans="2:15" ht="7.5" customHeight="1">
      <c r="B28" s="75" t="s">
        <v>119</v>
      </c>
      <c r="C28" s="79">
        <v>489842207</v>
      </c>
      <c r="D28" s="79">
        <v>411693625</v>
      </c>
      <c r="E28" s="79">
        <v>509097087</v>
      </c>
      <c r="F28" s="79">
        <v>532299850</v>
      </c>
      <c r="G28" s="79">
        <v>567690101</v>
      </c>
      <c r="H28" s="79">
        <v>535364816</v>
      </c>
      <c r="I28" s="79">
        <v>506235386</v>
      </c>
      <c r="J28" s="79">
        <v>434285885</v>
      </c>
      <c r="K28" s="79">
        <v>570469817</v>
      </c>
      <c r="L28" s="79">
        <v>536050842</v>
      </c>
      <c r="M28" s="79">
        <v>512970411</v>
      </c>
      <c r="N28" s="79">
        <v>566220844</v>
      </c>
      <c r="O28" s="79">
        <v>6172220871</v>
      </c>
    </row>
    <row r="29" spans="2:15" ht="7.5" customHeight="1">
      <c r="B29" s="80" t="s">
        <v>120</v>
      </c>
      <c r="C29" s="81">
        <v>323737796</v>
      </c>
      <c r="D29" s="81">
        <v>326756890</v>
      </c>
      <c r="E29" s="81">
        <v>364627702</v>
      </c>
      <c r="F29" s="81">
        <v>360377118</v>
      </c>
      <c r="G29" s="81">
        <v>382615047</v>
      </c>
      <c r="H29" s="81">
        <v>362621600</v>
      </c>
      <c r="I29" s="81">
        <v>378262517</v>
      </c>
      <c r="J29" s="81">
        <v>380279479</v>
      </c>
      <c r="K29" s="81">
        <v>357139489</v>
      </c>
      <c r="L29" s="81">
        <v>385912642</v>
      </c>
      <c r="M29" s="81">
        <v>361798637</v>
      </c>
      <c r="N29" s="81">
        <v>359116215</v>
      </c>
      <c r="O29" s="81">
        <v>4343245132</v>
      </c>
    </row>
    <row r="30" spans="2:15" ht="7.5" customHeight="1">
      <c r="B30" s="74" t="s">
        <v>121</v>
      </c>
      <c r="C30" s="79">
        <v>181664617</v>
      </c>
      <c r="D30" s="79">
        <v>162496383</v>
      </c>
      <c r="E30" s="79">
        <v>185381798</v>
      </c>
      <c r="F30" s="79">
        <v>197158388</v>
      </c>
      <c r="G30" s="79">
        <v>215405153</v>
      </c>
      <c r="H30" s="79">
        <v>196622519</v>
      </c>
      <c r="I30" s="79">
        <v>210458543</v>
      </c>
      <c r="J30" s="79">
        <v>204346028</v>
      </c>
      <c r="K30" s="79">
        <v>194610418</v>
      </c>
      <c r="L30" s="79">
        <v>212850037</v>
      </c>
      <c r="M30" s="79">
        <v>200399428</v>
      </c>
      <c r="N30" s="79">
        <v>201237871</v>
      </c>
      <c r="O30" s="79">
        <v>2362631183</v>
      </c>
    </row>
    <row r="31" spans="2:15" ht="7.5" customHeight="1">
      <c r="B31" s="75" t="s">
        <v>122</v>
      </c>
      <c r="C31" s="79">
        <v>135353568</v>
      </c>
      <c r="D31" s="79">
        <v>132947347</v>
      </c>
      <c r="E31" s="79">
        <v>155668508</v>
      </c>
      <c r="F31" s="79">
        <v>136935145</v>
      </c>
      <c r="G31" s="79">
        <v>159695528</v>
      </c>
      <c r="H31" s="79">
        <v>153247391</v>
      </c>
      <c r="I31" s="79">
        <v>151028652</v>
      </c>
      <c r="J31" s="79">
        <v>146848139</v>
      </c>
      <c r="K31" s="79">
        <v>139685815</v>
      </c>
      <c r="L31" s="79">
        <v>155504496</v>
      </c>
      <c r="M31" s="79">
        <v>133397100</v>
      </c>
      <c r="N31" s="79">
        <v>174051545</v>
      </c>
      <c r="O31" s="79">
        <v>1774363234</v>
      </c>
    </row>
    <row r="32" spans="2:15" ht="7.5" customHeight="1">
      <c r="B32" s="80" t="s">
        <v>123</v>
      </c>
      <c r="C32" s="81">
        <v>229960539</v>
      </c>
      <c r="D32" s="81">
        <v>212660100</v>
      </c>
      <c r="E32" s="81">
        <v>234434919</v>
      </c>
      <c r="F32" s="81">
        <v>248639555</v>
      </c>
      <c r="G32" s="81">
        <v>257921539</v>
      </c>
      <c r="H32" s="81">
        <v>240694118</v>
      </c>
      <c r="I32" s="81">
        <v>259103296</v>
      </c>
      <c r="J32" s="81">
        <v>253953781</v>
      </c>
      <c r="K32" s="81">
        <v>240458479</v>
      </c>
      <c r="L32" s="81">
        <v>260810832</v>
      </c>
      <c r="M32" s="81">
        <v>237573378</v>
      </c>
      <c r="N32" s="81">
        <v>242115570</v>
      </c>
      <c r="O32" s="81">
        <v>2918326106</v>
      </c>
    </row>
    <row r="33" spans="2:15" ht="7.5" customHeight="1">
      <c r="B33" s="74" t="s">
        <v>124</v>
      </c>
      <c r="C33" s="79">
        <v>239798785</v>
      </c>
      <c r="D33" s="79">
        <v>224588692</v>
      </c>
      <c r="E33" s="79">
        <v>241243187</v>
      </c>
      <c r="F33" s="79">
        <v>253352806</v>
      </c>
      <c r="G33" s="79">
        <v>263953711</v>
      </c>
      <c r="H33" s="79">
        <v>217245664</v>
      </c>
      <c r="I33" s="79">
        <v>256195278</v>
      </c>
      <c r="J33" s="79">
        <v>262287792</v>
      </c>
      <c r="K33" s="79">
        <v>81689038</v>
      </c>
      <c r="L33" s="79">
        <v>182711883</v>
      </c>
      <c r="M33" s="79">
        <v>170825792</v>
      </c>
      <c r="N33" s="79">
        <v>179385606</v>
      </c>
      <c r="O33" s="79">
        <v>2573278234</v>
      </c>
    </row>
    <row r="34" spans="2:15" ht="7.5" customHeight="1">
      <c r="B34" s="75" t="s">
        <v>125</v>
      </c>
      <c r="C34" s="79">
        <v>74157501</v>
      </c>
      <c r="D34" s="79">
        <v>77132404</v>
      </c>
      <c r="E34" s="79">
        <v>83808872</v>
      </c>
      <c r="F34" s="79">
        <v>73140673</v>
      </c>
      <c r="G34" s="79">
        <v>48307611</v>
      </c>
      <c r="H34" s="79">
        <v>106842326</v>
      </c>
      <c r="I34" s="79">
        <v>82554641</v>
      </c>
      <c r="J34" s="79">
        <v>91934237</v>
      </c>
      <c r="K34" s="79">
        <v>95419389</v>
      </c>
      <c r="L34" s="79">
        <v>81867861</v>
      </c>
      <c r="M34" s="79">
        <v>72403282</v>
      </c>
      <c r="N34" s="79">
        <v>95221249</v>
      </c>
      <c r="O34" s="79">
        <v>982790046</v>
      </c>
    </row>
    <row r="35" spans="2:15" ht="7.5" customHeight="1">
      <c r="B35" s="80" t="s">
        <v>126</v>
      </c>
      <c r="C35" s="81">
        <v>262945704</v>
      </c>
      <c r="D35" s="81">
        <v>235489857</v>
      </c>
      <c r="E35" s="81">
        <v>262653162</v>
      </c>
      <c r="F35" s="81">
        <v>273276371</v>
      </c>
      <c r="G35" s="81">
        <v>284595172</v>
      </c>
      <c r="H35" s="81">
        <v>288944211</v>
      </c>
      <c r="I35" s="81">
        <v>291360542</v>
      </c>
      <c r="J35" s="81">
        <v>274896338</v>
      </c>
      <c r="K35" s="81">
        <v>273931804</v>
      </c>
      <c r="L35" s="81">
        <v>262987971</v>
      </c>
      <c r="M35" s="81">
        <v>264178871</v>
      </c>
      <c r="N35" s="81">
        <v>299242735</v>
      </c>
      <c r="O35" s="81">
        <v>3274502738</v>
      </c>
    </row>
    <row r="36" spans="2:15" ht="7.5" customHeight="1">
      <c r="B36" s="74" t="s">
        <v>127</v>
      </c>
      <c r="C36" s="79">
        <v>252971591</v>
      </c>
      <c r="D36" s="79">
        <v>231838248</v>
      </c>
      <c r="E36" s="79">
        <v>259171068</v>
      </c>
      <c r="F36" s="79">
        <v>251496065</v>
      </c>
      <c r="G36" s="79">
        <v>275728585</v>
      </c>
      <c r="H36" s="79">
        <v>270119214</v>
      </c>
      <c r="I36" s="79">
        <v>273720766</v>
      </c>
      <c r="J36" s="79">
        <v>278629074</v>
      </c>
      <c r="K36" s="79">
        <v>263084147</v>
      </c>
      <c r="L36" s="79">
        <v>270250004</v>
      </c>
      <c r="M36" s="79">
        <v>264633985</v>
      </c>
      <c r="N36" s="79">
        <v>248551027</v>
      </c>
      <c r="O36" s="79">
        <v>3140193774</v>
      </c>
    </row>
    <row r="37" spans="2:15" ht="7.5" customHeight="1">
      <c r="B37" s="75" t="s">
        <v>128</v>
      </c>
      <c r="C37" s="79">
        <v>439795021</v>
      </c>
      <c r="D37" s="79">
        <v>425547570</v>
      </c>
      <c r="E37" s="79">
        <v>431025489</v>
      </c>
      <c r="F37" s="79">
        <v>436625739</v>
      </c>
      <c r="G37" s="79">
        <v>492773566</v>
      </c>
      <c r="H37" s="79">
        <v>468235033</v>
      </c>
      <c r="I37" s="79">
        <v>494156871</v>
      </c>
      <c r="J37" s="79">
        <v>501080392</v>
      </c>
      <c r="K37" s="79">
        <v>447970856</v>
      </c>
      <c r="L37" s="79">
        <v>500091635</v>
      </c>
      <c r="M37" s="79">
        <v>435337414</v>
      </c>
      <c r="N37" s="79">
        <v>473166049</v>
      </c>
      <c r="O37" s="79">
        <v>5545805635</v>
      </c>
    </row>
    <row r="38" spans="2:15" ht="7.5" customHeight="1">
      <c r="B38" s="80" t="s">
        <v>129</v>
      </c>
      <c r="C38" s="81">
        <v>251829497</v>
      </c>
      <c r="D38" s="81">
        <v>236673699</v>
      </c>
      <c r="E38" s="81">
        <v>254794243</v>
      </c>
      <c r="F38" s="81">
        <v>242367872</v>
      </c>
      <c r="G38" s="81">
        <v>278544448</v>
      </c>
      <c r="H38" s="81">
        <v>284809668</v>
      </c>
      <c r="I38" s="81">
        <v>292578443</v>
      </c>
      <c r="J38" s="81">
        <v>290855222</v>
      </c>
      <c r="K38" s="81">
        <v>274369739</v>
      </c>
      <c r="L38" s="81">
        <v>280621513</v>
      </c>
      <c r="M38" s="81">
        <v>273354671</v>
      </c>
      <c r="N38" s="81">
        <v>273129369</v>
      </c>
      <c r="O38" s="81">
        <v>3233928384</v>
      </c>
    </row>
    <row r="39" spans="2:15" ht="7.5" customHeight="1">
      <c r="B39" s="74" t="s">
        <v>130</v>
      </c>
      <c r="C39" s="79">
        <v>171091500</v>
      </c>
      <c r="D39" s="79">
        <v>163065264</v>
      </c>
      <c r="E39" s="79">
        <v>184563633</v>
      </c>
      <c r="F39" s="79">
        <v>187294388</v>
      </c>
      <c r="G39" s="79">
        <v>206728427</v>
      </c>
      <c r="H39" s="79">
        <v>194947680</v>
      </c>
      <c r="I39" s="79">
        <v>197015348</v>
      </c>
      <c r="J39" s="79">
        <v>189016668</v>
      </c>
      <c r="K39" s="79">
        <v>173207019.185</v>
      </c>
      <c r="L39" s="79">
        <v>206222230.254</v>
      </c>
      <c r="M39" s="79">
        <v>146179512.568</v>
      </c>
      <c r="N39" s="79">
        <v>206015948.14</v>
      </c>
      <c r="O39" s="79">
        <v>2225347618.147</v>
      </c>
    </row>
    <row r="40" spans="2:15" ht="7.5" customHeight="1">
      <c r="B40" s="75" t="s">
        <v>131</v>
      </c>
      <c r="C40" s="79">
        <v>309376826</v>
      </c>
      <c r="D40" s="79">
        <v>309651532</v>
      </c>
      <c r="E40" s="79">
        <v>348424970</v>
      </c>
      <c r="F40" s="79">
        <v>324612601</v>
      </c>
      <c r="G40" s="79">
        <v>372911778</v>
      </c>
      <c r="H40" s="79">
        <v>355107626</v>
      </c>
      <c r="I40" s="79">
        <v>345433430</v>
      </c>
      <c r="J40" s="79">
        <v>363476008</v>
      </c>
      <c r="K40" s="79">
        <v>346123074</v>
      </c>
      <c r="L40" s="79">
        <v>342290254</v>
      </c>
      <c r="M40" s="79">
        <v>351836332</v>
      </c>
      <c r="N40" s="79">
        <v>358890570</v>
      </c>
      <c r="O40" s="79">
        <v>4128135001</v>
      </c>
    </row>
    <row r="41" spans="2:15" ht="7.5" customHeight="1">
      <c r="B41" s="80" t="s">
        <v>132</v>
      </c>
      <c r="C41" s="81">
        <v>55077420</v>
      </c>
      <c r="D41" s="81">
        <v>52546228</v>
      </c>
      <c r="E41" s="81">
        <v>58202243</v>
      </c>
      <c r="F41" s="81">
        <v>61387876</v>
      </c>
      <c r="G41" s="81">
        <v>68297447</v>
      </c>
      <c r="H41" s="81">
        <v>69668075</v>
      </c>
      <c r="I41" s="81">
        <v>82159163</v>
      </c>
      <c r="J41" s="81">
        <v>78344386</v>
      </c>
      <c r="K41" s="81">
        <v>70172433</v>
      </c>
      <c r="L41" s="81">
        <v>71226090</v>
      </c>
      <c r="M41" s="81">
        <v>61628369</v>
      </c>
      <c r="N41" s="81">
        <v>60955849</v>
      </c>
      <c r="O41" s="81">
        <v>789665579</v>
      </c>
    </row>
    <row r="42" spans="2:15" ht="7.5" customHeight="1">
      <c r="B42" s="74" t="s">
        <v>133</v>
      </c>
      <c r="C42" s="79">
        <v>99984698</v>
      </c>
      <c r="D42" s="79">
        <v>94179043</v>
      </c>
      <c r="E42" s="79">
        <v>126389159</v>
      </c>
      <c r="F42" s="79">
        <v>105643054</v>
      </c>
      <c r="G42" s="79">
        <v>111937737</v>
      </c>
      <c r="H42" s="79">
        <v>116054548</v>
      </c>
      <c r="I42" s="79">
        <v>117645308</v>
      </c>
      <c r="J42" s="79">
        <v>111086608</v>
      </c>
      <c r="K42" s="79">
        <v>113832838</v>
      </c>
      <c r="L42" s="79">
        <v>115038441</v>
      </c>
      <c r="M42" s="79">
        <v>105476260</v>
      </c>
      <c r="N42" s="79">
        <v>115284617</v>
      </c>
      <c r="O42" s="79">
        <v>1332552311</v>
      </c>
    </row>
    <row r="43" spans="2:15" ht="7.5" customHeight="1">
      <c r="B43" s="75" t="s">
        <v>134</v>
      </c>
      <c r="C43" s="79">
        <v>114067929</v>
      </c>
      <c r="D43" s="79">
        <v>106601342</v>
      </c>
      <c r="E43" s="79">
        <v>109882154</v>
      </c>
      <c r="F43" s="79">
        <v>121666491</v>
      </c>
      <c r="G43" s="79">
        <v>125904959</v>
      </c>
      <c r="H43" s="79">
        <v>111690634</v>
      </c>
      <c r="I43" s="79">
        <v>129353487</v>
      </c>
      <c r="J43" s="79">
        <v>130136698</v>
      </c>
      <c r="K43" s="79">
        <v>110501209</v>
      </c>
      <c r="L43" s="79">
        <v>128262693</v>
      </c>
      <c r="M43" s="79">
        <v>116682793</v>
      </c>
      <c r="N43" s="79">
        <v>106527201</v>
      </c>
      <c r="O43" s="79">
        <v>1411277590</v>
      </c>
    </row>
    <row r="44" spans="2:15" ht="7.5" customHeight="1">
      <c r="B44" s="80" t="s">
        <v>135</v>
      </c>
      <c r="C44" s="81">
        <v>66478861</v>
      </c>
      <c r="D44" s="81">
        <v>58643475</v>
      </c>
      <c r="E44" s="81">
        <v>65389635</v>
      </c>
      <c r="F44" s="81">
        <v>63978377</v>
      </c>
      <c r="G44" s="81">
        <v>68239004</v>
      </c>
      <c r="H44" s="81">
        <v>69293118</v>
      </c>
      <c r="I44" s="81">
        <v>74152930</v>
      </c>
      <c r="J44" s="81">
        <v>71542602</v>
      </c>
      <c r="K44" s="81">
        <v>66420154</v>
      </c>
      <c r="L44" s="81">
        <v>70946724</v>
      </c>
      <c r="M44" s="81">
        <v>65205106</v>
      </c>
      <c r="N44" s="81">
        <v>66236504</v>
      </c>
      <c r="O44" s="81">
        <v>806526490</v>
      </c>
    </row>
    <row r="45" spans="2:15" ht="7.5" customHeight="1">
      <c r="B45" s="74" t="s">
        <v>136</v>
      </c>
      <c r="C45" s="79">
        <v>382288809</v>
      </c>
      <c r="D45" s="79">
        <v>348905513</v>
      </c>
      <c r="E45" s="79">
        <v>407947566</v>
      </c>
      <c r="F45" s="79">
        <v>410067312</v>
      </c>
      <c r="G45" s="79">
        <v>429552222</v>
      </c>
      <c r="H45" s="79">
        <v>423554472</v>
      </c>
      <c r="I45" s="79">
        <v>438101858</v>
      </c>
      <c r="J45" s="79">
        <v>430609180</v>
      </c>
      <c r="K45" s="79">
        <v>404578404</v>
      </c>
      <c r="L45" s="79">
        <v>423759780</v>
      </c>
      <c r="M45" s="79">
        <v>404349112</v>
      </c>
      <c r="N45" s="79">
        <v>419593869</v>
      </c>
      <c r="O45" s="79">
        <v>4923308097</v>
      </c>
    </row>
    <row r="46" spans="2:15" ht="7.5" customHeight="1">
      <c r="B46" s="75" t="s">
        <v>137</v>
      </c>
      <c r="C46" s="79">
        <v>128565214</v>
      </c>
      <c r="D46" s="79">
        <v>117304735</v>
      </c>
      <c r="E46" s="79">
        <v>153609861</v>
      </c>
      <c r="F46" s="79">
        <v>95750268</v>
      </c>
      <c r="G46" s="79">
        <v>120599605</v>
      </c>
      <c r="H46" s="79">
        <v>129195997</v>
      </c>
      <c r="I46" s="79">
        <v>121889146</v>
      </c>
      <c r="J46" s="79">
        <v>132570438</v>
      </c>
      <c r="K46" s="79">
        <v>119539704</v>
      </c>
      <c r="L46" s="79">
        <v>124538352</v>
      </c>
      <c r="M46" s="79">
        <v>125151324</v>
      </c>
      <c r="N46" s="79">
        <v>123478370</v>
      </c>
      <c r="O46" s="79">
        <v>1492193014</v>
      </c>
    </row>
    <row r="47" spans="2:15" ht="7.5" customHeight="1">
      <c r="B47" s="80" t="s">
        <v>138</v>
      </c>
      <c r="C47" s="81">
        <v>578532353</v>
      </c>
      <c r="D47" s="81">
        <v>476891131</v>
      </c>
      <c r="E47" s="81">
        <v>620521080</v>
      </c>
      <c r="F47" s="81">
        <v>534383535</v>
      </c>
      <c r="G47" s="81">
        <v>582673298</v>
      </c>
      <c r="H47" s="81">
        <v>616935639</v>
      </c>
      <c r="I47" s="81">
        <v>600837946</v>
      </c>
      <c r="J47" s="81">
        <v>622018452</v>
      </c>
      <c r="K47" s="81">
        <v>590138924</v>
      </c>
      <c r="L47" s="81">
        <v>536621542</v>
      </c>
      <c r="M47" s="81">
        <v>551211777</v>
      </c>
      <c r="N47" s="81">
        <v>633712036</v>
      </c>
      <c r="O47" s="81">
        <v>6944477713</v>
      </c>
    </row>
    <row r="48" spans="2:15" ht="7.5" customHeight="1">
      <c r="B48" s="74" t="s">
        <v>139</v>
      </c>
      <c r="C48" s="79">
        <v>410861202</v>
      </c>
      <c r="D48" s="79">
        <v>394157710</v>
      </c>
      <c r="E48" s="79">
        <v>446338461</v>
      </c>
      <c r="F48" s="79">
        <v>448894537</v>
      </c>
      <c r="G48" s="79">
        <v>480005205</v>
      </c>
      <c r="H48" s="79">
        <v>460591623</v>
      </c>
      <c r="I48" s="79">
        <v>467567499</v>
      </c>
      <c r="J48" s="79">
        <v>468567861</v>
      </c>
      <c r="K48" s="79">
        <v>449235148</v>
      </c>
      <c r="L48" s="79">
        <v>478818595</v>
      </c>
      <c r="M48" s="79">
        <v>446754942</v>
      </c>
      <c r="N48" s="79">
        <v>462910161</v>
      </c>
      <c r="O48" s="79">
        <v>5414702944</v>
      </c>
    </row>
    <row r="49" spans="2:15" ht="7.5" customHeight="1">
      <c r="B49" s="75" t="s">
        <v>140</v>
      </c>
      <c r="C49" s="79">
        <v>68765297</v>
      </c>
      <c r="D49" s="79">
        <v>67308257</v>
      </c>
      <c r="E49" s="79">
        <v>68768674</v>
      </c>
      <c r="F49" s="79">
        <v>71110572</v>
      </c>
      <c r="G49" s="79">
        <v>73620946</v>
      </c>
      <c r="H49" s="79">
        <v>77659490</v>
      </c>
      <c r="I49" s="79">
        <v>81490036</v>
      </c>
      <c r="J49" s="79">
        <v>71293700</v>
      </c>
      <c r="K49" s="79">
        <v>83129927</v>
      </c>
      <c r="L49" s="79">
        <v>76044211</v>
      </c>
      <c r="M49" s="79">
        <v>72945077</v>
      </c>
      <c r="N49" s="79">
        <v>81405860</v>
      </c>
      <c r="O49" s="79">
        <v>893542047</v>
      </c>
    </row>
    <row r="50" spans="2:15" ht="7.5" customHeight="1">
      <c r="B50" s="80" t="s">
        <v>141</v>
      </c>
      <c r="C50" s="81">
        <v>517461015</v>
      </c>
      <c r="D50" s="81">
        <v>477941228</v>
      </c>
      <c r="E50" s="81">
        <v>536224093</v>
      </c>
      <c r="F50" s="81">
        <v>544347513</v>
      </c>
      <c r="G50" s="81">
        <v>562247626</v>
      </c>
      <c r="H50" s="81">
        <v>562600025</v>
      </c>
      <c r="I50" s="81">
        <v>587332293</v>
      </c>
      <c r="J50" s="81">
        <v>561962739</v>
      </c>
      <c r="K50" s="81">
        <v>553445216</v>
      </c>
      <c r="L50" s="81">
        <v>587368364</v>
      </c>
      <c r="M50" s="81">
        <v>524981190</v>
      </c>
      <c r="N50" s="81">
        <v>556862181</v>
      </c>
      <c r="O50" s="81">
        <v>6572773483</v>
      </c>
    </row>
    <row r="51" spans="2:15" ht="7.5" customHeight="1">
      <c r="B51" s="74" t="s">
        <v>142</v>
      </c>
      <c r="C51" s="79">
        <v>173878696</v>
      </c>
      <c r="D51" s="79">
        <v>255148384</v>
      </c>
      <c r="E51" s="79">
        <v>228078763</v>
      </c>
      <c r="F51" s="79">
        <v>242552859</v>
      </c>
      <c r="G51" s="79">
        <v>199832702</v>
      </c>
      <c r="H51" s="79">
        <v>270965318</v>
      </c>
      <c r="I51" s="79">
        <v>245097219</v>
      </c>
      <c r="J51" s="79">
        <v>188948653</v>
      </c>
      <c r="K51" s="79">
        <v>290958350</v>
      </c>
      <c r="L51" s="79">
        <v>159184852</v>
      </c>
      <c r="M51" s="79">
        <v>284359109.208</v>
      </c>
      <c r="N51" s="79">
        <v>219989366.332</v>
      </c>
      <c r="O51" s="79">
        <v>2758994271.54</v>
      </c>
    </row>
    <row r="52" spans="2:15" ht="7.5" customHeight="1">
      <c r="B52" s="75" t="s">
        <v>143</v>
      </c>
      <c r="C52" s="79">
        <v>114563840</v>
      </c>
      <c r="D52" s="79">
        <v>102476790</v>
      </c>
      <c r="E52" s="79">
        <v>121732724</v>
      </c>
      <c r="F52" s="79">
        <v>122824499</v>
      </c>
      <c r="G52" s="79">
        <v>128803089</v>
      </c>
      <c r="H52" s="79">
        <v>129112900</v>
      </c>
      <c r="I52" s="79">
        <v>141039752</v>
      </c>
      <c r="J52" s="79">
        <v>140084408</v>
      </c>
      <c r="K52" s="79">
        <v>127562145</v>
      </c>
      <c r="L52" s="79">
        <v>123471473</v>
      </c>
      <c r="M52" s="79">
        <v>115619757</v>
      </c>
      <c r="N52" s="79">
        <v>131978334</v>
      </c>
      <c r="O52" s="79">
        <v>1499269711</v>
      </c>
    </row>
    <row r="53" spans="2:15" ht="7.5" customHeight="1">
      <c r="B53" s="80" t="s">
        <v>144</v>
      </c>
      <c r="C53" s="81">
        <v>506974924</v>
      </c>
      <c r="D53" s="81">
        <v>466678159</v>
      </c>
      <c r="E53" s="81">
        <v>556674461</v>
      </c>
      <c r="F53" s="81">
        <v>527890116</v>
      </c>
      <c r="G53" s="81">
        <v>553957421</v>
      </c>
      <c r="H53" s="81">
        <v>576570397</v>
      </c>
      <c r="I53" s="81">
        <v>562387094</v>
      </c>
      <c r="J53" s="81">
        <v>556680299</v>
      </c>
      <c r="K53" s="81">
        <v>561227009</v>
      </c>
      <c r="L53" s="81">
        <v>572877603</v>
      </c>
      <c r="M53" s="81">
        <v>539521103</v>
      </c>
      <c r="N53" s="81">
        <v>583859485</v>
      </c>
      <c r="O53" s="81">
        <v>6565298071</v>
      </c>
    </row>
    <row r="54" spans="2:15" ht="7.5" customHeight="1">
      <c r="B54" s="74" t="s">
        <v>145</v>
      </c>
      <c r="C54" s="79">
        <v>35765779</v>
      </c>
      <c r="D54" s="79">
        <v>32543987</v>
      </c>
      <c r="E54" s="79">
        <v>36504347</v>
      </c>
      <c r="F54" s="79">
        <v>36077225</v>
      </c>
      <c r="G54" s="79">
        <v>42243583</v>
      </c>
      <c r="H54" s="79">
        <v>38823553</v>
      </c>
      <c r="I54" s="79">
        <v>38882490</v>
      </c>
      <c r="J54" s="79">
        <v>36898790</v>
      </c>
      <c r="K54" s="79">
        <v>36293477</v>
      </c>
      <c r="L54" s="79">
        <v>42083688</v>
      </c>
      <c r="M54" s="79">
        <v>35908201</v>
      </c>
      <c r="N54" s="79">
        <v>37669808</v>
      </c>
      <c r="O54" s="79">
        <v>449694928</v>
      </c>
    </row>
    <row r="55" spans="2:15" ht="7.5" customHeight="1">
      <c r="B55" s="75" t="s">
        <v>146</v>
      </c>
      <c r="C55" s="79">
        <v>257925611</v>
      </c>
      <c r="D55" s="79">
        <v>219564353</v>
      </c>
      <c r="E55" s="79">
        <v>298026717</v>
      </c>
      <c r="F55" s="79">
        <v>273190154</v>
      </c>
      <c r="G55" s="79">
        <v>300852257</v>
      </c>
      <c r="H55" s="79">
        <v>303668595</v>
      </c>
      <c r="I55" s="79">
        <v>302694380</v>
      </c>
      <c r="J55" s="79">
        <v>298923793</v>
      </c>
      <c r="K55" s="79">
        <v>274845129</v>
      </c>
      <c r="L55" s="79">
        <v>294403291</v>
      </c>
      <c r="M55" s="79">
        <v>287007393</v>
      </c>
      <c r="N55" s="79">
        <v>298779600</v>
      </c>
      <c r="O55" s="79">
        <v>3409881273</v>
      </c>
    </row>
    <row r="56" spans="2:15" ht="7.5" customHeight="1">
      <c r="B56" s="80" t="s">
        <v>147</v>
      </c>
      <c r="C56" s="81">
        <v>55253039</v>
      </c>
      <c r="D56" s="81">
        <v>49460596</v>
      </c>
      <c r="E56" s="81">
        <v>47125294</v>
      </c>
      <c r="F56" s="81">
        <v>51666627</v>
      </c>
      <c r="G56" s="81">
        <v>53547728</v>
      </c>
      <c r="H56" s="81">
        <v>61188868</v>
      </c>
      <c r="I56" s="81">
        <v>60843388</v>
      </c>
      <c r="J56" s="81">
        <v>69334891</v>
      </c>
      <c r="K56" s="81">
        <v>63773155</v>
      </c>
      <c r="L56" s="81">
        <v>60358809</v>
      </c>
      <c r="M56" s="81">
        <v>60957896</v>
      </c>
      <c r="N56" s="81">
        <v>59933142</v>
      </c>
      <c r="O56" s="81">
        <v>693443433</v>
      </c>
    </row>
    <row r="57" spans="2:15" ht="7.5" customHeight="1">
      <c r="B57" s="74" t="s">
        <v>148</v>
      </c>
      <c r="C57" s="79">
        <v>314218753</v>
      </c>
      <c r="D57" s="79">
        <v>316652885</v>
      </c>
      <c r="E57" s="79">
        <v>322990982</v>
      </c>
      <c r="F57" s="79">
        <v>359545147</v>
      </c>
      <c r="G57" s="79">
        <v>378204248</v>
      </c>
      <c r="H57" s="79">
        <v>361777135</v>
      </c>
      <c r="I57" s="79">
        <v>343994444</v>
      </c>
      <c r="J57" s="79">
        <v>361763868</v>
      </c>
      <c r="K57" s="79">
        <v>350596695</v>
      </c>
      <c r="L57" s="79">
        <v>335400959</v>
      </c>
      <c r="M57" s="79">
        <v>364766498</v>
      </c>
      <c r="N57" s="79">
        <v>350480604</v>
      </c>
      <c r="O57" s="79">
        <v>4160392218</v>
      </c>
    </row>
    <row r="58" spans="2:15" ht="7.5" customHeight="1">
      <c r="B58" s="75" t="s">
        <v>149</v>
      </c>
      <c r="C58" s="79">
        <v>1459409560</v>
      </c>
      <c r="D58" s="79">
        <v>1373907701</v>
      </c>
      <c r="E58" s="79">
        <v>1558462181</v>
      </c>
      <c r="F58" s="79">
        <v>1552534833</v>
      </c>
      <c r="G58" s="79">
        <v>1596744681</v>
      </c>
      <c r="H58" s="79">
        <v>1532209226</v>
      </c>
      <c r="I58" s="79">
        <v>1572647937</v>
      </c>
      <c r="J58" s="79">
        <v>1609379716</v>
      </c>
      <c r="K58" s="79">
        <v>1559585617</v>
      </c>
      <c r="L58" s="79">
        <v>1648717602</v>
      </c>
      <c r="M58" s="79">
        <v>1541585409</v>
      </c>
      <c r="N58" s="79">
        <v>1658273779</v>
      </c>
      <c r="O58" s="79">
        <v>18663458242</v>
      </c>
    </row>
    <row r="59" spans="2:15" ht="7.5" customHeight="1">
      <c r="B59" s="80" t="s">
        <v>150</v>
      </c>
      <c r="C59" s="81">
        <v>123653775</v>
      </c>
      <c r="D59" s="81">
        <v>111726469</v>
      </c>
      <c r="E59" s="81">
        <v>126769404</v>
      </c>
      <c r="F59" s="81">
        <v>126687832</v>
      </c>
      <c r="G59" s="81">
        <v>136346790</v>
      </c>
      <c r="H59" s="81">
        <v>137988391</v>
      </c>
      <c r="I59" s="81">
        <v>138840231</v>
      </c>
      <c r="J59" s="81">
        <v>142593292</v>
      </c>
      <c r="K59" s="81">
        <v>139451419</v>
      </c>
      <c r="L59" s="81">
        <v>134789912</v>
      </c>
      <c r="M59" s="81">
        <v>122029146</v>
      </c>
      <c r="N59" s="81">
        <v>123464951</v>
      </c>
      <c r="O59" s="81">
        <v>1564341612</v>
      </c>
    </row>
    <row r="60" spans="2:15" ht="7.5" customHeight="1">
      <c r="B60" s="74" t="s">
        <v>151</v>
      </c>
      <c r="C60" s="79">
        <v>29313778</v>
      </c>
      <c r="D60" s="79">
        <v>29428302</v>
      </c>
      <c r="E60" s="79">
        <v>30565681</v>
      </c>
      <c r="F60" s="79">
        <v>29575752</v>
      </c>
      <c r="G60" s="79">
        <v>31839665</v>
      </c>
      <c r="H60" s="79">
        <v>32676744</v>
      </c>
      <c r="I60" s="79">
        <v>32676744</v>
      </c>
      <c r="J60" s="79">
        <v>34688523</v>
      </c>
      <c r="K60" s="79">
        <v>30180766</v>
      </c>
      <c r="L60" s="79">
        <v>30511917</v>
      </c>
      <c r="M60" s="79">
        <v>29563885</v>
      </c>
      <c r="N60" s="79">
        <v>34522480.476</v>
      </c>
      <c r="O60" s="79">
        <v>375544237.476</v>
      </c>
    </row>
    <row r="61" spans="2:15" ht="7.5" customHeight="1">
      <c r="B61" s="75" t="s">
        <v>152</v>
      </c>
      <c r="C61" s="79">
        <v>455859814</v>
      </c>
      <c r="D61" s="79">
        <v>294100166</v>
      </c>
      <c r="E61" s="79">
        <v>564848538</v>
      </c>
      <c r="F61" s="79">
        <v>304254974</v>
      </c>
      <c r="G61" s="79">
        <v>292323409</v>
      </c>
      <c r="H61" s="79">
        <v>532561282</v>
      </c>
      <c r="I61" s="79">
        <v>525534625</v>
      </c>
      <c r="J61" s="79">
        <v>352126842</v>
      </c>
      <c r="K61" s="79">
        <v>414490928</v>
      </c>
      <c r="L61" s="79">
        <v>493993016</v>
      </c>
      <c r="M61" s="79">
        <v>409245685</v>
      </c>
      <c r="N61" s="79">
        <v>396533767</v>
      </c>
      <c r="O61" s="79">
        <v>5035873046</v>
      </c>
    </row>
    <row r="62" spans="2:15" ht="7.5" customHeight="1">
      <c r="B62" s="80" t="s">
        <v>153</v>
      </c>
      <c r="C62" s="81">
        <v>275001389</v>
      </c>
      <c r="D62" s="81">
        <v>236307458</v>
      </c>
      <c r="E62" s="81">
        <v>278407510</v>
      </c>
      <c r="F62" s="81">
        <v>287526648</v>
      </c>
      <c r="G62" s="81">
        <v>288109600</v>
      </c>
      <c r="H62" s="81">
        <v>289132000</v>
      </c>
      <c r="I62" s="81">
        <v>312215626</v>
      </c>
      <c r="J62" s="81">
        <v>310528035</v>
      </c>
      <c r="K62" s="81">
        <v>288496457</v>
      </c>
      <c r="L62" s="81">
        <v>305578743</v>
      </c>
      <c r="M62" s="81">
        <v>274999809</v>
      </c>
      <c r="N62" s="81">
        <v>270560623</v>
      </c>
      <c r="O62" s="81">
        <v>3416863898</v>
      </c>
    </row>
    <row r="63" spans="2:15" ht="7.5" customHeight="1">
      <c r="B63" s="74" t="s">
        <v>154</v>
      </c>
      <c r="C63" s="79">
        <v>73348072</v>
      </c>
      <c r="D63" s="79">
        <v>93554544</v>
      </c>
      <c r="E63" s="79">
        <v>83167911</v>
      </c>
      <c r="F63" s="79">
        <v>41660524</v>
      </c>
      <c r="G63" s="79">
        <v>148590923</v>
      </c>
      <c r="H63" s="79">
        <v>94993252</v>
      </c>
      <c r="I63" s="79">
        <v>44248009</v>
      </c>
      <c r="J63" s="79">
        <v>139542801</v>
      </c>
      <c r="K63" s="79">
        <v>79713864</v>
      </c>
      <c r="L63" s="79">
        <v>45149359</v>
      </c>
      <c r="M63" s="79">
        <v>139589679</v>
      </c>
      <c r="N63" s="79">
        <v>80277462.989</v>
      </c>
      <c r="O63" s="79">
        <v>1063836400.989</v>
      </c>
    </row>
    <row r="64" spans="2:15" ht="7.5" customHeight="1">
      <c r="B64" s="75" t="s">
        <v>155</v>
      </c>
      <c r="C64" s="79">
        <v>249273844</v>
      </c>
      <c r="D64" s="79">
        <v>221945384</v>
      </c>
      <c r="E64" s="79">
        <v>246357397</v>
      </c>
      <c r="F64" s="79">
        <v>217886678</v>
      </c>
      <c r="G64" s="79">
        <v>260329609</v>
      </c>
      <c r="H64" s="79">
        <v>502484708</v>
      </c>
      <c r="I64" s="79">
        <v>300184239</v>
      </c>
      <c r="J64" s="79">
        <v>298681424</v>
      </c>
      <c r="K64" s="79">
        <v>278812355</v>
      </c>
      <c r="L64" s="79">
        <v>291444521</v>
      </c>
      <c r="M64" s="79">
        <v>256157091</v>
      </c>
      <c r="N64" s="79">
        <v>295345800</v>
      </c>
      <c r="O64" s="79">
        <v>3418903050</v>
      </c>
    </row>
    <row r="65" spans="2:15" ht="7.5" customHeight="1" thickBot="1">
      <c r="B65" s="80" t="s">
        <v>156</v>
      </c>
      <c r="C65" s="79">
        <v>49769360</v>
      </c>
      <c r="D65" s="79">
        <v>49402867</v>
      </c>
      <c r="E65" s="79">
        <v>52106619</v>
      </c>
      <c r="F65" s="79">
        <v>53566654</v>
      </c>
      <c r="G65" s="79">
        <v>53071793</v>
      </c>
      <c r="H65" s="79">
        <v>68595744</v>
      </c>
      <c r="I65" s="79">
        <v>48642032</v>
      </c>
      <c r="J65" s="79">
        <v>61400118</v>
      </c>
      <c r="K65" s="79">
        <v>94127845</v>
      </c>
      <c r="L65" s="79">
        <v>55066964</v>
      </c>
      <c r="M65" s="79">
        <v>70775334</v>
      </c>
      <c r="N65" s="79">
        <v>63007145</v>
      </c>
      <c r="O65" s="79">
        <v>719532475</v>
      </c>
    </row>
    <row r="66" spans="2:15" ht="7.5" customHeight="1" thickTop="1">
      <c r="B66" s="76" t="s">
        <v>217</v>
      </c>
      <c r="C66" s="83">
        <v>13876066153</v>
      </c>
      <c r="D66" s="83">
        <v>12959022809</v>
      </c>
      <c r="E66" s="83">
        <v>14777896915</v>
      </c>
      <c r="F66" s="83">
        <v>14304027018</v>
      </c>
      <c r="G66" s="83">
        <v>15142859237</v>
      </c>
      <c r="H66" s="83">
        <v>15428588152</v>
      </c>
      <c r="I66" s="83">
        <v>15304404096</v>
      </c>
      <c r="J66" s="83">
        <v>15211580329</v>
      </c>
      <c r="K66" s="83">
        <v>14805071417.185</v>
      </c>
      <c r="L66" s="83">
        <v>15067792608.254</v>
      </c>
      <c r="M66" s="83">
        <v>14467559972.776</v>
      </c>
      <c r="N66" s="83">
        <v>15133525579.937</v>
      </c>
      <c r="O66" s="83">
        <v>176478394287.152</v>
      </c>
    </row>
    <row r="67" spans="2:15" ht="7.5" customHeight="1" thickBot="1">
      <c r="B67" s="77" t="s">
        <v>158</v>
      </c>
      <c r="C67" s="82">
        <v>86671435</v>
      </c>
      <c r="D67" s="82">
        <v>89709665</v>
      </c>
      <c r="E67" s="82">
        <v>92467613</v>
      </c>
      <c r="F67" s="82">
        <v>92013862</v>
      </c>
      <c r="G67" s="82">
        <v>70979821</v>
      </c>
      <c r="H67" s="82">
        <v>95545071</v>
      </c>
      <c r="I67" s="82">
        <v>133461893.388</v>
      </c>
      <c r="J67" s="82">
        <v>144778130.497</v>
      </c>
      <c r="K67" s="82">
        <v>113829096.381</v>
      </c>
      <c r="L67" s="82">
        <v>124856022.725</v>
      </c>
      <c r="M67" s="82">
        <v>120628529.021</v>
      </c>
      <c r="N67" s="82">
        <v>127665426.867</v>
      </c>
      <c r="O67" s="82">
        <v>1292606565.879</v>
      </c>
    </row>
    <row r="68" spans="2:15" ht="7.5" customHeight="1" thickTop="1">
      <c r="B68" s="78" t="s">
        <v>218</v>
      </c>
      <c r="C68" s="81">
        <v>13962737588</v>
      </c>
      <c r="D68" s="81">
        <v>13048732474</v>
      </c>
      <c r="E68" s="81">
        <v>14870364528</v>
      </c>
      <c r="F68" s="81">
        <v>14396040880</v>
      </c>
      <c r="G68" s="81">
        <v>15213839058</v>
      </c>
      <c r="H68" s="81">
        <v>15524133223</v>
      </c>
      <c r="I68" s="81">
        <v>15437865989.388</v>
      </c>
      <c r="J68" s="81">
        <v>15356358459.497</v>
      </c>
      <c r="K68" s="81">
        <v>14918900513.566</v>
      </c>
      <c r="L68" s="81">
        <v>15192648630.979</v>
      </c>
      <c r="M68" s="81">
        <v>14588188501.797</v>
      </c>
      <c r="N68" s="81">
        <v>15261191006.804</v>
      </c>
      <c r="O68" s="81">
        <v>177771000853.031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2015-05-28T12:28:30Z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