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45"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4" sheetId="12" r:id="rId12"/>
    <sheet name="Macro" sheetId="13" state="hidden" r:id="rId13"/>
  </sheets>
  <definedNames>
    <definedName name="Cover_Data">'Cover Sheet'!$A$2:$L$3</definedName>
    <definedName name="MF121T_Data">#REF!</definedName>
    <definedName name="MF121T_Dates">#REF!</definedName>
    <definedName name="MF121T_FN_1">#REF!</definedName>
    <definedName name="MF121T_FN_2">#REF!</definedName>
    <definedName name="MF121T_FN_3">#REF!</definedName>
    <definedName name="MF121T_FN_Dates">#REF!</definedName>
    <definedName name="MF121T_TR_1">#REF!</definedName>
    <definedName name="MF121T_TR_1_CONT_1">#REF!</definedName>
    <definedName name="MF121T_TR_2">#REF!</definedName>
    <definedName name="MF121T_TR_2_CONT_1">#REF!</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<sst xmlns="http://schemas.openxmlformats.org/spreadsheetml/2006/main" count="977" uniqueCount="285">
  <si>
    <t>Line</t>
  </si>
  <si>
    <t>USPct</t>
  </si>
  <si>
    <t>NEPct</t>
  </si>
  <si>
    <t>NCPct</t>
  </si>
  <si>
    <t>SAPct</t>
  </si>
  <si>
    <t>SGPct</t>
  </si>
  <si>
    <t>WPct</t>
  </si>
  <si>
    <t>CurrMon</t>
  </si>
  <si>
    <t>CurrYear</t>
  </si>
  <si>
    <t>PrevYear</t>
  </si>
  <si>
    <t>MonSpan</t>
  </si>
  <si>
    <t>PubNum</t>
  </si>
  <si>
    <t>0</t>
  </si>
  <si>
    <t>1.5</t>
  </si>
  <si>
    <t>5.9</t>
  </si>
  <si>
    <t>1.2</t>
  </si>
  <si>
    <t>1.1</t>
  </si>
  <si>
    <t>May</t>
  </si>
  <si>
    <t>2023</t>
  </si>
  <si>
    <t>2022</t>
  </si>
  <si>
    <t>January - May</t>
  </si>
  <si>
    <t>-24-001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</si>
  <si>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</si>
  <si>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</si>
  <si>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</si>
  <si>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</si>
  <si>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</si>
  <si>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</si>
  <si>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</si>
  <si>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</si>
  <si>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</si>
  <si>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</si>
  <si>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</si>
  <si>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</si>
  <si>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</si>
  <si>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</si>
  <si>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</si>
  <si>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</si>
  <si>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</si>
  <si>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</si>
  <si>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</si>
  <si>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</si>
  <si>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</si>
  <si>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</si>
  <si>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</si>
  <si>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</si>
  <si>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</si>
  <si>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</si>
  <si>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</si>
  <si>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</si>
  <si>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</si>
  <si>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</si>
  <si>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</si>
  <si>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</si>
  <si>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</si>
  <si>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</si>
  <si>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</si>
  <si>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</si>
  <si>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</si>
  <si>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</si>
  <si>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</si>
  <si>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</si>
  <si>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52</t>
  </si>
  <si>
    <t>2</t>
  </si>
  <si>
    <t>0.24</t>
  </si>
  <si>
    <t>61.1</t>
  </si>
  <si>
    <t>78.5</t>
  </si>
  <si>
    <t>28.4</t>
  </si>
  <si>
    <t>11/08/2023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</si>
  <si>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</si>
  <si>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</si>
  <si>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</si>
  <si>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</si>
  <si>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</si>
  <si>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</si>
  <si>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</si>
  <si>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</si>
  <si>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</si>
  <si>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</si>
  <si>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</si>
  <si>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</si>
  <si>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</si>
  <si>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</si>
  <si>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</si>
  <si>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</si>
  <si>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</si>
  <si>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</si>
  <si>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</si>
  <si>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</si>
  <si>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</si>
  <si>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</si>
  <si>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</si>
  <si>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</si>
  <si>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</si>
  <si>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</si>
  <si>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</si>
  <si>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</si>
  <si>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</si>
  <si>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</si>
  <si>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</si>
  <si>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</si>
  <si>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</si>
  <si>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</si>
  <si>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</si>
  <si>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</si>
  <si>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</si>
  <si>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</si>
  <si>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</si>
  <si>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</si>
  <si>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</si>
  <si>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</si>
  <si>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</si>
  <si>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</si>
  <si>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</si>
  <si>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</si>
  <si>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</si>
  <si>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</si>
  <si>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</si>
  <si>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</si>
  <si>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</si>
  <si>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</si>
  <si>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</si>
  <si>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</si>
  <si>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</si>
  <si>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</si>
  <si>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</si>
  <si>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</si>
  <si>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</si>
  <si>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</si>
  <si>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</si>
  <si>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</si>
  <si>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</si>
  <si>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</si>
  <si>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</si>
  <si>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</si>
  <si>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</si>
  <si>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</si>
  <si>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</si>
  <si>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</si>
  <si>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</si>
  <si>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</si>
  <si>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</si>
  <si>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</si>
  <si>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</si>
  <si>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</si>
  <si>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</si>
  <si>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</si>
  <si>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</si>
  <si>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</si>
  <si>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</si>
  <si>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</si>
  <si>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</si>
  <si>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</si>
  <si>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</si>
  <si>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</si>
  <si>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</si>
  <si>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</si>
  <si>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</si>
  <si>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</si>
  <si>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</si>
  <si>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</si>
  <si>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</si>
  <si>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</si>
  <si>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</si>
  <si>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</si>
  <si>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</si>
  <si>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</si>
  <si>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</si>
  <si>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</si>
  <si>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</si>
  <si>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</si>
  <si>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</si>
  <si>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</si>
  <si>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</si>
  <si>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</si>
  <si>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</si>
  <si>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</si>
  <si>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</si>
  <si>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</si>
  <si>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</si>
  <si>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</si>
  <si>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</si>
  <si>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</si>
  <si>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</si>
  <si>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</si>
  <si>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</si>
  <si>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</si>
  <si>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</si>
  <si>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</si>
  <si>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</si>
  <si>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</si>
  <si>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</si>
  <si>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</si>
  <si>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</si>
  <si>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</si>
  <si>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</si>
  <si>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</si>
  <si>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</si>
  <si>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</si>
  <si>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</si>
  <si>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</si>
  <si>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</si>
  <si>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</si>
  <si>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</si>
  <si>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</si>
  <si>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</si>
  <si>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</si>
  <si>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</si>
  <si>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</si>
  <si>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</si>
  <si>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</si>
  <si>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</si>
  <si>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</si>
  <si>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</si>
  <si>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</si>
  <si>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</si>
  <si>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</si>
  <si>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</si>
  <si>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</si>
  <si>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</si>
  <si>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</si>
  <si>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</si>
  <si>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</si>
  <si>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</si>
  <si>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</si>
  <si>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</si>
  <si>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</si>
  <si>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</si>
  <si>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</si>
  <si>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</si>
  <si>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</si>
  <si>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</si>
  <si>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</si>
  <si>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</si>
  <si>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</si>
  <si>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</si>
  <si>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</si>
  <si>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</si>
  <si>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</si>
  <si>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</si>
  <si>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</si>
  <si>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</si>
  <si>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</si>
  <si>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</si>
  <si>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</si>
  <si>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</si>
  <si>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</si>
  <si>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</si>
  <si>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</si>
  <si>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</si>
  <si>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</si>
  <si>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</si>
  <si>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Gasoline</t>
  </si>
  <si>
    <t>Diesel</t>
  </si>
  <si>
    <t>RowNum</t>
  </si>
  <si>
    <t>10</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</si>
  <si>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</si>
  <si>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</si>
  <si>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</si>
  <si>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</si>
  <si>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</si>
  <si>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</si>
  <si>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</si>
  <si>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</si>
  <si>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</si>
  <si>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</si>
  <si>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</si>
  <si>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</si>
  <si>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</si>
  <si>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</si>
  <si>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</si>
  <si>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</si>
  <si>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</si>
  <si>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</si>
  <si>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</si>
  <si>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</si>
  <si>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</si>
  <si>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</si>
  <si>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</si>
  <si>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</si>
  <si>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</si>
  <si>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</si>
  <si>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Debbie Phillips</t>
  </si>
  <si>
    <t>Telephone: (302) 592-7220</t>
  </si>
  <si>
    <t>Email : deborah.phillips@dot.gov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</si>
</sst>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0"/>
      <color theme="1"/>
      <name val="Arial"/>
      <family val="2"/>
    </font>
    <font>
      <sz val="10"/>
      <color indexed="8"/>
      <name val="Arial"/>
      <family val="2"/>
    </font>
    <font>
      <sz val="6"/>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54" fillId="0" borderId="0" xfId="0" applyFont="1" applyAlignment="1">
      <alignment horizontal="centerContinuous"/>
    </xf>
    <xf numFmtId="0" fontId="0" fillId="0" borderId="0" xfId="0" applyAlignment="1">
      <alignment horizontal="centerContinuous"/>
    </xf>
    <xf numFmtId="0" fontId="55" fillId="0" borderId="0" xfId="0" applyFont="1" applyAlignment="1">
      <alignment horizontal="centerContinuous"/>
    </xf>
    <xf numFmtId="0" fontId="0" fillId="0" borderId="0" xfId="0" applyAlignment="1">
      <alignment horizontal="centerContinuous" wrapText="1"/>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wrapText="1"/>
    </xf>
    <xf numFmtId="0" fontId="5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2" fillId="0" borderId="0" xfId="0" applyNumberFormat="1" applyFont="1" applyBorder="1" applyAlignment="1">
      <alignment vertical="center"/>
    </xf>
    <xf numFmtId="0" fontId="52" fillId="0" borderId="0" xfId="0" applyFont="1" applyAlignment="1">
      <alignment horizontal="centerContinuous" vertical="center"/>
    </xf>
    <xf numFmtId="0" fontId="40"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7" fillId="0" borderId="0" xfId="0" applyFont="1" applyAlignment="1">
      <alignment horizontal="centerContinuous" vertical="center"/>
    </xf>
    <xf numFmtId="0" fontId="37" fillId="0" borderId="0" xfId="0" applyFont="1" applyAlignment="1">
      <alignment/>
    </xf>
    <xf numFmtId="0" fontId="52" fillId="0" borderId="0" xfId="0" applyFont="1" applyAlignment="1" quotePrefix="1">
      <alignment/>
    </xf>
    <xf numFmtId="0" fontId="52"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0" fillId="0" borderId="0" xfId="0" applyFont="1" applyAlignment="1">
      <alignment horizontal="centerContinuous" vertical="center"/>
    </xf>
    <xf numFmtId="0" fontId="0" fillId="0" borderId="0" xfId="0" applyFont="1" applyAlignment="1">
      <alignment horizontal="centerContinuous" vertical="center"/>
    </xf>
    <xf numFmtId="164" fontId="52"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1" fillId="0" borderId="0" xfId="0" applyFont="1" applyAlignment="1">
      <alignment/>
    </xf>
    <xf numFmtId="0" fontId="0" fillId="0" borderId="0" xfId="0" applyAlignment="1">
      <alignment horizontal="left" indent="5"/>
    </xf>
    <xf numFmtId="0" fontId="62" fillId="0" borderId="10" xfId="0" applyFont="1" applyBorder="1" applyAlignment="1">
      <alignment horizontal="center" vertical="center"/>
    </xf>
    <xf numFmtId="0" fontId="62" fillId="0" borderId="10" xfId="0" applyFont="1" applyBorder="1" applyAlignment="1">
      <alignment horizontal="centerContinuous" vertical="center"/>
    </xf>
    <xf numFmtId="0" fontId="62" fillId="0" borderId="11" xfId="0" applyFont="1" applyBorder="1" applyAlignment="1">
      <alignment horizontal="center" vertical="center"/>
    </xf>
    <xf numFmtId="0" fontId="62" fillId="0" borderId="11" xfId="0" applyFont="1" applyBorder="1" applyAlignment="1">
      <alignment horizontal="centerContinuous" vertical="center"/>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Alignment="1">
      <alignment/>
    </xf>
    <xf numFmtId="0" fontId="63"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2" fillId="0" borderId="12" xfId="0" applyFont="1" applyBorder="1" applyAlignment="1">
      <alignment horizontal="center" vertical="center"/>
    </xf>
    <xf numFmtId="0" fontId="62" fillId="0" borderId="12" xfId="0" applyFont="1" applyBorder="1" applyAlignment="1">
      <alignment horizontal="centerContinuous" vertical="center"/>
    </xf>
    <xf numFmtId="3" fontId="63" fillId="0" borderId="10" xfId="0" applyNumberFormat="1" applyFont="1" applyBorder="1" applyAlignment="1">
      <alignment/>
    </xf>
    <xf numFmtId="3" fontId="63" fillId="0" borderId="11" xfId="0" applyNumberFormat="1" applyFont="1" applyBorder="1" applyAlignment="1">
      <alignment wrapText="1"/>
    </xf>
    <xf numFmtId="3" fontId="63"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3" fillId="0" borderId="14" xfId="0" applyNumberFormat="1" applyFont="1" applyBorder="1" applyAlignment="1">
      <alignment/>
    </xf>
    <xf numFmtId="3" fontId="63" fillId="0" borderId="15" xfId="0" applyNumberFormat="1" applyFont="1" applyBorder="1" applyAlignment="1">
      <alignment/>
    </xf>
    <xf numFmtId="3" fontId="63" fillId="0" borderId="12" xfId="0" applyNumberFormat="1" applyFont="1" applyBorder="1" applyAlignment="1">
      <alignment/>
    </xf>
    <xf numFmtId="0" fontId="63"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3" fillId="0" borderId="10" xfId="0" applyNumberFormat="1" applyFont="1" applyBorder="1" applyAlignment="1">
      <alignment/>
    </xf>
    <xf numFmtId="164" fontId="63" fillId="0" borderId="11" xfId="0" applyNumberFormat="1" applyFont="1" applyBorder="1" applyAlignment="1">
      <alignment wrapText="1"/>
    </xf>
    <xf numFmtId="164" fontId="63" fillId="0" borderId="11" xfId="0" applyNumberFormat="1" applyFont="1" applyBorder="1" applyAlignment="1">
      <alignment/>
    </xf>
    <xf numFmtId="164" fontId="63" fillId="0" borderId="14" xfId="0" applyNumberFormat="1" applyFont="1" applyBorder="1" applyAlignment="1">
      <alignment/>
    </xf>
    <xf numFmtId="164" fontId="63" fillId="0" borderId="15" xfId="0" applyNumberFormat="1" applyFont="1" applyBorder="1" applyAlignment="1">
      <alignment/>
    </xf>
    <xf numFmtId="164" fontId="63" fillId="0" borderId="12" xfId="0" applyNumberFormat="1" applyFont="1" applyBorder="1" applyAlignment="1">
      <alignment/>
    </xf>
    <xf numFmtId="164" fontId="2" fillId="0" borderId="11" xfId="0" applyNumberFormat="1" applyFont="1" applyBorder="1" applyAlignment="1">
      <alignment/>
    </xf>
    <xf numFmtId="0" fontId="63" fillId="0" borderId="0" xfId="0" applyFont="1" applyAlignment="1">
      <alignment horizontal="right"/>
    </xf>
    <xf numFmtId="0" fontId="54" fillId="0" borderId="0" xfId="0" applyFont="1" applyAlignment="1">
      <alignment horizontal="centerContinuous" vertical="center"/>
    </xf>
    <xf numFmtId="0" fontId="64" fillId="0" borderId="0" xfId="0" applyFont="1" applyAlignment="1">
      <alignment horizontal="centerContinuous" vertical="center"/>
    </xf>
    <xf numFmtId="0" fontId="65"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3" fillId="0" borderId="11" xfId="0" applyNumberFormat="1" applyFont="1" applyBorder="1" applyAlignment="1">
      <alignment vertical="center"/>
    </xf>
    <xf numFmtId="0" fontId="2" fillId="0" borderId="12" xfId="0" applyFont="1" applyBorder="1" applyAlignment="1">
      <alignment vertical="center"/>
    </xf>
    <xf numFmtId="3" fontId="63" fillId="0" borderId="12" xfId="0" applyNumberFormat="1" applyFont="1" applyBorder="1" applyAlignment="1">
      <alignment vertical="center"/>
    </xf>
    <xf numFmtId="3" fontId="63" fillId="0" borderId="16" xfId="0" applyNumberFormat="1" applyFont="1" applyBorder="1" applyAlignment="1">
      <alignment vertical="center"/>
    </xf>
    <xf numFmtId="3" fontId="63" fillId="0" borderId="17" xfId="0" applyNumberFormat="1" applyFont="1" applyBorder="1" applyAlignment="1">
      <alignment vertical="center"/>
    </xf>
    <xf numFmtId="0" fontId="63" fillId="0" borderId="0" xfId="0" applyFont="1" applyAlignment="1">
      <alignment horizontal="right" vertical="center"/>
    </xf>
    <xf numFmtId="0" fontId="63"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18" xfId="0" applyFont="1" applyBorder="1" applyAlignment="1">
      <alignment horizontal="centerContinuous" vertical="center"/>
    </xf>
    <xf numFmtId="0" fontId="62" fillId="0" borderId="11" xfId="0" applyFont="1" applyBorder="1" applyAlignment="1">
      <alignment vertical="center"/>
    </xf>
    <xf numFmtId="0" fontId="62" fillId="0" borderId="13" xfId="0" applyFont="1" applyBorder="1" applyAlignment="1">
      <alignment horizontal="center" vertical="center"/>
    </xf>
    <xf numFmtId="0" fontId="62" fillId="0" borderId="0" xfId="0" applyFont="1" applyAlignment="1">
      <alignment/>
    </xf>
    <xf numFmtId="0" fontId="62" fillId="0" borderId="0" xfId="0" applyFont="1" applyAlignment="1" quotePrefix="1">
      <alignment/>
    </xf>
    <xf numFmtId="0" fontId="62" fillId="0" borderId="19" xfId="0" applyFont="1" applyBorder="1" applyAlignment="1">
      <alignment horizontal="center" vertical="center"/>
    </xf>
    <xf numFmtId="0" fontId="0" fillId="0" borderId="0" xfId="0" applyBorder="1" applyAlignment="1">
      <alignment/>
    </xf>
    <xf numFmtId="0" fontId="0" fillId="0" borderId="13" xfId="0" applyBorder="1" applyAlignment="1">
      <alignment/>
    </xf>
    <xf numFmtId="0" fontId="0" fillId="0" borderId="20" xfId="0" applyBorder="1" applyAlignment="1">
      <alignment horizontal="centerContinuous"/>
    </xf>
    <xf numFmtId="0" fontId="0" fillId="0" borderId="19" xfId="0" applyBorder="1" applyAlignment="1">
      <alignment horizontal="centerContinuous"/>
    </xf>
    <xf numFmtId="0" fontId="52" fillId="0" borderId="21" xfId="0" applyFont="1" applyBorder="1" applyAlignment="1">
      <alignment horizontal="centerContinuous"/>
    </xf>
    <xf numFmtId="0" fontId="52" fillId="0" borderId="22" xfId="0" applyFont="1" applyBorder="1" applyAlignment="1">
      <alignment horizontal="centerContinuous"/>
    </xf>
    <xf numFmtId="0" fontId="0" fillId="0" borderId="22" xfId="0" applyBorder="1" applyAlignment="1">
      <alignment/>
    </xf>
    <xf numFmtId="0" fontId="62" fillId="0" borderId="11"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wrapText="1"/>
    </xf>
    <xf numFmtId="0" fontId="62" fillId="0" borderId="12" xfId="0" applyFont="1" applyBorder="1" applyAlignment="1">
      <alignment/>
    </xf>
    <xf numFmtId="0" fontId="62" fillId="0" borderId="10" xfId="0" applyFont="1" applyBorder="1" applyAlignment="1">
      <alignment/>
    </xf>
    <xf numFmtId="0" fontId="62" fillId="0" borderId="12" xfId="0" applyFont="1" applyBorder="1" applyAlignment="1">
      <alignment vertical="center"/>
    </xf>
    <xf numFmtId="0" fontId="62" fillId="0" borderId="10" xfId="0" applyFont="1" applyBorder="1" applyAlignment="1">
      <alignment vertical="center"/>
    </xf>
    <xf numFmtId="3" fontId="62" fillId="0" borderId="10" xfId="0" applyNumberFormat="1" applyFont="1" applyBorder="1" applyAlignment="1">
      <alignment vertical="center"/>
    </xf>
    <xf numFmtId="3" fontId="62" fillId="0" borderId="11" xfId="0" applyNumberFormat="1" applyFont="1" applyBorder="1" applyAlignment="1">
      <alignment vertical="center" wrapText="1"/>
    </xf>
    <xf numFmtId="3" fontId="62" fillId="0" borderId="12" xfId="0" applyNumberFormat="1" applyFont="1" applyBorder="1" applyAlignment="1">
      <alignment vertical="center" wrapText="1"/>
    </xf>
    <xf numFmtId="3" fontId="62" fillId="0" borderId="10" xfId="0" applyNumberFormat="1" applyFont="1" applyBorder="1" applyAlignment="1">
      <alignment vertical="center" wrapText="1"/>
    </xf>
    <xf numFmtId="3" fontId="62" fillId="0" borderId="11" xfId="0" applyNumberFormat="1" applyFont="1" applyBorder="1" applyAlignment="1">
      <alignment vertical="center"/>
    </xf>
    <xf numFmtId="3" fontId="62" fillId="0" borderId="12" xfId="0" applyNumberFormat="1" applyFont="1" applyBorder="1" applyAlignment="1">
      <alignment vertical="center"/>
    </xf>
    <xf numFmtId="0" fontId="66" fillId="0" borderId="0" xfId="0" applyFont="1" applyAlignment="1">
      <alignment horizontal="centerContinuous"/>
    </xf>
    <xf numFmtId="0" fontId="62" fillId="0" borderId="0" xfId="0" applyFont="1" applyAlignment="1">
      <alignment horizontal="centerContinuous" vertical="center"/>
    </xf>
    <xf numFmtId="0" fontId="0" fillId="0" borderId="0" xfId="0" applyAlignment="1">
      <alignment/>
    </xf>
    <xf numFmtId="0" fontId="46" fillId="0" borderId="0" xfId="52" applyAlignment="1">
      <alignment/>
    </xf>
    <xf numFmtId="0" fontId="67" fillId="0" borderId="0" xfId="0" applyFont="1" applyAlignment="1">
      <alignment/>
    </xf>
    <xf numFmtId="0" fontId="2" fillId="0" borderId="23" xfId="0" applyFont="1" applyBorder="1" applyAlignment="1">
      <alignment vertical="center"/>
    </xf>
    <xf numFmtId="3" fontId="63" fillId="0" borderId="23" xfId="0" applyNumberFormat="1" applyFont="1" applyBorder="1" applyAlignment="1">
      <alignment vertical="center"/>
    </xf>
    <xf numFmtId="0" fontId="62" fillId="0" borderId="0" xfId="0" applyFont="1" applyAlignment="1">
      <alignment horizontal="centerContinuous" vertical="center" wrapText="1"/>
    </xf>
    <xf numFmtId="0" fontId="68" fillId="0" borderId="11" xfId="0" applyFont="1" applyBorder="1" applyAlignment="1">
      <alignment horizontal="center" vertical="center"/>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9"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10" xfId="0" applyFont="1" applyBorder="1" applyAlignment="1" quotePrefix="1">
      <alignment/>
    </xf>
    <xf numFmtId="0" fontId="3" fillId="0" borderId="11" xfId="0" applyFont="1" applyFill="1" applyBorder="1" applyAlignment="1">
      <alignment/>
    </xf>
    <xf numFmtId="0" fontId="0" fillId="0" borderId="24" xfId="0" applyBorder="1" applyAlignment="1">
      <alignment/>
    </xf>
    <xf numFmtId="0" fontId="0" fillId="0" borderId="25" xfId="0" applyBorder="1" applyAlignment="1">
      <alignment/>
    </xf>
    <xf numFmtId="0" fontId="3" fillId="0" borderId="12" xfId="0" applyFont="1" applyFill="1" applyBorder="1" applyAlignment="1">
      <alignment/>
    </xf>
    <xf numFmtId="0" fontId="0" fillId="0" borderId="18" xfId="0" applyBorder="1" applyAlignment="1">
      <alignment/>
    </xf>
    <xf numFmtId="0" fontId="0" fillId="0" borderId="26" xfId="0" applyBorder="1" applyAlignment="1">
      <alignment/>
    </xf>
    <xf numFmtId="0" fontId="63" fillId="0" borderId="27" xfId="0" applyFont="1" applyBorder="1" applyAlignment="1">
      <alignment/>
    </xf>
    <xf numFmtId="0" fontId="2" fillId="0" borderId="28" xfId="0" applyFont="1" applyFill="1" applyBorder="1" applyAlignment="1">
      <alignment vertical="center"/>
    </xf>
    <xf numFmtId="0" fontId="63" fillId="0" borderId="29" xfId="0" applyFont="1" applyBorder="1" applyAlignment="1">
      <alignment/>
    </xf>
    <xf numFmtId="0" fontId="63"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5" fillId="0" borderId="24" xfId="0" applyFont="1" applyBorder="1" applyAlignment="1">
      <alignment/>
    </xf>
    <xf numFmtId="0" fontId="65" fillId="0" borderId="0" xfId="0" applyFont="1" applyBorder="1" applyAlignment="1">
      <alignment/>
    </xf>
    <xf numFmtId="0" fontId="65" fillId="0" borderId="18" xfId="0" applyFont="1" applyBorder="1" applyAlignment="1">
      <alignment/>
    </xf>
    <xf numFmtId="0" fontId="0" fillId="0" borderId="0" xfId="0" applyBorder="1" applyAlignment="1" quotePrefix="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341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8">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v>
      </c>
      <c r="C3" s="146" t="s">
        <v>13</v>
      </c>
      <c r="D3" s="146" t="s">
        <v>12</v>
      </c>
      <c r="E3" s="146" t="s">
        <v>14</v>
      </c>
      <c r="F3" s="146" t="s">
        <v>15</v>
      </c>
      <c r="G3" s="146" t="s">
        <v>16</v>
      </c>
      <c r="H3" s="146" t="s">
        <v>17</v>
      </c>
      <c r="I3" s="146" t="s">
        <v>18</v>
      </c>
      <c r="J3" s="146" t="s">
        <v>19</v>
      </c>
      <c r="K3" s="146" t="s">
        <v>20</v>
      </c>
      <c r="L3" s="146"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May 2023</v>
      </c>
      <c r="B6" s="19"/>
      <c r="C6" s="19"/>
      <c r="D6" s="19"/>
      <c r="E6" s="19"/>
      <c r="F6" s="19"/>
      <c r="G6" s="19"/>
      <c r="H6" s="19"/>
      <c r="I6" s="19"/>
      <c r="J6" s="26"/>
    </row>
    <row r="7" ht="12.75">
      <c r="A7" s="20"/>
    </row>
    <row r="30" spans="1:10" ht="12.75">
      <c r="A30" t="s">
        <v>24</v>
      </c>
      <c r="G30" s="32" t="str">
        <f>CONCATENATE("Publication No. FHWA-PL",L3)</f>
        <v>Publication No. FHWA-PL-24-001</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2022 vs. 2023</v>
      </c>
      <c r="B35" s="26"/>
      <c r="C35" s="26"/>
      <c r="D35" s="26"/>
      <c r="E35" s="26"/>
      <c r="F35" s="26"/>
      <c r="G35" s="26"/>
      <c r="H35" s="26"/>
      <c r="I35" s="26"/>
      <c r="J35" s="26"/>
    </row>
    <row r="36" spans="1:10" ht="12.75">
      <c r="A36" s="27" t="str">
        <f>CONCATENATE("Change for US: ",B3)</f>
        <v>Change for US: 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2</v>
      </c>
      <c r="G43" s="17"/>
    </row>
    <row r="44" spans="1:7" ht="12.75">
      <c r="A44" s="10"/>
      <c r="B44" s="12"/>
      <c r="C44" s="24"/>
      <c r="D44" s="10" t="s">
        <v>33</v>
      </c>
      <c r="E44" s="12"/>
      <c r="F44" s="24" t="str">
        <f>C3</f>
        <v>1.5</v>
      </c>
      <c r="G44" s="17"/>
    </row>
    <row r="45" spans="1:7" ht="12.75">
      <c r="A45" s="10"/>
      <c r="B45" s="12"/>
      <c r="C45" s="24"/>
      <c r="D45" s="10" t="s">
        <v>34</v>
      </c>
      <c r="E45" s="12"/>
      <c r="F45" s="24" t="str">
        <f>D3</f>
        <v>0</v>
      </c>
      <c r="G45" s="17"/>
    </row>
    <row r="46" spans="1:7" ht="12.75">
      <c r="A46" s="10"/>
      <c r="B46" s="12"/>
      <c r="C46" s="24"/>
      <c r="D46" s="10" t="s">
        <v>35</v>
      </c>
      <c r="E46" s="12"/>
      <c r="F46" s="24" t="str">
        <f>E3</f>
        <v>5.9</v>
      </c>
      <c r="G46" s="17"/>
    </row>
    <row r="47" spans="1:7" ht="12.75">
      <c r="A47" s="10"/>
      <c r="B47" s="12"/>
      <c r="C47" s="24"/>
      <c r="D47" s="10" t="s">
        <v>36</v>
      </c>
      <c r="E47" s="12"/>
      <c r="F47" s="24" t="str">
        <f>F3</f>
        <v>1.2</v>
      </c>
      <c r="G47" s="17"/>
    </row>
    <row r="48" spans="1:7" ht="12.75">
      <c r="A48" s="10"/>
      <c r="B48" s="12"/>
      <c r="C48" s="24"/>
      <c r="D48" s="10" t="s">
        <v>37</v>
      </c>
      <c r="E48" s="12"/>
      <c r="F48" s="24" t="str">
        <f>G3</f>
        <v>1.1</v>
      </c>
      <c r="G48" s="17"/>
    </row>
    <row r="49" ht="12.75">
      <c r="A49" s="10"/>
    </row>
    <row r="51" ht="12.75">
      <c r="A51" s="10" t="str">
        <f>CONCATENATE("Based on All Reported ",I3," Data")</f>
        <v>Based on All Reported 2023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38">
      <selection activeCell="G25" sqref="G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221</v>
      </c>
      <c r="G2" s="29" t="s">
        <v>222</v>
      </c>
      <c r="H2" s="29" t="s">
        <v>223</v>
      </c>
      <c r="I2" s="29" t="s">
        <v>224</v>
      </c>
      <c r="J2" s="29" t="s">
        <v>225</v>
      </c>
      <c r="K2" s="29" t="s">
        <v>226</v>
      </c>
      <c r="L2" s="29" t="s">
        <v>227</v>
      </c>
      <c r="M2" s="29" t="s">
        <v>228</v>
      </c>
      <c r="N2" s="29" t="s">
        <v>229</v>
      </c>
      <c r="O2" s="29" t="s">
        <v>78</v>
      </c>
      <c r="P2" s="29" t="s">
        <v>8</v>
      </c>
    </row>
    <row r="3" spans="2:16" ht="12" customHeight="1" hidden="1">
      <c r="B3" s="30" t="s">
        <v>230</v>
      </c>
      <c r="C3" s="29" t="s">
        <v>231</v>
      </c>
      <c r="D3" s="29" t="s">
        <v>231</v>
      </c>
      <c r="E3" s="29" t="s">
        <v>231</v>
      </c>
      <c r="F3" s="29" t="s">
        <v>231</v>
      </c>
      <c r="G3" s="29" t="s">
        <v>231</v>
      </c>
      <c r="H3" s="146" t="s">
        <v>12</v>
      </c>
      <c r="I3" s="146" t="s">
        <v>12</v>
      </c>
      <c r="J3" s="146" t="s">
        <v>12</v>
      </c>
      <c r="K3" s="146" t="s">
        <v>12</v>
      </c>
      <c r="L3" s="146" t="s">
        <v>12</v>
      </c>
      <c r="M3" s="146" t="s">
        <v>12</v>
      </c>
      <c r="N3" s="146" t="s">
        <v>12</v>
      </c>
      <c r="O3" s="146" t="s">
        <v>68</v>
      </c>
      <c r="P3" s="146" t="s">
        <v>18</v>
      </c>
    </row>
    <row r="4" ht="12" customHeight="1"/>
    <row r="5" spans="2:15" ht="16.5" customHeight="1">
      <c r="B5" s="19" t="str">
        <f>CONCATENATE("Monthly Special Fuel Reported by States ",P3," (1)")</f>
        <v>Monthly Special Fuel Reported by States 2023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11/08/2023</v>
      </c>
      <c r="N10" s="84"/>
      <c r="O10" s="84" t="str">
        <f>CONCATENATE(P3," Reporting Period")</f>
        <v>2023 Reporting Period</v>
      </c>
    </row>
    <row r="11" spans="2:15" ht="7.5" customHeight="1">
      <c r="B11" s="73"/>
      <c r="C11" s="33" t="s">
        <v>202</v>
      </c>
      <c r="D11" s="33" t="s">
        <v>203</v>
      </c>
      <c r="E11" s="33" t="s">
        <v>204</v>
      </c>
      <c r="F11" s="33" t="s">
        <v>205</v>
      </c>
      <c r="G11" s="33" t="s">
        <v>206</v>
      </c>
      <c r="H11" s="33" t="s">
        <v>207</v>
      </c>
      <c r="I11" s="33" t="s">
        <v>208</v>
      </c>
      <c r="J11" s="33" t="s">
        <v>209</v>
      </c>
      <c r="K11" s="33" t="s">
        <v>210</v>
      </c>
      <c r="L11" s="33" t="s">
        <v>211</v>
      </c>
      <c r="M11" s="33" t="s">
        <v>212</v>
      </c>
      <c r="N11" s="33" t="s">
        <v>213</v>
      </c>
      <c r="O11" s="73"/>
    </row>
    <row r="12" spans="2:15" ht="7.5" customHeight="1">
      <c r="B12" s="47" t="s">
        <v>93</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93</v>
      </c>
      <c r="C13" s="72" t="s">
        <v>94</v>
      </c>
      <c r="D13" s="72" t="s">
        <v>97</v>
      </c>
      <c r="E13" s="72" t="s">
        <v>100</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76425251</v>
      </c>
      <c r="D15" s="79">
        <v>74949955</v>
      </c>
      <c r="E15" s="79">
        <v>70949948</v>
      </c>
      <c r="F15" s="79">
        <v>88594388</v>
      </c>
      <c r="G15" s="79">
        <v>74459358</v>
      </c>
      <c r="H15" s="79">
        <v>0</v>
      </c>
      <c r="I15" s="79">
        <v>0</v>
      </c>
      <c r="J15" s="79">
        <v>0</v>
      </c>
      <c r="K15" s="79">
        <v>0</v>
      </c>
      <c r="L15" s="79">
        <v>0</v>
      </c>
      <c r="M15" s="79">
        <v>0</v>
      </c>
      <c r="N15" s="79">
        <v>0</v>
      </c>
      <c r="O15" s="79">
        <v>385378900</v>
      </c>
    </row>
    <row r="16" spans="2:15" ht="7.5" customHeight="1">
      <c r="B16" s="75" t="s">
        <v>104</v>
      </c>
      <c r="C16" s="79">
        <v>6917426</v>
      </c>
      <c r="D16" s="79">
        <v>5812994</v>
      </c>
      <c r="E16" s="79">
        <v>6591794</v>
      </c>
      <c r="F16" s="79">
        <v>9122972</v>
      </c>
      <c r="G16" s="79">
        <v>5535292</v>
      </c>
      <c r="H16" s="79">
        <v>0</v>
      </c>
      <c r="I16" s="79">
        <v>0</v>
      </c>
      <c r="J16" s="79">
        <v>0</v>
      </c>
      <c r="K16" s="79">
        <v>0</v>
      </c>
      <c r="L16" s="79">
        <v>0</v>
      </c>
      <c r="M16" s="79">
        <v>0</v>
      </c>
      <c r="N16" s="79">
        <v>0</v>
      </c>
      <c r="O16" s="79">
        <v>33980478</v>
      </c>
    </row>
    <row r="17" spans="2:15" ht="7.5" customHeight="1">
      <c r="B17" s="75" t="s">
        <v>105</v>
      </c>
      <c r="C17" s="79">
        <v>82699075</v>
      </c>
      <c r="D17" s="79">
        <v>91125663</v>
      </c>
      <c r="E17" s="79">
        <v>105139074</v>
      </c>
      <c r="F17" s="79">
        <v>71437334</v>
      </c>
      <c r="G17" s="79">
        <v>89894260</v>
      </c>
      <c r="H17" s="79">
        <v>0</v>
      </c>
      <c r="I17" s="79">
        <v>0</v>
      </c>
      <c r="J17" s="79">
        <v>0</v>
      </c>
      <c r="K17" s="79">
        <v>0</v>
      </c>
      <c r="L17" s="79">
        <v>0</v>
      </c>
      <c r="M17" s="79">
        <v>0</v>
      </c>
      <c r="N17" s="79">
        <v>0</v>
      </c>
      <c r="O17" s="79">
        <v>440295406</v>
      </c>
    </row>
    <row r="18" spans="2:15" ht="7.5" customHeight="1">
      <c r="B18" s="119" t="s">
        <v>106</v>
      </c>
      <c r="C18" s="120">
        <v>54977919</v>
      </c>
      <c r="D18" s="120">
        <v>62916321</v>
      </c>
      <c r="E18" s="120">
        <v>62141671</v>
      </c>
      <c r="F18" s="120">
        <v>55413673</v>
      </c>
      <c r="G18" s="120">
        <v>71750552</v>
      </c>
      <c r="H18" s="120">
        <v>0</v>
      </c>
      <c r="I18" s="120">
        <v>0</v>
      </c>
      <c r="J18" s="120">
        <v>0</v>
      </c>
      <c r="K18" s="120">
        <v>0</v>
      </c>
      <c r="L18" s="120">
        <v>0</v>
      </c>
      <c r="M18" s="120">
        <v>0</v>
      </c>
      <c r="N18" s="120">
        <v>0</v>
      </c>
      <c r="O18" s="120">
        <v>307200136</v>
      </c>
    </row>
    <row r="19" spans="2:15" ht="7.5" customHeight="1">
      <c r="B19" s="79" t="s">
        <v>107</v>
      </c>
      <c r="C19" s="79">
        <v>209128252</v>
      </c>
      <c r="D19" s="79">
        <v>194323814</v>
      </c>
      <c r="E19" s="79">
        <v>341617452</v>
      </c>
      <c r="F19" s="79">
        <v>222805267</v>
      </c>
      <c r="G19" s="79">
        <v>241465107</v>
      </c>
      <c r="H19" s="79">
        <v>0</v>
      </c>
      <c r="I19" s="79">
        <v>0</v>
      </c>
      <c r="J19" s="79">
        <v>0</v>
      </c>
      <c r="K19" s="79">
        <v>0</v>
      </c>
      <c r="L19" s="79">
        <v>0</v>
      </c>
      <c r="M19" s="79">
        <v>0</v>
      </c>
      <c r="N19" s="79">
        <v>0</v>
      </c>
      <c r="O19" s="79">
        <v>1209339892</v>
      </c>
    </row>
    <row r="20" spans="2:15" ht="7.5" customHeight="1">
      <c r="B20" s="75" t="s">
        <v>108</v>
      </c>
      <c r="C20" s="79">
        <v>71818220</v>
      </c>
      <c r="D20" s="79">
        <v>71548928</v>
      </c>
      <c r="E20" s="79">
        <v>70451665</v>
      </c>
      <c r="F20" s="79">
        <v>79037305</v>
      </c>
      <c r="G20" s="79">
        <v>84832909</v>
      </c>
      <c r="H20" s="79">
        <v>0</v>
      </c>
      <c r="I20" s="79">
        <v>0</v>
      </c>
      <c r="J20" s="79">
        <v>0</v>
      </c>
      <c r="K20" s="79">
        <v>0</v>
      </c>
      <c r="L20" s="79">
        <v>0</v>
      </c>
      <c r="M20" s="79">
        <v>0</v>
      </c>
      <c r="N20" s="79">
        <v>0</v>
      </c>
      <c r="O20" s="79">
        <v>377689027</v>
      </c>
    </row>
    <row r="21" spans="2:15" ht="7.5" customHeight="1">
      <c r="B21" s="75" t="s">
        <v>109</v>
      </c>
      <c r="C21" s="79">
        <v>19797676</v>
      </c>
      <c r="D21" s="79">
        <v>19065689</v>
      </c>
      <c r="E21" s="79">
        <v>28342786</v>
      </c>
      <c r="F21" s="79">
        <v>21268866</v>
      </c>
      <c r="G21" s="79">
        <v>24520300</v>
      </c>
      <c r="H21" s="79">
        <v>0</v>
      </c>
      <c r="I21" s="79">
        <v>0</v>
      </c>
      <c r="J21" s="79">
        <v>0</v>
      </c>
      <c r="K21" s="79">
        <v>0</v>
      </c>
      <c r="L21" s="79">
        <v>0</v>
      </c>
      <c r="M21" s="79">
        <v>0</v>
      </c>
      <c r="N21" s="79">
        <v>0</v>
      </c>
      <c r="O21" s="79">
        <v>112995317</v>
      </c>
    </row>
    <row r="22" spans="2:15" ht="7.5" customHeight="1">
      <c r="B22" s="119" t="s">
        <v>110</v>
      </c>
      <c r="C22" s="120">
        <v>5991744</v>
      </c>
      <c r="D22" s="120">
        <v>5997150</v>
      </c>
      <c r="E22" s="120">
        <v>7589293</v>
      </c>
      <c r="F22" s="120">
        <v>6241443</v>
      </c>
      <c r="G22" s="120">
        <v>6893045</v>
      </c>
      <c r="H22" s="120">
        <v>0</v>
      </c>
      <c r="I22" s="120">
        <v>0</v>
      </c>
      <c r="J22" s="120">
        <v>0</v>
      </c>
      <c r="K22" s="120">
        <v>0</v>
      </c>
      <c r="L22" s="120">
        <v>0</v>
      </c>
      <c r="M22" s="120">
        <v>0</v>
      </c>
      <c r="N22" s="120">
        <v>0</v>
      </c>
      <c r="O22" s="120">
        <v>32712675</v>
      </c>
    </row>
    <row r="23" spans="2:15" ht="7.5" customHeight="1">
      <c r="B23" s="79" t="s">
        <v>111</v>
      </c>
      <c r="C23" s="79">
        <v>954485</v>
      </c>
      <c r="D23" s="79">
        <v>873537</v>
      </c>
      <c r="E23" s="79">
        <v>1035538</v>
      </c>
      <c r="F23" s="79">
        <v>971308</v>
      </c>
      <c r="G23" s="79">
        <v>1147026</v>
      </c>
      <c r="H23" s="79">
        <v>0</v>
      </c>
      <c r="I23" s="79">
        <v>0</v>
      </c>
      <c r="J23" s="79">
        <v>0</v>
      </c>
      <c r="K23" s="79">
        <v>0</v>
      </c>
      <c r="L23" s="79">
        <v>0</v>
      </c>
      <c r="M23" s="79">
        <v>0</v>
      </c>
      <c r="N23" s="79">
        <v>0</v>
      </c>
      <c r="O23" s="79">
        <v>4981894</v>
      </c>
    </row>
    <row r="24" spans="2:15" ht="7.5" customHeight="1">
      <c r="B24" s="75" t="s">
        <v>112</v>
      </c>
      <c r="C24" s="79">
        <v>162854395</v>
      </c>
      <c r="D24" s="79">
        <v>163122746</v>
      </c>
      <c r="E24" s="79">
        <v>157338455</v>
      </c>
      <c r="F24" s="79">
        <v>179375961</v>
      </c>
      <c r="G24" s="79">
        <v>165847139</v>
      </c>
      <c r="H24" s="79">
        <v>0</v>
      </c>
      <c r="I24" s="79">
        <v>0</v>
      </c>
      <c r="J24" s="79">
        <v>0</v>
      </c>
      <c r="K24" s="79">
        <v>0</v>
      </c>
      <c r="L24" s="79">
        <v>0</v>
      </c>
      <c r="M24" s="79">
        <v>0</v>
      </c>
      <c r="N24" s="79">
        <v>0</v>
      </c>
      <c r="O24" s="79">
        <v>828538696</v>
      </c>
    </row>
    <row r="25" spans="2:15" ht="7.5" customHeight="1">
      <c r="B25" s="75" t="s">
        <v>113</v>
      </c>
      <c r="C25" s="79">
        <v>92440557</v>
      </c>
      <c r="D25" s="79">
        <v>125888300</v>
      </c>
      <c r="E25" s="79">
        <v>147145229</v>
      </c>
      <c r="F25" s="79">
        <v>131325414</v>
      </c>
      <c r="G25" s="79">
        <v>143358434</v>
      </c>
      <c r="H25" s="79">
        <v>0</v>
      </c>
      <c r="I25" s="79">
        <v>0</v>
      </c>
      <c r="J25" s="79">
        <v>0</v>
      </c>
      <c r="K25" s="79">
        <v>0</v>
      </c>
      <c r="L25" s="79">
        <v>0</v>
      </c>
      <c r="M25" s="79">
        <v>0</v>
      </c>
      <c r="N25" s="79">
        <v>0</v>
      </c>
      <c r="O25" s="79">
        <v>640157934</v>
      </c>
    </row>
    <row r="26" spans="2:15" ht="7.5" customHeight="1">
      <c r="B26" s="119" t="s">
        <v>114</v>
      </c>
      <c r="C26" s="120">
        <v>4025229</v>
      </c>
      <c r="D26" s="120">
        <v>3438941</v>
      </c>
      <c r="E26" s="120">
        <v>2993924</v>
      </c>
      <c r="F26" s="120">
        <v>3759087</v>
      </c>
      <c r="G26" s="120">
        <v>4665779</v>
      </c>
      <c r="H26" s="120">
        <v>0</v>
      </c>
      <c r="I26" s="120">
        <v>0</v>
      </c>
      <c r="J26" s="120">
        <v>0</v>
      </c>
      <c r="K26" s="120">
        <v>0</v>
      </c>
      <c r="L26" s="120">
        <v>0</v>
      </c>
      <c r="M26" s="120">
        <v>0</v>
      </c>
      <c r="N26" s="120">
        <v>0</v>
      </c>
      <c r="O26" s="120">
        <v>18882960</v>
      </c>
    </row>
    <row r="27" spans="2:15" ht="7.5" customHeight="1">
      <c r="B27" s="79" t="s">
        <v>115</v>
      </c>
      <c r="C27" s="79">
        <v>30008555</v>
      </c>
      <c r="D27" s="79">
        <v>25803831</v>
      </c>
      <c r="E27" s="79">
        <v>31107790</v>
      </c>
      <c r="F27" s="79">
        <v>24563436</v>
      </c>
      <c r="G27" s="79">
        <v>23535952</v>
      </c>
      <c r="H27" s="79">
        <v>0</v>
      </c>
      <c r="I27" s="79">
        <v>0</v>
      </c>
      <c r="J27" s="79">
        <v>0</v>
      </c>
      <c r="K27" s="79">
        <v>0</v>
      </c>
      <c r="L27" s="79">
        <v>0</v>
      </c>
      <c r="M27" s="79">
        <v>0</v>
      </c>
      <c r="N27" s="79">
        <v>0</v>
      </c>
      <c r="O27" s="79">
        <v>135019564</v>
      </c>
    </row>
    <row r="28" spans="2:15" ht="7.5" customHeight="1">
      <c r="B28" s="75" t="s">
        <v>116</v>
      </c>
      <c r="C28" s="79">
        <v>125213100</v>
      </c>
      <c r="D28" s="79">
        <v>109316458</v>
      </c>
      <c r="E28" s="79">
        <v>144277445</v>
      </c>
      <c r="F28" s="79">
        <v>120037108</v>
      </c>
      <c r="G28" s="79">
        <v>125975272</v>
      </c>
      <c r="H28" s="79">
        <v>0</v>
      </c>
      <c r="I28" s="79">
        <v>0</v>
      </c>
      <c r="J28" s="79">
        <v>0</v>
      </c>
      <c r="K28" s="79">
        <v>0</v>
      </c>
      <c r="L28" s="79">
        <v>0</v>
      </c>
      <c r="M28" s="79">
        <v>0</v>
      </c>
      <c r="N28" s="79">
        <v>0</v>
      </c>
      <c r="O28" s="79">
        <v>624819383</v>
      </c>
    </row>
    <row r="29" spans="2:15" ht="7.5" customHeight="1">
      <c r="B29" s="75" t="s">
        <v>117</v>
      </c>
      <c r="C29" s="79">
        <v>96005916</v>
      </c>
      <c r="D29" s="79">
        <v>116887711</v>
      </c>
      <c r="E29" s="79">
        <v>107243015</v>
      </c>
      <c r="F29" s="79">
        <v>96363432</v>
      </c>
      <c r="G29" s="79">
        <v>121598162</v>
      </c>
      <c r="H29" s="79">
        <v>0</v>
      </c>
      <c r="I29" s="79">
        <v>0</v>
      </c>
      <c r="J29" s="79">
        <v>0</v>
      </c>
      <c r="K29" s="79">
        <v>0</v>
      </c>
      <c r="L29" s="79">
        <v>0</v>
      </c>
      <c r="M29" s="79">
        <v>0</v>
      </c>
      <c r="N29" s="79">
        <v>0</v>
      </c>
      <c r="O29" s="79">
        <v>538098236</v>
      </c>
    </row>
    <row r="30" spans="2:15" ht="7.5" customHeight="1">
      <c r="B30" s="119" t="s">
        <v>118</v>
      </c>
      <c r="C30" s="120">
        <v>67965071</v>
      </c>
      <c r="D30" s="120">
        <v>42770135</v>
      </c>
      <c r="E30" s="120">
        <v>64338577</v>
      </c>
      <c r="F30" s="120">
        <v>64774964</v>
      </c>
      <c r="G30" s="120">
        <v>61588831</v>
      </c>
      <c r="H30" s="120">
        <v>0</v>
      </c>
      <c r="I30" s="120">
        <v>0</v>
      </c>
      <c r="J30" s="120">
        <v>0</v>
      </c>
      <c r="K30" s="120">
        <v>0</v>
      </c>
      <c r="L30" s="120">
        <v>0</v>
      </c>
      <c r="M30" s="120">
        <v>0</v>
      </c>
      <c r="N30" s="120">
        <v>0</v>
      </c>
      <c r="O30" s="120">
        <v>301437578</v>
      </c>
    </row>
    <row r="31" spans="2:15" ht="7.5" customHeight="1">
      <c r="B31" s="79" t="s">
        <v>119</v>
      </c>
      <c r="C31" s="79">
        <v>36509203</v>
      </c>
      <c r="D31" s="79">
        <v>35513797</v>
      </c>
      <c r="E31" s="79">
        <v>46886686</v>
      </c>
      <c r="F31" s="79">
        <v>38315137</v>
      </c>
      <c r="G31" s="79">
        <v>40521868</v>
      </c>
      <c r="H31" s="79">
        <v>0</v>
      </c>
      <c r="I31" s="79">
        <v>0</v>
      </c>
      <c r="J31" s="79">
        <v>0</v>
      </c>
      <c r="K31" s="79">
        <v>0</v>
      </c>
      <c r="L31" s="79">
        <v>0</v>
      </c>
      <c r="M31" s="79">
        <v>0</v>
      </c>
      <c r="N31" s="79">
        <v>0</v>
      </c>
      <c r="O31" s="79">
        <v>197746691</v>
      </c>
    </row>
    <row r="32" spans="2:15" ht="7.5" customHeight="1">
      <c r="B32" s="75" t="s">
        <v>120</v>
      </c>
      <c r="C32" s="79">
        <v>67037873</v>
      </c>
      <c r="D32" s="79">
        <v>69811916</v>
      </c>
      <c r="E32" s="79">
        <v>77461266</v>
      </c>
      <c r="F32" s="79">
        <v>67994650</v>
      </c>
      <c r="G32" s="79">
        <v>65674153</v>
      </c>
      <c r="H32" s="79">
        <v>0</v>
      </c>
      <c r="I32" s="79">
        <v>0</v>
      </c>
      <c r="J32" s="79">
        <v>0</v>
      </c>
      <c r="K32" s="79">
        <v>0</v>
      </c>
      <c r="L32" s="79">
        <v>0</v>
      </c>
      <c r="M32" s="79">
        <v>0</v>
      </c>
      <c r="N32" s="79">
        <v>0</v>
      </c>
      <c r="O32" s="79">
        <v>347979858</v>
      </c>
    </row>
    <row r="33" spans="2:15" ht="7.5" customHeight="1">
      <c r="B33" s="75" t="s">
        <v>121</v>
      </c>
      <c r="C33" s="79">
        <v>68865290</v>
      </c>
      <c r="D33" s="79">
        <v>59351779</v>
      </c>
      <c r="E33" s="79">
        <v>68095035</v>
      </c>
      <c r="F33" s="79">
        <v>61174486</v>
      </c>
      <c r="G33" s="79">
        <v>64894326</v>
      </c>
      <c r="H33" s="79">
        <v>0</v>
      </c>
      <c r="I33" s="79">
        <v>0</v>
      </c>
      <c r="J33" s="79">
        <v>0</v>
      </c>
      <c r="K33" s="79">
        <v>0</v>
      </c>
      <c r="L33" s="79">
        <v>0</v>
      </c>
      <c r="M33" s="79">
        <v>0</v>
      </c>
      <c r="N33" s="79">
        <v>0</v>
      </c>
      <c r="O33" s="79">
        <v>322380916</v>
      </c>
    </row>
    <row r="34" spans="2:15" ht="7.5" customHeight="1">
      <c r="B34" s="119" t="s">
        <v>122</v>
      </c>
      <c r="C34" s="120">
        <v>5552932</v>
      </c>
      <c r="D34" s="120">
        <v>1574542</v>
      </c>
      <c r="E34" s="120">
        <v>20222836</v>
      </c>
      <c r="F34" s="120">
        <v>4742364</v>
      </c>
      <c r="G34" s="120">
        <v>26054750</v>
      </c>
      <c r="H34" s="120">
        <v>0</v>
      </c>
      <c r="I34" s="120">
        <v>0</v>
      </c>
      <c r="J34" s="120">
        <v>0</v>
      </c>
      <c r="K34" s="120">
        <v>0</v>
      </c>
      <c r="L34" s="120">
        <v>0</v>
      </c>
      <c r="M34" s="120">
        <v>0</v>
      </c>
      <c r="N34" s="120">
        <v>0</v>
      </c>
      <c r="O34" s="120">
        <v>58147424</v>
      </c>
    </row>
    <row r="35" spans="2:15" ht="7.5" customHeight="1">
      <c r="B35" s="79" t="s">
        <v>123</v>
      </c>
      <c r="C35" s="79">
        <v>42415736</v>
      </c>
      <c r="D35" s="79">
        <v>47142740</v>
      </c>
      <c r="E35" s="79">
        <v>48544239</v>
      </c>
      <c r="F35" s="79">
        <v>43778455</v>
      </c>
      <c r="G35" s="79">
        <v>46386225</v>
      </c>
      <c r="H35" s="79">
        <v>0</v>
      </c>
      <c r="I35" s="79">
        <v>0</v>
      </c>
      <c r="J35" s="79">
        <v>0</v>
      </c>
      <c r="K35" s="79">
        <v>0</v>
      </c>
      <c r="L35" s="79">
        <v>0</v>
      </c>
      <c r="M35" s="79">
        <v>0</v>
      </c>
      <c r="N35" s="79">
        <v>0</v>
      </c>
      <c r="O35" s="79">
        <v>228267395</v>
      </c>
    </row>
    <row r="36" spans="2:15" ht="7.5" customHeight="1">
      <c r="B36" s="75" t="s">
        <v>124</v>
      </c>
      <c r="C36" s="79">
        <v>32716359</v>
      </c>
      <c r="D36" s="79">
        <v>32870975</v>
      </c>
      <c r="E36" s="79">
        <v>35857080</v>
      </c>
      <c r="F36" s="79">
        <v>34208912</v>
      </c>
      <c r="G36" s="79">
        <v>41434715</v>
      </c>
      <c r="H36" s="79">
        <v>0</v>
      </c>
      <c r="I36" s="79">
        <v>0</v>
      </c>
      <c r="J36" s="79">
        <v>0</v>
      </c>
      <c r="K36" s="79">
        <v>0</v>
      </c>
      <c r="L36" s="79">
        <v>0</v>
      </c>
      <c r="M36" s="79">
        <v>0</v>
      </c>
      <c r="N36" s="79">
        <v>0</v>
      </c>
      <c r="O36" s="79">
        <v>177088041</v>
      </c>
    </row>
    <row r="37" spans="2:15" ht="7.5" customHeight="1">
      <c r="B37" s="75" t="s">
        <v>125</v>
      </c>
      <c r="C37" s="79">
        <v>53171776</v>
      </c>
      <c r="D37" s="79">
        <v>67833667</v>
      </c>
      <c r="E37" s="79">
        <v>91644264</v>
      </c>
      <c r="F37" s="79">
        <v>60694437</v>
      </c>
      <c r="G37" s="79">
        <v>88177271</v>
      </c>
      <c r="H37" s="79">
        <v>0</v>
      </c>
      <c r="I37" s="79">
        <v>0</v>
      </c>
      <c r="J37" s="79">
        <v>0</v>
      </c>
      <c r="K37" s="79">
        <v>0</v>
      </c>
      <c r="L37" s="79">
        <v>0</v>
      </c>
      <c r="M37" s="79">
        <v>0</v>
      </c>
      <c r="N37" s="79">
        <v>0</v>
      </c>
      <c r="O37" s="79">
        <v>361521415</v>
      </c>
    </row>
    <row r="38" spans="2:15" ht="7.5" customHeight="1">
      <c r="B38" s="119" t="s">
        <v>126</v>
      </c>
      <c r="C38" s="120">
        <v>71390229</v>
      </c>
      <c r="D38" s="120">
        <v>51510241</v>
      </c>
      <c r="E38" s="120">
        <v>43871075</v>
      </c>
      <c r="F38" s="120">
        <v>71402509</v>
      </c>
      <c r="G38" s="120">
        <v>48757088</v>
      </c>
      <c r="H38" s="120">
        <v>0</v>
      </c>
      <c r="I38" s="120">
        <v>0</v>
      </c>
      <c r="J38" s="120">
        <v>0</v>
      </c>
      <c r="K38" s="120">
        <v>0</v>
      </c>
      <c r="L38" s="120">
        <v>0</v>
      </c>
      <c r="M38" s="120">
        <v>0</v>
      </c>
      <c r="N38" s="120">
        <v>0</v>
      </c>
      <c r="O38" s="120">
        <v>286931142</v>
      </c>
    </row>
    <row r="39" spans="2:15" ht="7.5" customHeight="1">
      <c r="B39" s="79" t="s">
        <v>127</v>
      </c>
      <c r="C39" s="79">
        <v>54751094</v>
      </c>
      <c r="D39" s="79">
        <v>57843777</v>
      </c>
      <c r="E39" s="79">
        <v>55811972</v>
      </c>
      <c r="F39" s="79">
        <v>61063040</v>
      </c>
      <c r="G39" s="79">
        <v>62759403</v>
      </c>
      <c r="H39" s="79">
        <v>0</v>
      </c>
      <c r="I39" s="79">
        <v>0</v>
      </c>
      <c r="J39" s="79">
        <v>0</v>
      </c>
      <c r="K39" s="79">
        <v>0</v>
      </c>
      <c r="L39" s="79">
        <v>0</v>
      </c>
      <c r="M39" s="79">
        <v>0</v>
      </c>
      <c r="N39" s="79">
        <v>0</v>
      </c>
      <c r="O39" s="79">
        <v>292229286</v>
      </c>
    </row>
    <row r="40" spans="2:15" ht="7.5" customHeight="1">
      <c r="B40" s="75" t="s">
        <v>128</v>
      </c>
      <c r="C40" s="79">
        <v>88215460</v>
      </c>
      <c r="D40" s="79">
        <v>96028770</v>
      </c>
      <c r="E40" s="79">
        <v>104785919</v>
      </c>
      <c r="F40" s="79">
        <v>72766059</v>
      </c>
      <c r="G40" s="79">
        <v>92280154</v>
      </c>
      <c r="H40" s="79">
        <v>0</v>
      </c>
      <c r="I40" s="79">
        <v>0</v>
      </c>
      <c r="J40" s="79">
        <v>0</v>
      </c>
      <c r="K40" s="79">
        <v>0</v>
      </c>
      <c r="L40" s="79">
        <v>0</v>
      </c>
      <c r="M40" s="79">
        <v>0</v>
      </c>
      <c r="N40" s="79">
        <v>0</v>
      </c>
      <c r="O40" s="79">
        <v>454076362</v>
      </c>
    </row>
    <row r="41" spans="2:15" ht="7.5" customHeight="1">
      <c r="B41" s="75" t="s">
        <v>129</v>
      </c>
      <c r="C41" s="79">
        <v>19623768</v>
      </c>
      <c r="D41" s="79">
        <v>20236406</v>
      </c>
      <c r="E41" s="79">
        <v>25296868</v>
      </c>
      <c r="F41" s="79">
        <v>19198625</v>
      </c>
      <c r="G41" s="79">
        <v>22798946</v>
      </c>
      <c r="H41" s="79">
        <v>0</v>
      </c>
      <c r="I41" s="79">
        <v>0</v>
      </c>
      <c r="J41" s="79">
        <v>0</v>
      </c>
      <c r="K41" s="79">
        <v>0</v>
      </c>
      <c r="L41" s="79">
        <v>0</v>
      </c>
      <c r="M41" s="79">
        <v>0</v>
      </c>
      <c r="N41" s="79">
        <v>0</v>
      </c>
      <c r="O41" s="79">
        <v>107154613</v>
      </c>
    </row>
    <row r="42" spans="2:15" ht="7.5" customHeight="1">
      <c r="B42" s="119" t="s">
        <v>130</v>
      </c>
      <c r="C42" s="120">
        <v>36602050</v>
      </c>
      <c r="D42" s="120">
        <v>34747999</v>
      </c>
      <c r="E42" s="120">
        <v>38748862</v>
      </c>
      <c r="F42" s="120">
        <v>41582553</v>
      </c>
      <c r="G42" s="120">
        <v>46720727</v>
      </c>
      <c r="H42" s="120">
        <v>0</v>
      </c>
      <c r="I42" s="120">
        <v>0</v>
      </c>
      <c r="J42" s="120">
        <v>0</v>
      </c>
      <c r="K42" s="120">
        <v>0</v>
      </c>
      <c r="L42" s="120">
        <v>0</v>
      </c>
      <c r="M42" s="120">
        <v>0</v>
      </c>
      <c r="N42" s="120">
        <v>0</v>
      </c>
      <c r="O42" s="120">
        <v>198402191</v>
      </c>
    </row>
    <row r="43" spans="2:15" ht="7.5" customHeight="1">
      <c r="B43" s="79" t="s">
        <v>131</v>
      </c>
      <c r="C43" s="79">
        <v>34446110</v>
      </c>
      <c r="D43" s="79">
        <v>34883840</v>
      </c>
      <c r="E43" s="79">
        <v>18098589</v>
      </c>
      <c r="F43" s="79">
        <v>38588680</v>
      </c>
      <c r="G43" s="79">
        <v>42548981</v>
      </c>
      <c r="H43" s="79">
        <v>0</v>
      </c>
      <c r="I43" s="79">
        <v>0</v>
      </c>
      <c r="J43" s="79">
        <v>0</v>
      </c>
      <c r="K43" s="79">
        <v>0</v>
      </c>
      <c r="L43" s="79">
        <v>0</v>
      </c>
      <c r="M43" s="79">
        <v>0</v>
      </c>
      <c r="N43" s="79">
        <v>0</v>
      </c>
      <c r="O43" s="79">
        <v>168566200</v>
      </c>
    </row>
    <row r="44" spans="2:15" ht="7.5" customHeight="1">
      <c r="B44" s="75" t="s">
        <v>132</v>
      </c>
      <c r="C44" s="79">
        <v>10439410</v>
      </c>
      <c r="D44" s="79">
        <v>9418152</v>
      </c>
      <c r="E44" s="79">
        <v>10962195</v>
      </c>
      <c r="F44" s="79">
        <v>9984247</v>
      </c>
      <c r="G44" s="79">
        <v>10778566</v>
      </c>
      <c r="H44" s="79">
        <v>0</v>
      </c>
      <c r="I44" s="79">
        <v>0</v>
      </c>
      <c r="J44" s="79">
        <v>0</v>
      </c>
      <c r="K44" s="79">
        <v>0</v>
      </c>
      <c r="L44" s="79">
        <v>0</v>
      </c>
      <c r="M44" s="79">
        <v>0</v>
      </c>
      <c r="N44" s="79">
        <v>0</v>
      </c>
      <c r="O44" s="79">
        <v>51582570</v>
      </c>
    </row>
    <row r="45" spans="2:15" ht="7.5" customHeight="1">
      <c r="B45" s="75" t="s">
        <v>133</v>
      </c>
      <c r="C45" s="79">
        <v>58688223</v>
      </c>
      <c r="D45" s="79">
        <v>55436166</v>
      </c>
      <c r="E45" s="79">
        <v>68574392</v>
      </c>
      <c r="F45" s="79">
        <v>63530641</v>
      </c>
      <c r="G45" s="79">
        <v>72716824</v>
      </c>
      <c r="H45" s="79">
        <v>0</v>
      </c>
      <c r="I45" s="79">
        <v>0</v>
      </c>
      <c r="J45" s="79">
        <v>0</v>
      </c>
      <c r="K45" s="79">
        <v>0</v>
      </c>
      <c r="L45" s="79">
        <v>0</v>
      </c>
      <c r="M45" s="79">
        <v>0</v>
      </c>
      <c r="N45" s="79">
        <v>0</v>
      </c>
      <c r="O45" s="79">
        <v>318946246</v>
      </c>
    </row>
    <row r="46" spans="2:15" ht="7.5" customHeight="1">
      <c r="B46" s="119" t="s">
        <v>134</v>
      </c>
      <c r="C46" s="120">
        <v>50016996</v>
      </c>
      <c r="D46" s="120">
        <v>60840275</v>
      </c>
      <c r="E46" s="120">
        <v>69725316</v>
      </c>
      <c r="F46" s="120">
        <v>50434738</v>
      </c>
      <c r="G46" s="120">
        <v>56221945</v>
      </c>
      <c r="H46" s="120">
        <v>0</v>
      </c>
      <c r="I46" s="120">
        <v>0</v>
      </c>
      <c r="J46" s="120">
        <v>0</v>
      </c>
      <c r="K46" s="120">
        <v>0</v>
      </c>
      <c r="L46" s="120">
        <v>0</v>
      </c>
      <c r="M46" s="120">
        <v>0</v>
      </c>
      <c r="N46" s="120">
        <v>0</v>
      </c>
      <c r="O46" s="120">
        <v>287239270</v>
      </c>
    </row>
    <row r="47" spans="2:15" ht="7.5" customHeight="1">
      <c r="B47" s="79" t="s">
        <v>135</v>
      </c>
      <c r="C47" s="79">
        <v>96613090</v>
      </c>
      <c r="D47" s="79">
        <v>86020723</v>
      </c>
      <c r="E47" s="79">
        <v>220303170</v>
      </c>
      <c r="F47" s="79">
        <v>113714925</v>
      </c>
      <c r="G47" s="79">
        <v>100808379</v>
      </c>
      <c r="H47" s="79">
        <v>0</v>
      </c>
      <c r="I47" s="79">
        <v>0</v>
      </c>
      <c r="J47" s="79">
        <v>0</v>
      </c>
      <c r="K47" s="79">
        <v>0</v>
      </c>
      <c r="L47" s="79">
        <v>0</v>
      </c>
      <c r="M47" s="79">
        <v>0</v>
      </c>
      <c r="N47" s="79">
        <v>0</v>
      </c>
      <c r="O47" s="79">
        <v>617460287</v>
      </c>
    </row>
    <row r="48" spans="2:15" ht="7.5" customHeight="1">
      <c r="B48" s="75" t="s">
        <v>136</v>
      </c>
      <c r="C48" s="79">
        <v>95583732</v>
      </c>
      <c r="D48" s="79">
        <v>108046105</v>
      </c>
      <c r="E48" s="79">
        <v>90739429</v>
      </c>
      <c r="F48" s="79">
        <v>100325361</v>
      </c>
      <c r="G48" s="79">
        <v>117860030</v>
      </c>
      <c r="H48" s="79">
        <v>0</v>
      </c>
      <c r="I48" s="79">
        <v>0</v>
      </c>
      <c r="J48" s="79">
        <v>0</v>
      </c>
      <c r="K48" s="79">
        <v>0</v>
      </c>
      <c r="L48" s="79">
        <v>0</v>
      </c>
      <c r="M48" s="79">
        <v>0</v>
      </c>
      <c r="N48" s="79">
        <v>0</v>
      </c>
      <c r="O48" s="79">
        <v>512554657</v>
      </c>
    </row>
    <row r="49" spans="2:15" ht="7.5" customHeight="1">
      <c r="B49" s="75" t="s">
        <v>137</v>
      </c>
      <c r="C49" s="79">
        <v>25769994</v>
      </c>
      <c r="D49" s="79">
        <v>14273075</v>
      </c>
      <c r="E49" s="79">
        <v>26443231</v>
      </c>
      <c r="F49" s="79">
        <v>21971862</v>
      </c>
      <c r="G49" s="79">
        <v>21962925</v>
      </c>
      <c r="H49" s="79">
        <v>0</v>
      </c>
      <c r="I49" s="79">
        <v>0</v>
      </c>
      <c r="J49" s="79">
        <v>0</v>
      </c>
      <c r="K49" s="79">
        <v>0</v>
      </c>
      <c r="L49" s="79">
        <v>0</v>
      </c>
      <c r="M49" s="79">
        <v>0</v>
      </c>
      <c r="N49" s="79">
        <v>0</v>
      </c>
      <c r="O49" s="79">
        <v>110421087</v>
      </c>
    </row>
    <row r="50" spans="2:15" ht="7.5" customHeight="1">
      <c r="B50" s="119" t="s">
        <v>138</v>
      </c>
      <c r="C50" s="120">
        <v>121523386</v>
      </c>
      <c r="D50" s="120">
        <v>123928198</v>
      </c>
      <c r="E50" s="120">
        <v>149980969</v>
      </c>
      <c r="F50" s="120">
        <v>122771620</v>
      </c>
      <c r="G50" s="120">
        <v>146532629</v>
      </c>
      <c r="H50" s="120">
        <v>0</v>
      </c>
      <c r="I50" s="120">
        <v>0</v>
      </c>
      <c r="J50" s="120">
        <v>0</v>
      </c>
      <c r="K50" s="120">
        <v>0</v>
      </c>
      <c r="L50" s="120">
        <v>0</v>
      </c>
      <c r="M50" s="120">
        <v>0</v>
      </c>
      <c r="N50" s="120">
        <v>0</v>
      </c>
      <c r="O50" s="120">
        <v>664736802</v>
      </c>
    </row>
    <row r="51" spans="2:15" ht="7.5" customHeight="1">
      <c r="B51" s="79" t="s">
        <v>139</v>
      </c>
      <c r="C51" s="79">
        <v>75418089</v>
      </c>
      <c r="D51" s="79">
        <v>55406246</v>
      </c>
      <c r="E51" s="79">
        <v>113513757</v>
      </c>
      <c r="F51" s="79">
        <v>65907634</v>
      </c>
      <c r="G51" s="79">
        <v>80080842</v>
      </c>
      <c r="H51" s="79">
        <v>0</v>
      </c>
      <c r="I51" s="79">
        <v>0</v>
      </c>
      <c r="J51" s="79">
        <v>0</v>
      </c>
      <c r="K51" s="79">
        <v>0</v>
      </c>
      <c r="L51" s="79">
        <v>0</v>
      </c>
      <c r="M51" s="79">
        <v>0</v>
      </c>
      <c r="N51" s="79">
        <v>0</v>
      </c>
      <c r="O51" s="79">
        <v>390326568</v>
      </c>
    </row>
    <row r="52" spans="2:15" ht="7.5" customHeight="1">
      <c r="B52" s="75" t="s">
        <v>140</v>
      </c>
      <c r="C52" s="79">
        <v>44322956</v>
      </c>
      <c r="D52" s="79">
        <v>45310223</v>
      </c>
      <c r="E52" s="79">
        <v>47273313</v>
      </c>
      <c r="F52" s="79">
        <v>45039558</v>
      </c>
      <c r="G52" s="79">
        <v>46531242</v>
      </c>
      <c r="H52" s="79">
        <v>0</v>
      </c>
      <c r="I52" s="79">
        <v>0</v>
      </c>
      <c r="J52" s="79">
        <v>0</v>
      </c>
      <c r="K52" s="79">
        <v>0</v>
      </c>
      <c r="L52" s="79">
        <v>0</v>
      </c>
      <c r="M52" s="79">
        <v>0</v>
      </c>
      <c r="N52" s="79">
        <v>0</v>
      </c>
      <c r="O52" s="79">
        <v>228477293</v>
      </c>
    </row>
    <row r="53" spans="2:15" ht="7.5" customHeight="1">
      <c r="B53" s="75" t="s">
        <v>141</v>
      </c>
      <c r="C53" s="79">
        <v>109596751</v>
      </c>
      <c r="D53" s="79">
        <v>103374463</v>
      </c>
      <c r="E53" s="79">
        <v>167519476</v>
      </c>
      <c r="F53" s="79">
        <v>111846277</v>
      </c>
      <c r="G53" s="79">
        <v>121315911</v>
      </c>
      <c r="H53" s="79">
        <v>0</v>
      </c>
      <c r="I53" s="79">
        <v>0</v>
      </c>
      <c r="J53" s="79">
        <v>0</v>
      </c>
      <c r="K53" s="79">
        <v>0</v>
      </c>
      <c r="L53" s="79">
        <v>0</v>
      </c>
      <c r="M53" s="79">
        <v>0</v>
      </c>
      <c r="N53" s="79">
        <v>0</v>
      </c>
      <c r="O53" s="79">
        <v>613652878</v>
      </c>
    </row>
    <row r="54" spans="2:15" ht="7.5" customHeight="1">
      <c r="B54" s="119" t="s">
        <v>142</v>
      </c>
      <c r="C54" s="120">
        <v>5916610</v>
      </c>
      <c r="D54" s="120">
        <v>5332386</v>
      </c>
      <c r="E54" s="120">
        <v>7836588</v>
      </c>
      <c r="F54" s="120">
        <v>5296488</v>
      </c>
      <c r="G54" s="120">
        <v>5162564</v>
      </c>
      <c r="H54" s="120">
        <v>0</v>
      </c>
      <c r="I54" s="120">
        <v>0</v>
      </c>
      <c r="J54" s="120">
        <v>0</v>
      </c>
      <c r="K54" s="120">
        <v>0</v>
      </c>
      <c r="L54" s="120">
        <v>0</v>
      </c>
      <c r="M54" s="120">
        <v>0</v>
      </c>
      <c r="N54" s="120">
        <v>0</v>
      </c>
      <c r="O54" s="120">
        <v>29544636</v>
      </c>
    </row>
    <row r="55" spans="2:15" ht="7.5" customHeight="1">
      <c r="B55" s="79" t="s">
        <v>143</v>
      </c>
      <c r="C55" s="79">
        <v>73781466</v>
      </c>
      <c r="D55" s="79">
        <v>74872092</v>
      </c>
      <c r="E55" s="79">
        <v>82652424</v>
      </c>
      <c r="F55" s="79">
        <v>68332489</v>
      </c>
      <c r="G55" s="79">
        <v>87714402</v>
      </c>
      <c r="H55" s="79">
        <v>0</v>
      </c>
      <c r="I55" s="79">
        <v>0</v>
      </c>
      <c r="J55" s="79">
        <v>0</v>
      </c>
      <c r="K55" s="79">
        <v>0</v>
      </c>
      <c r="L55" s="79">
        <v>0</v>
      </c>
      <c r="M55" s="79">
        <v>0</v>
      </c>
      <c r="N55" s="79">
        <v>0</v>
      </c>
      <c r="O55" s="79">
        <v>387352873</v>
      </c>
    </row>
    <row r="56" spans="2:15" ht="7.5" customHeight="1">
      <c r="B56" s="75" t="s">
        <v>144</v>
      </c>
      <c r="C56" s="79">
        <v>18242078</v>
      </c>
      <c r="D56" s="79">
        <v>18286460</v>
      </c>
      <c r="E56" s="79">
        <v>15541307</v>
      </c>
      <c r="F56" s="79">
        <v>20267974</v>
      </c>
      <c r="G56" s="79">
        <v>19328014</v>
      </c>
      <c r="H56" s="79">
        <v>0</v>
      </c>
      <c r="I56" s="79">
        <v>0</v>
      </c>
      <c r="J56" s="79">
        <v>0</v>
      </c>
      <c r="K56" s="79">
        <v>0</v>
      </c>
      <c r="L56" s="79">
        <v>0</v>
      </c>
      <c r="M56" s="79">
        <v>0</v>
      </c>
      <c r="N56" s="79">
        <v>0</v>
      </c>
      <c r="O56" s="79">
        <v>91665833</v>
      </c>
    </row>
    <row r="57" spans="2:15" ht="7.5" customHeight="1">
      <c r="B57" s="75" t="s">
        <v>145</v>
      </c>
      <c r="C57" s="79">
        <v>78231888</v>
      </c>
      <c r="D57" s="79">
        <v>80637703</v>
      </c>
      <c r="E57" s="79">
        <v>108248910</v>
      </c>
      <c r="F57" s="79">
        <v>107538956</v>
      </c>
      <c r="G57" s="79">
        <v>85123411</v>
      </c>
      <c r="H57" s="79">
        <v>0</v>
      </c>
      <c r="I57" s="79">
        <v>0</v>
      </c>
      <c r="J57" s="79">
        <v>0</v>
      </c>
      <c r="K57" s="79">
        <v>0</v>
      </c>
      <c r="L57" s="79">
        <v>0</v>
      </c>
      <c r="M57" s="79">
        <v>0</v>
      </c>
      <c r="N57" s="79">
        <v>0</v>
      </c>
      <c r="O57" s="79">
        <v>459780868</v>
      </c>
    </row>
    <row r="58" spans="2:15" ht="7.5" customHeight="1">
      <c r="B58" s="119" t="s">
        <v>146</v>
      </c>
      <c r="C58" s="120">
        <v>485609537</v>
      </c>
      <c r="D58" s="120">
        <v>472698069</v>
      </c>
      <c r="E58" s="120">
        <v>552118165</v>
      </c>
      <c r="F58" s="120">
        <v>516580276</v>
      </c>
      <c r="G58" s="120">
        <v>561669694</v>
      </c>
      <c r="H58" s="120">
        <v>0</v>
      </c>
      <c r="I58" s="120">
        <v>0</v>
      </c>
      <c r="J58" s="120">
        <v>0</v>
      </c>
      <c r="K58" s="120">
        <v>0</v>
      </c>
      <c r="L58" s="120">
        <v>0</v>
      </c>
      <c r="M58" s="120">
        <v>0</v>
      </c>
      <c r="N58" s="120">
        <v>0</v>
      </c>
      <c r="O58" s="120">
        <v>2588675741</v>
      </c>
    </row>
    <row r="59" spans="2:15" ht="7.5" customHeight="1">
      <c r="B59" s="79" t="s">
        <v>147</v>
      </c>
      <c r="C59" s="79">
        <v>38357162</v>
      </c>
      <c r="D59" s="79">
        <v>41399639</v>
      </c>
      <c r="E59" s="79">
        <v>47326067</v>
      </c>
      <c r="F59" s="79">
        <v>29148695</v>
      </c>
      <c r="G59" s="79">
        <v>39870154</v>
      </c>
      <c r="H59" s="79">
        <v>0</v>
      </c>
      <c r="I59" s="79">
        <v>0</v>
      </c>
      <c r="J59" s="79">
        <v>0</v>
      </c>
      <c r="K59" s="79">
        <v>0</v>
      </c>
      <c r="L59" s="79">
        <v>0</v>
      </c>
      <c r="M59" s="79">
        <v>0</v>
      </c>
      <c r="N59" s="79">
        <v>0</v>
      </c>
      <c r="O59" s="79">
        <v>196101717</v>
      </c>
    </row>
    <row r="60" spans="2:15" ht="7.5" customHeight="1">
      <c r="B60" s="75" t="s">
        <v>148</v>
      </c>
      <c r="C60" s="79">
        <v>3848508</v>
      </c>
      <c r="D60" s="79">
        <v>4770979</v>
      </c>
      <c r="E60" s="79">
        <v>5155562</v>
      </c>
      <c r="F60" s="79">
        <v>2842920</v>
      </c>
      <c r="G60" s="79">
        <v>5473725</v>
      </c>
      <c r="H60" s="79">
        <v>0</v>
      </c>
      <c r="I60" s="79">
        <v>0</v>
      </c>
      <c r="J60" s="79">
        <v>0</v>
      </c>
      <c r="K60" s="79">
        <v>0</v>
      </c>
      <c r="L60" s="79">
        <v>0</v>
      </c>
      <c r="M60" s="79">
        <v>0</v>
      </c>
      <c r="N60" s="79">
        <v>0</v>
      </c>
      <c r="O60" s="79">
        <v>22091694</v>
      </c>
    </row>
    <row r="61" spans="2:15" ht="7.5" customHeight="1">
      <c r="B61" s="75" t="s">
        <v>149</v>
      </c>
      <c r="C61" s="79">
        <v>121095317</v>
      </c>
      <c r="D61" s="79">
        <v>89244716</v>
      </c>
      <c r="E61" s="79">
        <v>85193440</v>
      </c>
      <c r="F61" s="79">
        <v>152088419</v>
      </c>
      <c r="G61" s="79">
        <v>74523326</v>
      </c>
      <c r="H61" s="79">
        <v>0</v>
      </c>
      <c r="I61" s="79">
        <v>0</v>
      </c>
      <c r="J61" s="79">
        <v>0</v>
      </c>
      <c r="K61" s="79">
        <v>0</v>
      </c>
      <c r="L61" s="79">
        <v>0</v>
      </c>
      <c r="M61" s="79">
        <v>0</v>
      </c>
      <c r="N61" s="79">
        <v>0</v>
      </c>
      <c r="O61" s="79">
        <v>522145218</v>
      </c>
    </row>
    <row r="62" spans="2:15" ht="7.5" customHeight="1">
      <c r="B62" s="119" t="s">
        <v>150</v>
      </c>
      <c r="C62" s="120">
        <v>51684438</v>
      </c>
      <c r="D62" s="120">
        <v>53688447</v>
      </c>
      <c r="E62" s="120">
        <v>57552486</v>
      </c>
      <c r="F62" s="120">
        <v>61288479</v>
      </c>
      <c r="G62" s="120">
        <v>53639431</v>
      </c>
      <c r="H62" s="120">
        <v>0</v>
      </c>
      <c r="I62" s="120">
        <v>0</v>
      </c>
      <c r="J62" s="120">
        <v>0</v>
      </c>
      <c r="K62" s="120">
        <v>0</v>
      </c>
      <c r="L62" s="120">
        <v>0</v>
      </c>
      <c r="M62" s="120">
        <v>0</v>
      </c>
      <c r="N62" s="120">
        <v>0</v>
      </c>
      <c r="O62" s="120">
        <v>277853281</v>
      </c>
    </row>
    <row r="63" spans="2:15" ht="7.5" customHeight="1">
      <c r="B63" s="75" t="s">
        <v>151</v>
      </c>
      <c r="C63" s="79">
        <v>61688982</v>
      </c>
      <c r="D63" s="79">
        <v>27339401</v>
      </c>
      <c r="E63" s="79">
        <v>31297125</v>
      </c>
      <c r="F63" s="79">
        <v>65233219</v>
      </c>
      <c r="G63" s="79">
        <v>28995151</v>
      </c>
      <c r="H63" s="79">
        <v>0</v>
      </c>
      <c r="I63" s="79">
        <v>0</v>
      </c>
      <c r="J63" s="79">
        <v>0</v>
      </c>
      <c r="K63" s="79">
        <v>0</v>
      </c>
      <c r="L63" s="79">
        <v>0</v>
      </c>
      <c r="M63" s="79">
        <v>0</v>
      </c>
      <c r="N63" s="79">
        <v>0</v>
      </c>
      <c r="O63" s="79">
        <v>214553878</v>
      </c>
    </row>
    <row r="64" spans="2:15" ht="7.5" customHeight="1">
      <c r="B64" s="75" t="s">
        <v>152</v>
      </c>
      <c r="C64" s="79">
        <v>68875802</v>
      </c>
      <c r="D64" s="79">
        <v>69506251</v>
      </c>
      <c r="E64" s="79">
        <v>64479409</v>
      </c>
      <c r="F64" s="79">
        <v>67003042</v>
      </c>
      <c r="G64" s="79">
        <v>84404690</v>
      </c>
      <c r="H64" s="79">
        <v>0</v>
      </c>
      <c r="I64" s="79">
        <v>0</v>
      </c>
      <c r="J64" s="79">
        <v>0</v>
      </c>
      <c r="K64" s="79">
        <v>0</v>
      </c>
      <c r="L64" s="79">
        <v>0</v>
      </c>
      <c r="M64" s="79">
        <v>0</v>
      </c>
      <c r="N64" s="79">
        <v>0</v>
      </c>
      <c r="O64" s="79">
        <v>354269194</v>
      </c>
    </row>
    <row r="65" spans="2:15" ht="7.5" customHeight="1" thickBot="1">
      <c r="B65" s="80" t="s">
        <v>153</v>
      </c>
      <c r="C65" s="79">
        <v>26258968</v>
      </c>
      <c r="D65" s="79">
        <v>31898094</v>
      </c>
      <c r="E65" s="79">
        <v>21975424</v>
      </c>
      <c r="F65" s="79">
        <v>24188839</v>
      </c>
      <c r="G65" s="79">
        <v>26733548</v>
      </c>
      <c r="H65" s="79">
        <v>0</v>
      </c>
      <c r="I65" s="79">
        <v>0</v>
      </c>
      <c r="J65" s="79">
        <v>0</v>
      </c>
      <c r="K65" s="79">
        <v>0</v>
      </c>
      <c r="L65" s="79">
        <v>0</v>
      </c>
      <c r="M65" s="79">
        <v>0</v>
      </c>
      <c r="N65" s="79">
        <v>0</v>
      </c>
      <c r="O65" s="79">
        <v>131054873</v>
      </c>
    </row>
    <row r="66" spans="2:15" ht="7.5" customHeight="1" thickTop="1">
      <c r="B66" s="76" t="s">
        <v>215</v>
      </c>
      <c r="C66" s="83">
        <v>3440084134</v>
      </c>
      <c r="D66" s="83">
        <v>3354920485</v>
      </c>
      <c r="E66" s="83">
        <v>4068040502</v>
      </c>
      <c r="F66" s="83">
        <v>3615938524</v>
      </c>
      <c r="G66" s="83">
        <v>3783523428</v>
      </c>
      <c r="H66" s="83">
        <v>0</v>
      </c>
      <c r="I66" s="83">
        <v>0</v>
      </c>
      <c r="J66" s="83">
        <v>0</v>
      </c>
      <c r="K66" s="83">
        <v>0</v>
      </c>
      <c r="L66" s="83">
        <v>0</v>
      </c>
      <c r="M66" s="83">
        <v>0</v>
      </c>
      <c r="N66" s="83">
        <v>0</v>
      </c>
      <c r="O66" s="83">
        <v>18262507074</v>
      </c>
    </row>
    <row r="67" spans="2:15" ht="7.5" customHeight="1" thickBot="1">
      <c r="B67" s="77" t="s">
        <v>155</v>
      </c>
      <c r="C67" s="82">
        <v>10419279</v>
      </c>
      <c r="D67" s="82">
        <v>9265521</v>
      </c>
      <c r="E67" s="82">
        <v>9502066</v>
      </c>
      <c r="F67" s="82">
        <v>11286358</v>
      </c>
      <c r="G67" s="82">
        <v>8891890</v>
      </c>
      <c r="H67" s="82">
        <v>0</v>
      </c>
      <c r="I67" s="82">
        <v>0</v>
      </c>
      <c r="J67" s="82">
        <v>0</v>
      </c>
      <c r="K67" s="82">
        <v>0</v>
      </c>
      <c r="L67" s="82">
        <v>0</v>
      </c>
      <c r="M67" s="82">
        <v>0</v>
      </c>
      <c r="N67" s="82">
        <v>0</v>
      </c>
      <c r="O67" s="82">
        <v>49365114</v>
      </c>
    </row>
    <row r="68" spans="2:15" ht="9" customHeight="1" thickTop="1">
      <c r="B68" s="78" t="s">
        <v>216</v>
      </c>
      <c r="C68" s="81">
        <v>3450503413</v>
      </c>
      <c r="D68" s="81">
        <v>3364186006</v>
      </c>
      <c r="E68" s="81">
        <v>4077542568</v>
      </c>
      <c r="F68" s="81">
        <v>3627224882</v>
      </c>
      <c r="G68" s="81">
        <v>3792415318</v>
      </c>
      <c r="H68" s="81">
        <v>0</v>
      </c>
      <c r="I68" s="81">
        <v>0</v>
      </c>
      <c r="J68" s="81">
        <v>0</v>
      </c>
      <c r="K68" s="81">
        <v>0</v>
      </c>
      <c r="L68" s="81">
        <v>0</v>
      </c>
      <c r="M68" s="81">
        <v>0</v>
      </c>
      <c r="N68" s="81">
        <v>0</v>
      </c>
      <c r="O68" s="81">
        <v>18311872188</v>
      </c>
    </row>
    <row r="69" spans="2:15" ht="12.75">
      <c r="B69" s="142" t="s">
        <v>233</v>
      </c>
      <c r="C69" s="132"/>
      <c r="D69" s="132"/>
      <c r="E69" s="132"/>
      <c r="F69" s="132"/>
      <c r="G69" s="132"/>
      <c r="H69" s="132"/>
      <c r="I69" s="132"/>
      <c r="J69" s="143" t="s">
        <v>234</v>
      </c>
      <c r="K69" s="132"/>
      <c r="L69" s="132"/>
      <c r="M69" s="132"/>
      <c r="N69" s="132"/>
      <c r="O69" s="133"/>
    </row>
    <row r="70" spans="2:15" ht="12.75">
      <c r="B70" s="141" t="s">
        <v>235</v>
      </c>
      <c r="C70" s="94"/>
      <c r="D70" s="94"/>
      <c r="E70" s="94"/>
      <c r="F70" s="94"/>
      <c r="G70" s="94"/>
      <c r="H70" s="94"/>
      <c r="I70" s="94"/>
      <c r="J70" s="144" t="s">
        <v>236</v>
      </c>
      <c r="K70" s="94"/>
      <c r="L70" s="94"/>
      <c r="M70" s="94"/>
      <c r="N70" s="94"/>
      <c r="O70" s="100"/>
    </row>
    <row r="71" spans="2:15" ht="12.75">
      <c r="B71" s="141" t="s">
        <v>237</v>
      </c>
      <c r="C71" s="94"/>
      <c r="D71" s="94"/>
      <c r="E71" s="94"/>
      <c r="F71" s="94"/>
      <c r="G71" s="94"/>
      <c r="H71" s="94"/>
      <c r="I71" s="94"/>
      <c r="J71" s="94"/>
      <c r="K71" s="94"/>
      <c r="L71" s="94"/>
      <c r="M71" s="94"/>
      <c r="N71" s="94"/>
      <c r="O71" s="100"/>
    </row>
    <row r="72" spans="2:15" ht="12.75">
      <c r="B72" s="78" t="s">
        <v>238</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43">
      <selection activeCell="O25" sqref="O25"/>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75</v>
      </c>
      <c r="D2" s="29" t="s">
        <v>76</v>
      </c>
      <c r="E2" s="29" t="s">
        <v>77</v>
      </c>
      <c r="F2" s="29" t="s">
        <v>221</v>
      </c>
      <c r="G2" s="29" t="s">
        <v>222</v>
      </c>
      <c r="H2" s="29" t="s">
        <v>223</v>
      </c>
      <c r="I2" s="29" t="s">
        <v>224</v>
      </c>
      <c r="J2" s="29" t="s">
        <v>225</v>
      </c>
      <c r="K2" s="29" t="s">
        <v>226</v>
      </c>
      <c r="L2" s="29" t="s">
        <v>227</v>
      </c>
      <c r="M2" s="29" t="s">
        <v>228</v>
      </c>
      <c r="N2" s="29" t="s">
        <v>229</v>
      </c>
      <c r="O2" s="29" t="s">
        <v>78</v>
      </c>
      <c r="P2" s="29" t="s">
        <v>8</v>
      </c>
    </row>
    <row r="3" spans="2:16" ht="12" customHeight="1" hidden="1">
      <c r="B3" s="30" t="s">
        <v>230</v>
      </c>
      <c r="C3" s="29" t="s">
        <v>62</v>
      </c>
      <c r="D3" s="29" t="s">
        <v>62</v>
      </c>
      <c r="E3" s="29" t="s">
        <v>62</v>
      </c>
      <c r="F3" s="29" t="s">
        <v>62</v>
      </c>
      <c r="G3" s="29" t="s">
        <v>62</v>
      </c>
      <c r="H3" s="146" t="s">
        <v>62</v>
      </c>
      <c r="I3" s="146" t="s">
        <v>62</v>
      </c>
      <c r="J3" s="146" t="s">
        <v>62</v>
      </c>
      <c r="K3" s="146" t="s">
        <v>62</v>
      </c>
      <c r="L3" s="146" t="s">
        <v>62</v>
      </c>
      <c r="M3" s="146" t="s">
        <v>62</v>
      </c>
      <c r="N3" s="146" t="s">
        <v>62</v>
      </c>
      <c r="O3" s="146" t="s">
        <v>68</v>
      </c>
      <c r="P3" s="146"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232</v>
      </c>
    </row>
    <row r="10" spans="2:15" ht="9" customHeight="1">
      <c r="B10" s="85" t="str">
        <f>CONCATENATE("Created On: ",O3)</f>
        <v>Created On: 11/08/2023</v>
      </c>
      <c r="N10" s="84"/>
      <c r="O10" s="84" t="str">
        <f>CONCATENATE(P3," Reporting Period")</f>
        <v>2022 Reporting Period</v>
      </c>
    </row>
    <row r="11" spans="2:15" ht="7.5" customHeight="1">
      <c r="B11" s="73"/>
      <c r="C11" s="33" t="s">
        <v>239</v>
      </c>
      <c r="D11" s="33" t="s">
        <v>240</v>
      </c>
      <c r="E11" s="33" t="s">
        <v>241</v>
      </c>
      <c r="F11" s="33" t="s">
        <v>242</v>
      </c>
      <c r="G11" s="33" t="s">
        <v>243</v>
      </c>
      <c r="H11" s="33" t="s">
        <v>244</v>
      </c>
      <c r="I11" s="33" t="s">
        <v>245</v>
      </c>
      <c r="J11" s="33" t="s">
        <v>246</v>
      </c>
      <c r="K11" s="33" t="s">
        <v>247</v>
      </c>
      <c r="L11" s="33" t="s">
        <v>248</v>
      </c>
      <c r="M11" s="33" t="s">
        <v>249</v>
      </c>
      <c r="N11" s="33" t="s">
        <v>250</v>
      </c>
      <c r="O11" s="73"/>
    </row>
    <row r="12" spans="2:15" ht="7.5" customHeight="1">
      <c r="B12" s="47" t="s">
        <v>93</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32</v>
      </c>
    </row>
    <row r="13" spans="2:15" s="72" customFormat="1" ht="8.25" hidden="1">
      <c r="B13" s="72" t="s">
        <v>93</v>
      </c>
      <c r="C13" s="72" t="s">
        <v>94</v>
      </c>
      <c r="D13" s="72" t="s">
        <v>97</v>
      </c>
      <c r="E13" s="72" t="s">
        <v>100</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84526284</v>
      </c>
      <c r="D15" s="79">
        <v>72556101</v>
      </c>
      <c r="E15" s="79">
        <v>72786317</v>
      </c>
      <c r="F15" s="79">
        <v>88124224</v>
      </c>
      <c r="G15" s="79">
        <v>75660861</v>
      </c>
      <c r="H15" s="79">
        <v>77576012</v>
      </c>
      <c r="I15" s="79">
        <v>83608141</v>
      </c>
      <c r="J15" s="79">
        <v>74060057</v>
      </c>
      <c r="K15" s="79">
        <v>77896033</v>
      </c>
      <c r="L15" s="79">
        <v>86272592</v>
      </c>
      <c r="M15" s="79">
        <v>79268541</v>
      </c>
      <c r="N15" s="79">
        <v>74762224</v>
      </c>
      <c r="O15" s="79">
        <v>947097387</v>
      </c>
    </row>
    <row r="16" spans="2:15" ht="7.5" customHeight="1">
      <c r="B16" s="75" t="s">
        <v>104</v>
      </c>
      <c r="C16" s="79">
        <v>10338805</v>
      </c>
      <c r="D16" s="79">
        <v>12079005</v>
      </c>
      <c r="E16" s="79">
        <v>6489019</v>
      </c>
      <c r="F16" s="79">
        <v>5852831</v>
      </c>
      <c r="G16" s="79">
        <v>6448938</v>
      </c>
      <c r="H16" s="79">
        <v>15361320</v>
      </c>
      <c r="I16" s="79">
        <v>21405223</v>
      </c>
      <c r="J16" s="79">
        <v>24895415</v>
      </c>
      <c r="K16" s="79">
        <v>13957650</v>
      </c>
      <c r="L16" s="79">
        <v>13165184</v>
      </c>
      <c r="M16" s="79">
        <v>4835134</v>
      </c>
      <c r="N16" s="79">
        <v>8473127</v>
      </c>
      <c r="O16" s="79">
        <v>143301651</v>
      </c>
    </row>
    <row r="17" spans="2:15" ht="7.5" customHeight="1">
      <c r="B17" s="75" t="s">
        <v>105</v>
      </c>
      <c r="C17" s="79">
        <v>75458277</v>
      </c>
      <c r="D17" s="79">
        <v>87222788</v>
      </c>
      <c r="E17" s="79">
        <v>109506640</v>
      </c>
      <c r="F17" s="79">
        <v>82055013</v>
      </c>
      <c r="G17" s="79">
        <v>96560743</v>
      </c>
      <c r="H17" s="79">
        <v>95839906</v>
      </c>
      <c r="I17" s="79">
        <v>68449033</v>
      </c>
      <c r="J17" s="79">
        <v>94095406</v>
      </c>
      <c r="K17" s="79">
        <v>100087605</v>
      </c>
      <c r="L17" s="79">
        <v>72740386</v>
      </c>
      <c r="M17" s="79">
        <v>100148140</v>
      </c>
      <c r="N17" s="79">
        <v>96036369</v>
      </c>
      <c r="O17" s="79">
        <v>1078200306</v>
      </c>
    </row>
    <row r="18" spans="2:15" ht="7.5" customHeight="1">
      <c r="B18" s="119" t="s">
        <v>106</v>
      </c>
      <c r="C18" s="120">
        <v>53788877</v>
      </c>
      <c r="D18" s="120">
        <v>67365657</v>
      </c>
      <c r="E18" s="120">
        <v>62088874</v>
      </c>
      <c r="F18" s="120">
        <v>52694573</v>
      </c>
      <c r="G18" s="120">
        <v>67853248</v>
      </c>
      <c r="H18" s="120">
        <v>63238633</v>
      </c>
      <c r="I18" s="120">
        <v>52739571</v>
      </c>
      <c r="J18" s="120">
        <v>68113272</v>
      </c>
      <c r="K18" s="120">
        <v>60388008</v>
      </c>
      <c r="L18" s="120">
        <v>60391203</v>
      </c>
      <c r="M18" s="120">
        <v>70543153</v>
      </c>
      <c r="N18" s="120">
        <v>57213595</v>
      </c>
      <c r="O18" s="120">
        <v>736418664</v>
      </c>
    </row>
    <row r="19" spans="2:15" ht="7.5" customHeight="1">
      <c r="B19" s="74" t="s">
        <v>107</v>
      </c>
      <c r="C19" s="79">
        <v>215107927</v>
      </c>
      <c r="D19" s="79">
        <v>224527158</v>
      </c>
      <c r="E19" s="79">
        <v>347351047</v>
      </c>
      <c r="F19" s="79">
        <v>234815681</v>
      </c>
      <c r="G19" s="79">
        <v>223864307</v>
      </c>
      <c r="H19" s="79">
        <v>362034194</v>
      </c>
      <c r="I19" s="79">
        <v>229964137</v>
      </c>
      <c r="J19" s="79">
        <v>250680798</v>
      </c>
      <c r="K19" s="79">
        <v>346339333</v>
      </c>
      <c r="L19" s="79">
        <v>248952896</v>
      </c>
      <c r="M19" s="79">
        <v>223544298</v>
      </c>
      <c r="N19" s="79">
        <v>411586831</v>
      </c>
      <c r="O19" s="79">
        <v>3318768607</v>
      </c>
    </row>
    <row r="20" spans="2:15" ht="7.5" customHeight="1">
      <c r="B20" s="75" t="s">
        <v>108</v>
      </c>
      <c r="C20" s="79">
        <v>71633902</v>
      </c>
      <c r="D20" s="79">
        <v>69440944</v>
      </c>
      <c r="E20" s="79">
        <v>75795559</v>
      </c>
      <c r="F20" s="79">
        <v>78518694</v>
      </c>
      <c r="G20" s="79">
        <v>88107233</v>
      </c>
      <c r="H20" s="79">
        <v>79001680</v>
      </c>
      <c r="I20" s="79">
        <v>82289209</v>
      </c>
      <c r="J20" s="79">
        <v>89510884</v>
      </c>
      <c r="K20" s="79">
        <v>82812366</v>
      </c>
      <c r="L20" s="79">
        <v>84241163</v>
      </c>
      <c r="M20" s="79">
        <v>78049193</v>
      </c>
      <c r="N20" s="79">
        <v>66485143</v>
      </c>
      <c r="O20" s="79">
        <v>945885970</v>
      </c>
    </row>
    <row r="21" spans="2:15" ht="7.5" customHeight="1">
      <c r="B21" s="75" t="s">
        <v>109</v>
      </c>
      <c r="C21" s="79">
        <v>20599025</v>
      </c>
      <c r="D21" s="79">
        <v>20359138</v>
      </c>
      <c r="E21" s="79">
        <v>30033529</v>
      </c>
      <c r="F21" s="79">
        <v>23237384</v>
      </c>
      <c r="G21" s="79">
        <v>24371227</v>
      </c>
      <c r="H21" s="79">
        <v>29580636</v>
      </c>
      <c r="I21" s="79">
        <v>22935071</v>
      </c>
      <c r="J21" s="79">
        <v>24082301</v>
      </c>
      <c r="K21" s="79">
        <v>25402377</v>
      </c>
      <c r="L21" s="79">
        <v>23249412</v>
      </c>
      <c r="M21" s="79">
        <v>22751775</v>
      </c>
      <c r="N21" s="79">
        <v>28729528</v>
      </c>
      <c r="O21" s="79">
        <v>295331403</v>
      </c>
    </row>
    <row r="22" spans="2:15" ht="7.5" customHeight="1">
      <c r="B22" s="119" t="s">
        <v>110</v>
      </c>
      <c r="C22" s="120">
        <v>5253070</v>
      </c>
      <c r="D22" s="120">
        <v>6398188</v>
      </c>
      <c r="E22" s="120">
        <v>7194073</v>
      </c>
      <c r="F22" s="120">
        <v>5883380</v>
      </c>
      <c r="G22" s="120">
        <v>6693843</v>
      </c>
      <c r="H22" s="120">
        <v>6852225</v>
      </c>
      <c r="I22" s="120">
        <v>6011457</v>
      </c>
      <c r="J22" s="120">
        <v>7378172</v>
      </c>
      <c r="K22" s="120">
        <v>7259033</v>
      </c>
      <c r="L22" s="120">
        <v>6295027</v>
      </c>
      <c r="M22" s="120">
        <v>6520390</v>
      </c>
      <c r="N22" s="120">
        <v>6526291</v>
      </c>
      <c r="O22" s="120">
        <v>78265149</v>
      </c>
    </row>
    <row r="23" spans="2:15" ht="7.5" customHeight="1">
      <c r="B23" s="74" t="s">
        <v>111</v>
      </c>
      <c r="C23" s="79">
        <v>926837</v>
      </c>
      <c r="D23" s="79">
        <v>924314</v>
      </c>
      <c r="E23" s="79">
        <v>1049733</v>
      </c>
      <c r="F23" s="79">
        <v>966707</v>
      </c>
      <c r="G23" s="79">
        <v>1093179</v>
      </c>
      <c r="H23" s="79">
        <v>1136173</v>
      </c>
      <c r="I23" s="79">
        <v>1162796</v>
      </c>
      <c r="J23" s="79">
        <v>1156659</v>
      </c>
      <c r="K23" s="79">
        <v>1135209</v>
      </c>
      <c r="L23" s="79">
        <v>991465</v>
      </c>
      <c r="M23" s="79">
        <v>1108336</v>
      </c>
      <c r="N23" s="79">
        <v>971239</v>
      </c>
      <c r="O23" s="79">
        <v>12622647</v>
      </c>
    </row>
    <row r="24" spans="2:15" ht="7.5" customHeight="1">
      <c r="B24" s="75" t="s">
        <v>112</v>
      </c>
      <c r="C24" s="79">
        <v>159179173</v>
      </c>
      <c r="D24" s="79">
        <v>153789586</v>
      </c>
      <c r="E24" s="79">
        <v>156216775</v>
      </c>
      <c r="F24" s="79">
        <v>176152064</v>
      </c>
      <c r="G24" s="79">
        <v>164813655</v>
      </c>
      <c r="H24" s="79">
        <v>166005123</v>
      </c>
      <c r="I24" s="79">
        <v>157519535</v>
      </c>
      <c r="J24" s="79">
        <v>154897117</v>
      </c>
      <c r="K24" s="79">
        <v>166131930</v>
      </c>
      <c r="L24" s="79">
        <v>152896585</v>
      </c>
      <c r="M24" s="79">
        <v>177241365</v>
      </c>
      <c r="N24" s="79">
        <v>166026300</v>
      </c>
      <c r="O24" s="79">
        <v>1950869208</v>
      </c>
    </row>
    <row r="25" spans="2:15" ht="7.5" customHeight="1">
      <c r="B25" s="75" t="s">
        <v>113</v>
      </c>
      <c r="C25" s="79">
        <v>125436985</v>
      </c>
      <c r="D25" s="79">
        <v>125812302</v>
      </c>
      <c r="E25" s="79">
        <v>81178098</v>
      </c>
      <c r="F25" s="79">
        <v>129671946</v>
      </c>
      <c r="G25" s="79">
        <v>42956279</v>
      </c>
      <c r="H25" s="79">
        <v>121461282</v>
      </c>
      <c r="I25" s="79">
        <v>124882142</v>
      </c>
      <c r="J25" s="79">
        <v>135246590</v>
      </c>
      <c r="K25" s="79">
        <v>130307274</v>
      </c>
      <c r="L25" s="79">
        <v>131676794</v>
      </c>
      <c r="M25" s="79">
        <v>132556626</v>
      </c>
      <c r="N25" s="79">
        <v>128874983</v>
      </c>
      <c r="O25" s="79">
        <v>1410061301</v>
      </c>
    </row>
    <row r="26" spans="2:15" ht="7.5" customHeight="1">
      <c r="B26" s="119" t="s">
        <v>114</v>
      </c>
      <c r="C26" s="120">
        <v>4295381</v>
      </c>
      <c r="D26" s="120">
        <v>3656207</v>
      </c>
      <c r="E26" s="120">
        <v>4399096</v>
      </c>
      <c r="F26" s="120">
        <v>5477223</v>
      </c>
      <c r="G26" s="120">
        <v>4376824</v>
      </c>
      <c r="H26" s="120">
        <v>4436627</v>
      </c>
      <c r="I26" s="120">
        <v>4491177</v>
      </c>
      <c r="J26" s="120">
        <v>5092704</v>
      </c>
      <c r="K26" s="120">
        <v>5025015</v>
      </c>
      <c r="L26" s="120">
        <v>5161652</v>
      </c>
      <c r="M26" s="120">
        <v>3861398</v>
      </c>
      <c r="N26" s="120">
        <v>3396382</v>
      </c>
      <c r="O26" s="120">
        <v>53669686</v>
      </c>
    </row>
    <row r="27" spans="2:15" ht="7.5" customHeight="1">
      <c r="B27" s="74" t="s">
        <v>115</v>
      </c>
      <c r="C27" s="79">
        <v>31584933</v>
      </c>
      <c r="D27" s="79">
        <v>27642848</v>
      </c>
      <c r="E27" s="79">
        <v>25564477</v>
      </c>
      <c r="F27" s="79">
        <v>28332119</v>
      </c>
      <c r="G27" s="79">
        <v>28659074</v>
      </c>
      <c r="H27" s="79">
        <v>31588758</v>
      </c>
      <c r="I27" s="79">
        <v>24970332</v>
      </c>
      <c r="J27" s="79">
        <v>38967408</v>
      </c>
      <c r="K27" s="79">
        <v>29953772</v>
      </c>
      <c r="L27" s="79">
        <v>33651830</v>
      </c>
      <c r="M27" s="79">
        <v>26373067</v>
      </c>
      <c r="N27" s="79">
        <v>33848924</v>
      </c>
      <c r="O27" s="79">
        <v>361137542</v>
      </c>
    </row>
    <row r="28" spans="2:15" ht="7.5" customHeight="1">
      <c r="B28" s="75" t="s">
        <v>116</v>
      </c>
      <c r="C28" s="79">
        <v>125720927</v>
      </c>
      <c r="D28" s="79">
        <v>118334619</v>
      </c>
      <c r="E28" s="79">
        <v>136246005</v>
      </c>
      <c r="F28" s="79">
        <v>125350704</v>
      </c>
      <c r="G28" s="79">
        <v>127182400</v>
      </c>
      <c r="H28" s="79">
        <v>140666561</v>
      </c>
      <c r="I28" s="79">
        <v>117488701</v>
      </c>
      <c r="J28" s="79">
        <v>124675840</v>
      </c>
      <c r="K28" s="79">
        <v>145888174</v>
      </c>
      <c r="L28" s="79">
        <v>135219809</v>
      </c>
      <c r="M28" s="79">
        <v>126464290</v>
      </c>
      <c r="N28" s="79">
        <v>137454588</v>
      </c>
      <c r="O28" s="79">
        <v>1560692618</v>
      </c>
    </row>
    <row r="29" spans="2:15" ht="7.5" customHeight="1">
      <c r="B29" s="75" t="s">
        <v>117</v>
      </c>
      <c r="C29" s="79">
        <v>105053002</v>
      </c>
      <c r="D29" s="79">
        <v>120374642</v>
      </c>
      <c r="E29" s="79">
        <v>106263597</v>
      </c>
      <c r="F29" s="79">
        <v>100842738</v>
      </c>
      <c r="G29" s="79">
        <v>123157647</v>
      </c>
      <c r="H29" s="79">
        <v>109409758</v>
      </c>
      <c r="I29" s="79">
        <v>93750055</v>
      </c>
      <c r="J29" s="79">
        <v>125136592</v>
      </c>
      <c r="K29" s="79">
        <v>104442459</v>
      </c>
      <c r="L29" s="79">
        <v>107316138</v>
      </c>
      <c r="M29" s="79">
        <v>128435672</v>
      </c>
      <c r="N29" s="79">
        <v>98137011</v>
      </c>
      <c r="O29" s="79">
        <v>1322319311</v>
      </c>
    </row>
    <row r="30" spans="2:15" ht="7.5" customHeight="1">
      <c r="B30" s="119" t="s">
        <v>118</v>
      </c>
      <c r="C30" s="120">
        <v>69588744</v>
      </c>
      <c r="D30" s="120">
        <v>52476598</v>
      </c>
      <c r="E30" s="120">
        <v>59861071</v>
      </c>
      <c r="F30" s="120">
        <v>65942366</v>
      </c>
      <c r="G30" s="120">
        <v>61820262</v>
      </c>
      <c r="H30" s="120">
        <v>59823391</v>
      </c>
      <c r="I30" s="120">
        <v>68627645</v>
      </c>
      <c r="J30" s="120">
        <v>68848470</v>
      </c>
      <c r="K30" s="120">
        <v>64012871</v>
      </c>
      <c r="L30" s="120">
        <v>81487769</v>
      </c>
      <c r="M30" s="120">
        <v>69721871</v>
      </c>
      <c r="N30" s="120">
        <v>46417866</v>
      </c>
      <c r="O30" s="120">
        <v>768628924</v>
      </c>
    </row>
    <row r="31" spans="2:15" ht="7.5" customHeight="1">
      <c r="B31" s="74" t="s">
        <v>119</v>
      </c>
      <c r="C31" s="79">
        <v>51271184</v>
      </c>
      <c r="D31" s="79">
        <v>46078278</v>
      </c>
      <c r="E31" s="79">
        <v>130326680</v>
      </c>
      <c r="F31" s="79">
        <v>37220349</v>
      </c>
      <c r="G31" s="79">
        <v>40752148</v>
      </c>
      <c r="H31" s="79">
        <v>49557260</v>
      </c>
      <c r="I31" s="79">
        <v>41365672</v>
      </c>
      <c r="J31" s="79">
        <v>41897245</v>
      </c>
      <c r="K31" s="79">
        <v>45797691</v>
      </c>
      <c r="L31" s="79">
        <v>36677003</v>
      </c>
      <c r="M31" s="79">
        <v>43695931</v>
      </c>
      <c r="N31" s="79">
        <v>56071043</v>
      </c>
      <c r="O31" s="79">
        <v>620710484</v>
      </c>
    </row>
    <row r="32" spans="2:15" ht="7.5" customHeight="1">
      <c r="B32" s="75" t="s">
        <v>120</v>
      </c>
      <c r="C32" s="79">
        <v>67493554</v>
      </c>
      <c r="D32" s="79">
        <v>72211590</v>
      </c>
      <c r="E32" s="79">
        <v>80804408</v>
      </c>
      <c r="F32" s="79">
        <v>71392512</v>
      </c>
      <c r="G32" s="79">
        <v>75537255</v>
      </c>
      <c r="H32" s="79">
        <v>72826109</v>
      </c>
      <c r="I32" s="79">
        <v>70443529</v>
      </c>
      <c r="J32" s="79">
        <v>76450284</v>
      </c>
      <c r="K32" s="79">
        <v>71385941</v>
      </c>
      <c r="L32" s="79">
        <v>75497570</v>
      </c>
      <c r="M32" s="79">
        <v>74299661</v>
      </c>
      <c r="N32" s="79">
        <v>68476206</v>
      </c>
      <c r="O32" s="79">
        <v>876818619</v>
      </c>
    </row>
    <row r="33" spans="2:15" ht="7.5" customHeight="1">
      <c r="B33" s="75" t="s">
        <v>121</v>
      </c>
      <c r="C33" s="79">
        <v>68603024</v>
      </c>
      <c r="D33" s="79">
        <v>67217239</v>
      </c>
      <c r="E33" s="79">
        <v>68149585</v>
      </c>
      <c r="F33" s="79">
        <v>69270434</v>
      </c>
      <c r="G33" s="79">
        <v>58692597</v>
      </c>
      <c r="H33" s="79">
        <v>61251764</v>
      </c>
      <c r="I33" s="79">
        <v>66907909</v>
      </c>
      <c r="J33" s="79">
        <v>66420706</v>
      </c>
      <c r="K33" s="79">
        <v>65463930</v>
      </c>
      <c r="L33" s="79">
        <v>71710512</v>
      </c>
      <c r="M33" s="79">
        <v>67015888</v>
      </c>
      <c r="N33" s="79">
        <v>59789596</v>
      </c>
      <c r="O33" s="79">
        <v>790493184</v>
      </c>
    </row>
    <row r="34" spans="2:15" ht="7.5" customHeight="1">
      <c r="B34" s="119" t="s">
        <v>122</v>
      </c>
      <c r="C34" s="120">
        <v>7755011</v>
      </c>
      <c r="D34" s="120">
        <v>18311583</v>
      </c>
      <c r="E34" s="120">
        <v>23256639</v>
      </c>
      <c r="F34" s="120">
        <v>4687340</v>
      </c>
      <c r="G34" s="120">
        <v>27387112</v>
      </c>
      <c r="H34" s="120">
        <v>5475984</v>
      </c>
      <c r="I34" s="120">
        <v>15976194</v>
      </c>
      <c r="J34" s="120">
        <v>26414356</v>
      </c>
      <c r="K34" s="120">
        <v>10631109</v>
      </c>
      <c r="L34" s="120">
        <v>21225962</v>
      </c>
      <c r="M34" s="120">
        <v>19158351</v>
      </c>
      <c r="N34" s="120">
        <v>22706081</v>
      </c>
      <c r="O34" s="120">
        <v>202985722</v>
      </c>
    </row>
    <row r="35" spans="2:15" ht="7.5" customHeight="1">
      <c r="B35" s="74" t="s">
        <v>123</v>
      </c>
      <c r="C35" s="79">
        <v>39900935</v>
      </c>
      <c r="D35" s="79">
        <v>43200612</v>
      </c>
      <c r="E35" s="79">
        <v>21371905</v>
      </c>
      <c r="F35" s="79">
        <v>22931536</v>
      </c>
      <c r="G35" s="79">
        <v>47427201</v>
      </c>
      <c r="H35" s="79">
        <v>50894990</v>
      </c>
      <c r="I35" s="79">
        <v>46652766</v>
      </c>
      <c r="J35" s="79">
        <v>45950986</v>
      </c>
      <c r="K35" s="79">
        <v>48756812</v>
      </c>
      <c r="L35" s="79">
        <v>39597460</v>
      </c>
      <c r="M35" s="79">
        <v>46413661</v>
      </c>
      <c r="N35" s="79">
        <v>45556486</v>
      </c>
      <c r="O35" s="79">
        <v>498655350</v>
      </c>
    </row>
    <row r="36" spans="2:15" ht="7.5" customHeight="1">
      <c r="B36" s="75" t="s">
        <v>124</v>
      </c>
      <c r="C36" s="79">
        <v>34224640</v>
      </c>
      <c r="D36" s="79">
        <v>39493197</v>
      </c>
      <c r="E36" s="79">
        <v>36943398</v>
      </c>
      <c r="F36" s="79">
        <v>35391145</v>
      </c>
      <c r="G36" s="79">
        <v>39897614</v>
      </c>
      <c r="H36" s="79">
        <v>38713621</v>
      </c>
      <c r="I36" s="79">
        <v>35000553</v>
      </c>
      <c r="J36" s="79">
        <v>40376738</v>
      </c>
      <c r="K36" s="79">
        <v>35946007</v>
      </c>
      <c r="L36" s="79">
        <v>37166943</v>
      </c>
      <c r="M36" s="79">
        <v>39173169</v>
      </c>
      <c r="N36" s="79">
        <v>36107155</v>
      </c>
      <c r="O36" s="79">
        <v>448434180</v>
      </c>
    </row>
    <row r="37" spans="2:15" ht="7.5" customHeight="1">
      <c r="B37" s="75" t="s">
        <v>125</v>
      </c>
      <c r="C37" s="79">
        <v>61635333</v>
      </c>
      <c r="D37" s="79">
        <v>70724449</v>
      </c>
      <c r="E37" s="79">
        <v>95126706</v>
      </c>
      <c r="F37" s="79">
        <v>65389968</v>
      </c>
      <c r="G37" s="79">
        <v>81316305</v>
      </c>
      <c r="H37" s="79">
        <v>101308103</v>
      </c>
      <c r="I37" s="79">
        <v>68092548</v>
      </c>
      <c r="J37" s="79">
        <v>84599889</v>
      </c>
      <c r="K37" s="79">
        <v>103327499</v>
      </c>
      <c r="L37" s="79">
        <v>76300243</v>
      </c>
      <c r="M37" s="79">
        <v>81526077</v>
      </c>
      <c r="N37" s="79">
        <v>93224842</v>
      </c>
      <c r="O37" s="79">
        <v>982571962</v>
      </c>
    </row>
    <row r="38" spans="2:15" ht="7.5" customHeight="1">
      <c r="B38" s="119" t="s">
        <v>126</v>
      </c>
      <c r="C38" s="120">
        <v>77618848</v>
      </c>
      <c r="D38" s="120">
        <v>50039996</v>
      </c>
      <c r="E38" s="120">
        <v>50080541</v>
      </c>
      <c r="F38" s="120">
        <v>72102936</v>
      </c>
      <c r="G38" s="120">
        <v>48113939</v>
      </c>
      <c r="H38" s="120">
        <v>56458491</v>
      </c>
      <c r="I38" s="120">
        <v>77591507</v>
      </c>
      <c r="J38" s="120">
        <v>56764837</v>
      </c>
      <c r="K38" s="120">
        <v>63602478</v>
      </c>
      <c r="L38" s="120">
        <v>82646097</v>
      </c>
      <c r="M38" s="120">
        <v>66298815</v>
      </c>
      <c r="N38" s="120">
        <v>56873899</v>
      </c>
      <c r="O38" s="120">
        <v>758192384</v>
      </c>
    </row>
    <row r="39" spans="2:15" ht="7.5" customHeight="1">
      <c r="B39" s="74" t="s">
        <v>127</v>
      </c>
      <c r="C39" s="79">
        <v>60559772</v>
      </c>
      <c r="D39" s="79">
        <v>58073818</v>
      </c>
      <c r="E39" s="79">
        <v>62909543</v>
      </c>
      <c r="F39" s="79">
        <v>61001421</v>
      </c>
      <c r="G39" s="79">
        <v>60599447</v>
      </c>
      <c r="H39" s="79">
        <v>66980269</v>
      </c>
      <c r="I39" s="79">
        <v>63628974</v>
      </c>
      <c r="J39" s="79">
        <v>59451387</v>
      </c>
      <c r="K39" s="79">
        <v>65620018</v>
      </c>
      <c r="L39" s="79">
        <v>62383798</v>
      </c>
      <c r="M39" s="79">
        <v>62368374</v>
      </c>
      <c r="N39" s="79">
        <v>61548938</v>
      </c>
      <c r="O39" s="79">
        <v>745125759</v>
      </c>
    </row>
    <row r="40" spans="2:15" ht="7.5" customHeight="1">
      <c r="B40" s="75" t="s">
        <v>128</v>
      </c>
      <c r="C40" s="79">
        <v>80746277</v>
      </c>
      <c r="D40" s="79">
        <v>92184135</v>
      </c>
      <c r="E40" s="79">
        <v>122681398</v>
      </c>
      <c r="F40" s="79">
        <v>87275470</v>
      </c>
      <c r="G40" s="79">
        <v>26775619</v>
      </c>
      <c r="H40" s="79">
        <v>109382533</v>
      </c>
      <c r="I40" s="79">
        <v>75737797</v>
      </c>
      <c r="J40" s="79">
        <v>113238394</v>
      </c>
      <c r="K40" s="79">
        <v>111680719</v>
      </c>
      <c r="L40" s="79">
        <v>15597191</v>
      </c>
      <c r="M40" s="79">
        <v>99585077</v>
      </c>
      <c r="N40" s="79">
        <v>86347833</v>
      </c>
      <c r="O40" s="79">
        <v>1021232443</v>
      </c>
    </row>
    <row r="41" spans="2:15" ht="7.5" customHeight="1">
      <c r="B41" s="75" t="s">
        <v>129</v>
      </c>
      <c r="C41" s="79">
        <v>19707726</v>
      </c>
      <c r="D41" s="79">
        <v>20895771</v>
      </c>
      <c r="E41" s="79">
        <v>26606454</v>
      </c>
      <c r="F41" s="79">
        <v>21081024</v>
      </c>
      <c r="G41" s="79">
        <v>26239974</v>
      </c>
      <c r="H41" s="79">
        <v>26949770</v>
      </c>
      <c r="I41" s="79">
        <v>26519926</v>
      </c>
      <c r="J41" s="79">
        <v>29192199</v>
      </c>
      <c r="K41" s="79">
        <v>28073473</v>
      </c>
      <c r="L41" s="79">
        <v>28819234</v>
      </c>
      <c r="M41" s="79">
        <v>24576625</v>
      </c>
      <c r="N41" s="79">
        <v>21740486</v>
      </c>
      <c r="O41" s="79">
        <v>300402662</v>
      </c>
    </row>
    <row r="42" spans="2:15" ht="7.5" customHeight="1">
      <c r="B42" s="119" t="s">
        <v>130</v>
      </c>
      <c r="C42" s="120">
        <v>37812638</v>
      </c>
      <c r="D42" s="120">
        <v>38173621</v>
      </c>
      <c r="E42" s="120">
        <v>42681288</v>
      </c>
      <c r="F42" s="120">
        <v>44679868</v>
      </c>
      <c r="G42" s="120">
        <v>44819138</v>
      </c>
      <c r="H42" s="120">
        <v>48498534</v>
      </c>
      <c r="I42" s="120">
        <v>44975396</v>
      </c>
      <c r="J42" s="120">
        <v>46680785</v>
      </c>
      <c r="K42" s="120">
        <v>44449051</v>
      </c>
      <c r="L42" s="120">
        <v>49507001</v>
      </c>
      <c r="M42" s="120">
        <v>45234844</v>
      </c>
      <c r="N42" s="120">
        <v>38176051</v>
      </c>
      <c r="O42" s="120">
        <v>525688215</v>
      </c>
    </row>
    <row r="43" spans="2:15" ht="7.5" customHeight="1">
      <c r="B43" s="74" t="s">
        <v>131</v>
      </c>
      <c r="C43" s="79">
        <v>39264072</v>
      </c>
      <c r="D43" s="79">
        <v>38497585</v>
      </c>
      <c r="E43" s="79">
        <v>17742235</v>
      </c>
      <c r="F43" s="79">
        <v>43794194</v>
      </c>
      <c r="G43" s="79">
        <v>45566800</v>
      </c>
      <c r="H43" s="79">
        <v>26542116</v>
      </c>
      <c r="I43" s="79">
        <v>45020488</v>
      </c>
      <c r="J43" s="79">
        <v>47367359</v>
      </c>
      <c r="K43" s="79">
        <v>18548286</v>
      </c>
      <c r="L43" s="79">
        <v>45018586</v>
      </c>
      <c r="M43" s="79">
        <v>41185517</v>
      </c>
      <c r="N43" s="79">
        <v>9493644</v>
      </c>
      <c r="O43" s="79">
        <v>418040882</v>
      </c>
    </row>
    <row r="44" spans="2:15" ht="7.5" customHeight="1">
      <c r="B44" s="75" t="s">
        <v>132</v>
      </c>
      <c r="C44" s="79">
        <v>10299298</v>
      </c>
      <c r="D44" s="79">
        <v>10060529</v>
      </c>
      <c r="E44" s="79">
        <v>10867960</v>
      </c>
      <c r="F44" s="79">
        <v>9722621</v>
      </c>
      <c r="G44" s="79">
        <v>10912655</v>
      </c>
      <c r="H44" s="79">
        <v>11179434</v>
      </c>
      <c r="I44" s="79">
        <v>10162984</v>
      </c>
      <c r="J44" s="79">
        <v>11445300</v>
      </c>
      <c r="K44" s="79">
        <v>11175384</v>
      </c>
      <c r="L44" s="79">
        <v>11345184</v>
      </c>
      <c r="M44" s="79">
        <v>10856790</v>
      </c>
      <c r="N44" s="79">
        <v>11406155</v>
      </c>
      <c r="O44" s="79">
        <v>129434294</v>
      </c>
    </row>
    <row r="45" spans="2:15" ht="7.5" customHeight="1">
      <c r="B45" s="75" t="s">
        <v>133</v>
      </c>
      <c r="C45" s="79">
        <v>62071080</v>
      </c>
      <c r="D45" s="79">
        <v>60571669</v>
      </c>
      <c r="E45" s="79">
        <v>67618959</v>
      </c>
      <c r="F45" s="79">
        <v>64425365</v>
      </c>
      <c r="G45" s="79">
        <v>64496080</v>
      </c>
      <c r="H45" s="79">
        <v>66744882</v>
      </c>
      <c r="I45" s="79">
        <v>64117809</v>
      </c>
      <c r="J45" s="79">
        <v>68733762</v>
      </c>
      <c r="K45" s="79">
        <v>65866170</v>
      </c>
      <c r="L45" s="79">
        <v>65492650</v>
      </c>
      <c r="M45" s="79">
        <v>64991958</v>
      </c>
      <c r="N45" s="79">
        <v>58572853</v>
      </c>
      <c r="O45" s="79">
        <v>773703237</v>
      </c>
    </row>
    <row r="46" spans="2:15" ht="7.5" customHeight="1">
      <c r="B46" s="119" t="s">
        <v>134</v>
      </c>
      <c r="C46" s="120">
        <v>67326701</v>
      </c>
      <c r="D46" s="120">
        <v>51203892</v>
      </c>
      <c r="E46" s="120">
        <v>56189057</v>
      </c>
      <c r="F46" s="120">
        <v>58362492</v>
      </c>
      <c r="G46" s="120">
        <v>62604565</v>
      </c>
      <c r="H46" s="120">
        <v>55788582</v>
      </c>
      <c r="I46" s="120">
        <v>51454096</v>
      </c>
      <c r="J46" s="120">
        <v>65585168</v>
      </c>
      <c r="K46" s="120">
        <v>54356454</v>
      </c>
      <c r="L46" s="120">
        <v>62420565</v>
      </c>
      <c r="M46" s="120">
        <v>52184556</v>
      </c>
      <c r="N46" s="120">
        <v>56428973</v>
      </c>
      <c r="O46" s="120">
        <v>693905101</v>
      </c>
    </row>
    <row r="47" spans="2:15" ht="7.5" customHeight="1">
      <c r="B47" s="74" t="s">
        <v>135</v>
      </c>
      <c r="C47" s="79">
        <v>105342796</v>
      </c>
      <c r="D47" s="79">
        <v>96909553</v>
      </c>
      <c r="E47" s="79">
        <v>188490922</v>
      </c>
      <c r="F47" s="79">
        <v>93262034</v>
      </c>
      <c r="G47" s="79">
        <v>100381716</v>
      </c>
      <c r="H47" s="79">
        <v>208270160</v>
      </c>
      <c r="I47" s="79">
        <v>97765456</v>
      </c>
      <c r="J47" s="79">
        <v>107192262</v>
      </c>
      <c r="K47" s="79">
        <v>197418021</v>
      </c>
      <c r="L47" s="79">
        <v>104039049</v>
      </c>
      <c r="M47" s="79">
        <v>103052323</v>
      </c>
      <c r="N47" s="79">
        <v>222134751</v>
      </c>
      <c r="O47" s="79">
        <v>1624259043</v>
      </c>
    </row>
    <row r="48" spans="2:15" ht="7.5" customHeight="1">
      <c r="B48" s="75" t="s">
        <v>136</v>
      </c>
      <c r="C48" s="79">
        <v>92217858</v>
      </c>
      <c r="D48" s="79">
        <v>103490495</v>
      </c>
      <c r="E48" s="79">
        <v>103948664</v>
      </c>
      <c r="F48" s="79">
        <v>103046631</v>
      </c>
      <c r="G48" s="79">
        <v>106846989</v>
      </c>
      <c r="H48" s="79">
        <v>99624617</v>
      </c>
      <c r="I48" s="79">
        <v>93917337</v>
      </c>
      <c r="J48" s="79">
        <v>110669712</v>
      </c>
      <c r="K48" s="79">
        <v>88137530</v>
      </c>
      <c r="L48" s="79">
        <v>102852307</v>
      </c>
      <c r="M48" s="79">
        <v>104131515</v>
      </c>
      <c r="N48" s="79">
        <v>94616489</v>
      </c>
      <c r="O48" s="79">
        <v>1203500144</v>
      </c>
    </row>
    <row r="49" spans="2:15" ht="7.5" customHeight="1">
      <c r="B49" s="75" t="s">
        <v>137</v>
      </c>
      <c r="C49" s="79">
        <v>23482957</v>
      </c>
      <c r="D49" s="79">
        <v>11663788</v>
      </c>
      <c r="E49" s="79">
        <v>26259737</v>
      </c>
      <c r="F49" s="79">
        <v>22080172</v>
      </c>
      <c r="G49" s="79">
        <v>18773719</v>
      </c>
      <c r="H49" s="79">
        <v>24248996</v>
      </c>
      <c r="I49" s="79">
        <v>26663891</v>
      </c>
      <c r="J49" s="79">
        <v>22785728</v>
      </c>
      <c r="K49" s="79">
        <v>33751481</v>
      </c>
      <c r="L49" s="79">
        <v>28047545</v>
      </c>
      <c r="M49" s="79">
        <v>22297336</v>
      </c>
      <c r="N49" s="79">
        <v>23210897</v>
      </c>
      <c r="O49" s="79">
        <v>283266247</v>
      </c>
    </row>
    <row r="50" spans="2:15" ht="7.5" customHeight="1">
      <c r="B50" s="119" t="s">
        <v>138</v>
      </c>
      <c r="C50" s="120">
        <v>119672441</v>
      </c>
      <c r="D50" s="120">
        <v>136456854</v>
      </c>
      <c r="E50" s="120">
        <v>152432874</v>
      </c>
      <c r="F50" s="120">
        <v>117325220</v>
      </c>
      <c r="G50" s="120">
        <v>147625238</v>
      </c>
      <c r="H50" s="120">
        <v>142015313</v>
      </c>
      <c r="I50" s="120">
        <v>105820582</v>
      </c>
      <c r="J50" s="120">
        <v>146530357</v>
      </c>
      <c r="K50" s="120">
        <v>139210835</v>
      </c>
      <c r="L50" s="120">
        <v>122547816</v>
      </c>
      <c r="M50" s="120">
        <v>132046602</v>
      </c>
      <c r="N50" s="120">
        <v>135838200</v>
      </c>
      <c r="O50" s="120">
        <v>1597522332</v>
      </c>
    </row>
    <row r="51" spans="2:15" ht="7.5" customHeight="1">
      <c r="B51" s="74" t="s">
        <v>139</v>
      </c>
      <c r="C51" s="79">
        <v>73251724</v>
      </c>
      <c r="D51" s="79">
        <v>74421866</v>
      </c>
      <c r="E51" s="79">
        <v>91763189</v>
      </c>
      <c r="F51" s="79">
        <v>73871153</v>
      </c>
      <c r="G51" s="79">
        <v>64175806</v>
      </c>
      <c r="H51" s="79">
        <v>105454139</v>
      </c>
      <c r="I51" s="79">
        <v>73056506</v>
      </c>
      <c r="J51" s="79">
        <v>84410716</v>
      </c>
      <c r="K51" s="79">
        <v>82122612</v>
      </c>
      <c r="L51" s="79">
        <v>75535086</v>
      </c>
      <c r="M51" s="79">
        <v>80957696</v>
      </c>
      <c r="N51" s="79">
        <v>90132496</v>
      </c>
      <c r="O51" s="79">
        <v>969152989</v>
      </c>
    </row>
    <row r="52" spans="2:15" ht="7.5" customHeight="1">
      <c r="B52" s="75" t="s">
        <v>140</v>
      </c>
      <c r="C52" s="79">
        <v>49913239</v>
      </c>
      <c r="D52" s="79">
        <v>50739331</v>
      </c>
      <c r="E52" s="79">
        <v>52235705</v>
      </c>
      <c r="F52" s="79">
        <v>50834716</v>
      </c>
      <c r="G52" s="79">
        <v>52637152</v>
      </c>
      <c r="H52" s="79">
        <v>54703562</v>
      </c>
      <c r="I52" s="79">
        <v>54628252</v>
      </c>
      <c r="J52" s="79">
        <v>55431861</v>
      </c>
      <c r="K52" s="79">
        <v>56160201</v>
      </c>
      <c r="L52" s="79">
        <v>53864972</v>
      </c>
      <c r="M52" s="79">
        <v>51981464</v>
      </c>
      <c r="N52" s="79">
        <v>50790195</v>
      </c>
      <c r="O52" s="79">
        <v>633920650</v>
      </c>
    </row>
    <row r="53" spans="2:15" ht="7.5" customHeight="1">
      <c r="B53" s="75" t="s">
        <v>141</v>
      </c>
      <c r="C53" s="79">
        <v>113262406</v>
      </c>
      <c r="D53" s="79">
        <v>107849817</v>
      </c>
      <c r="E53" s="79">
        <v>167297646</v>
      </c>
      <c r="F53" s="79">
        <v>110594841</v>
      </c>
      <c r="G53" s="79">
        <v>116818544</v>
      </c>
      <c r="H53" s="79">
        <v>170933198</v>
      </c>
      <c r="I53" s="79">
        <v>115252287</v>
      </c>
      <c r="J53" s="79">
        <v>125304147</v>
      </c>
      <c r="K53" s="79">
        <v>173092021</v>
      </c>
      <c r="L53" s="79">
        <v>118880773</v>
      </c>
      <c r="M53" s="79">
        <v>114395872</v>
      </c>
      <c r="N53" s="79">
        <v>176908941</v>
      </c>
      <c r="O53" s="79">
        <v>1610590493</v>
      </c>
    </row>
    <row r="54" spans="2:15" ht="7.5" customHeight="1">
      <c r="B54" s="119" t="s">
        <v>142</v>
      </c>
      <c r="C54" s="120">
        <v>3938231</v>
      </c>
      <c r="D54" s="120">
        <v>5280568</v>
      </c>
      <c r="E54" s="120">
        <v>6797125</v>
      </c>
      <c r="F54" s="120">
        <v>9705804</v>
      </c>
      <c r="G54" s="120">
        <v>4488016</v>
      </c>
      <c r="H54" s="120">
        <v>7898280</v>
      </c>
      <c r="I54" s="120">
        <v>6908415</v>
      </c>
      <c r="J54" s="120">
        <v>6453966</v>
      </c>
      <c r="K54" s="120">
        <v>6081248</v>
      </c>
      <c r="L54" s="120">
        <v>9011522</v>
      </c>
      <c r="M54" s="120">
        <v>6613050</v>
      </c>
      <c r="N54" s="120">
        <v>6632848</v>
      </c>
      <c r="O54" s="120">
        <v>79809073</v>
      </c>
    </row>
    <row r="55" spans="2:15" ht="7.5" customHeight="1">
      <c r="B55" s="74" t="s">
        <v>143</v>
      </c>
      <c r="C55" s="79">
        <v>74656856</v>
      </c>
      <c r="D55" s="79">
        <v>75028107</v>
      </c>
      <c r="E55" s="79">
        <v>81121527</v>
      </c>
      <c r="F55" s="79">
        <v>74197408</v>
      </c>
      <c r="G55" s="79">
        <v>77085616</v>
      </c>
      <c r="H55" s="79">
        <v>77400512</v>
      </c>
      <c r="I55" s="79">
        <v>70026039</v>
      </c>
      <c r="J55" s="79">
        <v>82825157</v>
      </c>
      <c r="K55" s="79">
        <v>72682415</v>
      </c>
      <c r="L55" s="79">
        <v>74850927</v>
      </c>
      <c r="M55" s="79">
        <v>72527952</v>
      </c>
      <c r="N55" s="79">
        <v>64725210</v>
      </c>
      <c r="O55" s="79">
        <v>897127726</v>
      </c>
    </row>
    <row r="56" spans="2:15" ht="7.5" customHeight="1">
      <c r="B56" s="75" t="s">
        <v>144</v>
      </c>
      <c r="C56" s="79">
        <v>21816658</v>
      </c>
      <c r="D56" s="79">
        <v>18184737</v>
      </c>
      <c r="E56" s="79">
        <v>18266954</v>
      </c>
      <c r="F56" s="79">
        <v>21143279</v>
      </c>
      <c r="G56" s="79">
        <v>19466837</v>
      </c>
      <c r="H56" s="79">
        <v>20964762</v>
      </c>
      <c r="I56" s="79">
        <v>22713628</v>
      </c>
      <c r="J56" s="79">
        <v>20987675</v>
      </c>
      <c r="K56" s="79">
        <v>25159519</v>
      </c>
      <c r="L56" s="79">
        <v>23590640</v>
      </c>
      <c r="M56" s="79">
        <v>26341444</v>
      </c>
      <c r="N56" s="79">
        <v>22601686</v>
      </c>
      <c r="O56" s="79">
        <v>261237819</v>
      </c>
    </row>
    <row r="57" spans="2:15" ht="7.5" customHeight="1">
      <c r="B57" s="75" t="s">
        <v>145</v>
      </c>
      <c r="C57" s="79">
        <v>83624271</v>
      </c>
      <c r="D57" s="79">
        <v>88904610</v>
      </c>
      <c r="E57" s="79">
        <v>107286922</v>
      </c>
      <c r="F57" s="79">
        <v>97521581</v>
      </c>
      <c r="G57" s="79">
        <v>99307242</v>
      </c>
      <c r="H57" s="79">
        <v>99195382</v>
      </c>
      <c r="I57" s="79">
        <v>98706865</v>
      </c>
      <c r="J57" s="79">
        <v>99944506</v>
      </c>
      <c r="K57" s="79">
        <v>107644876</v>
      </c>
      <c r="L57" s="79">
        <v>84861812</v>
      </c>
      <c r="M57" s="79">
        <v>93219601</v>
      </c>
      <c r="N57" s="79">
        <v>96435201</v>
      </c>
      <c r="O57" s="79">
        <v>1156652869</v>
      </c>
    </row>
    <row r="58" spans="2:15" ht="7.5" customHeight="1">
      <c r="B58" s="119" t="s">
        <v>146</v>
      </c>
      <c r="C58" s="120">
        <v>508324636</v>
      </c>
      <c r="D58" s="120">
        <v>471834621</v>
      </c>
      <c r="E58" s="120">
        <v>510915760</v>
      </c>
      <c r="F58" s="120">
        <v>508392468</v>
      </c>
      <c r="G58" s="120">
        <v>520167432</v>
      </c>
      <c r="H58" s="120">
        <v>515942399</v>
      </c>
      <c r="I58" s="120">
        <v>487786550</v>
      </c>
      <c r="J58" s="120">
        <v>539261288</v>
      </c>
      <c r="K58" s="120">
        <v>506030818</v>
      </c>
      <c r="L58" s="120">
        <v>517379380</v>
      </c>
      <c r="M58" s="120">
        <v>494088001</v>
      </c>
      <c r="N58" s="120">
        <v>516396781</v>
      </c>
      <c r="O58" s="120">
        <v>6096520134</v>
      </c>
    </row>
    <row r="59" spans="2:15" ht="7.5" customHeight="1">
      <c r="B59" s="74" t="s">
        <v>147</v>
      </c>
      <c r="C59" s="79">
        <v>46660211</v>
      </c>
      <c r="D59" s="79">
        <v>43346649</v>
      </c>
      <c r="E59" s="79">
        <v>50224027</v>
      </c>
      <c r="F59" s="79">
        <v>48091986</v>
      </c>
      <c r="G59" s="79">
        <v>52038367</v>
      </c>
      <c r="H59" s="79">
        <v>53421181</v>
      </c>
      <c r="I59" s="79">
        <v>48829575</v>
      </c>
      <c r="J59" s="79">
        <v>67746975</v>
      </c>
      <c r="K59" s="79">
        <v>50590812</v>
      </c>
      <c r="L59" s="79">
        <v>47684622</v>
      </c>
      <c r="M59" s="79">
        <v>49115598</v>
      </c>
      <c r="N59" s="79">
        <v>44137254</v>
      </c>
      <c r="O59" s="79">
        <v>601887257</v>
      </c>
    </row>
    <row r="60" spans="2:15" ht="7.5" customHeight="1">
      <c r="B60" s="75" t="s">
        <v>148</v>
      </c>
      <c r="C60" s="79">
        <v>4198177</v>
      </c>
      <c r="D60" s="79">
        <v>5102975</v>
      </c>
      <c r="E60" s="79">
        <v>5069595</v>
      </c>
      <c r="F60" s="79">
        <v>3751848</v>
      </c>
      <c r="G60" s="79">
        <v>5471910</v>
      </c>
      <c r="H60" s="79">
        <v>5513063</v>
      </c>
      <c r="I60" s="79">
        <v>4384765</v>
      </c>
      <c r="J60" s="79">
        <v>5901562</v>
      </c>
      <c r="K60" s="79">
        <v>5811442</v>
      </c>
      <c r="L60" s="79">
        <v>4856637</v>
      </c>
      <c r="M60" s="79">
        <v>5546436</v>
      </c>
      <c r="N60" s="79">
        <v>5038016</v>
      </c>
      <c r="O60" s="79">
        <v>60646426</v>
      </c>
    </row>
    <row r="61" spans="2:15" ht="7.5" customHeight="1">
      <c r="B61" s="75" t="s">
        <v>149</v>
      </c>
      <c r="C61" s="79">
        <v>89959785</v>
      </c>
      <c r="D61" s="79">
        <v>92889934</v>
      </c>
      <c r="E61" s="79">
        <v>84965301</v>
      </c>
      <c r="F61" s="79">
        <v>153025452</v>
      </c>
      <c r="G61" s="79">
        <v>74982473</v>
      </c>
      <c r="H61" s="79">
        <v>82476708</v>
      </c>
      <c r="I61" s="79">
        <v>86826830</v>
      </c>
      <c r="J61" s="79">
        <v>83229455</v>
      </c>
      <c r="K61" s="79">
        <v>117359678</v>
      </c>
      <c r="L61" s="79">
        <v>95616149</v>
      </c>
      <c r="M61" s="79">
        <v>100765787</v>
      </c>
      <c r="N61" s="79">
        <v>50842604</v>
      </c>
      <c r="O61" s="79">
        <v>1112940156</v>
      </c>
    </row>
    <row r="62" spans="2:15" ht="7.5" customHeight="1">
      <c r="B62" s="119" t="s">
        <v>150</v>
      </c>
      <c r="C62" s="120">
        <v>54738695</v>
      </c>
      <c r="D62" s="120">
        <v>54498899</v>
      </c>
      <c r="E62" s="120">
        <v>62901007</v>
      </c>
      <c r="F62" s="120">
        <v>76847038</v>
      </c>
      <c r="G62" s="120">
        <v>73329873</v>
      </c>
      <c r="H62" s="120">
        <v>63183261</v>
      </c>
      <c r="I62" s="120">
        <v>77957359</v>
      </c>
      <c r="J62" s="120">
        <v>66892942</v>
      </c>
      <c r="K62" s="120">
        <v>58024594</v>
      </c>
      <c r="L62" s="120">
        <v>56717990</v>
      </c>
      <c r="M62" s="120">
        <v>61150764</v>
      </c>
      <c r="N62" s="120">
        <v>54308862</v>
      </c>
      <c r="O62" s="120">
        <v>760551284</v>
      </c>
    </row>
    <row r="63" spans="2:15" ht="7.5" customHeight="1">
      <c r="B63" s="75" t="s">
        <v>151</v>
      </c>
      <c r="C63" s="79">
        <v>56558533</v>
      </c>
      <c r="D63" s="79">
        <v>22845841</v>
      </c>
      <c r="E63" s="79">
        <v>33418943</v>
      </c>
      <c r="F63" s="79">
        <v>66437918</v>
      </c>
      <c r="G63" s="79">
        <v>33039527</v>
      </c>
      <c r="H63" s="79">
        <v>37718584</v>
      </c>
      <c r="I63" s="79">
        <v>55223332</v>
      </c>
      <c r="J63" s="79">
        <v>32900699</v>
      </c>
      <c r="K63" s="79">
        <v>39886511</v>
      </c>
      <c r="L63" s="79">
        <v>48273686</v>
      </c>
      <c r="M63" s="79">
        <v>39403978</v>
      </c>
      <c r="N63" s="79">
        <v>35467049</v>
      </c>
      <c r="O63" s="79">
        <v>501174601</v>
      </c>
    </row>
    <row r="64" spans="2:15" ht="7.5" customHeight="1">
      <c r="B64" s="75" t="s">
        <v>152</v>
      </c>
      <c r="C64" s="79">
        <v>67690588</v>
      </c>
      <c r="D64" s="79">
        <v>71602589</v>
      </c>
      <c r="E64" s="79">
        <v>80773314</v>
      </c>
      <c r="F64" s="79">
        <v>68524084</v>
      </c>
      <c r="G64" s="79">
        <v>79198437</v>
      </c>
      <c r="H64" s="79">
        <v>82688533</v>
      </c>
      <c r="I64" s="79">
        <v>74658817</v>
      </c>
      <c r="J64" s="79">
        <v>91469141</v>
      </c>
      <c r="K64" s="79">
        <v>77069308</v>
      </c>
      <c r="L64" s="79">
        <v>68092262</v>
      </c>
      <c r="M64" s="79">
        <v>87580120</v>
      </c>
      <c r="N64" s="79">
        <v>80809881</v>
      </c>
      <c r="O64" s="79">
        <v>930157074</v>
      </c>
    </row>
    <row r="65" spans="2:15" ht="7.5" customHeight="1" thickBot="1">
      <c r="B65" s="80" t="s">
        <v>153</v>
      </c>
      <c r="C65" s="79">
        <v>17841565</v>
      </c>
      <c r="D65" s="79">
        <v>23443185</v>
      </c>
      <c r="E65" s="79">
        <v>27984049</v>
      </c>
      <c r="F65" s="79">
        <v>28889196</v>
      </c>
      <c r="G65" s="79">
        <v>28680452</v>
      </c>
      <c r="H65" s="79">
        <v>24222901</v>
      </c>
      <c r="I65" s="79">
        <v>32582064</v>
      </c>
      <c r="J65" s="79">
        <v>37224953</v>
      </c>
      <c r="K65" s="79">
        <v>34720551</v>
      </c>
      <c r="L65" s="79">
        <v>35521129</v>
      </c>
      <c r="M65" s="79">
        <v>30944716</v>
      </c>
      <c r="N65" s="79">
        <v>35673814</v>
      </c>
      <c r="O65" s="79">
        <v>357728575</v>
      </c>
    </row>
    <row r="66" spans="2:15" ht="7.5" customHeight="1" thickTop="1">
      <c r="B66" s="76" t="s">
        <v>215</v>
      </c>
      <c r="C66" s="83">
        <v>3551933869</v>
      </c>
      <c r="D66" s="83">
        <v>3494392478</v>
      </c>
      <c r="E66" s="83">
        <v>4047533927</v>
      </c>
      <c r="F66" s="83">
        <v>3700189151</v>
      </c>
      <c r="G66" s="83">
        <v>3579273515</v>
      </c>
      <c r="H66" s="83">
        <v>4088440272</v>
      </c>
      <c r="I66" s="83">
        <v>3597650923</v>
      </c>
      <c r="J66" s="83">
        <v>3954570182</v>
      </c>
      <c r="K66" s="83">
        <v>4076674604</v>
      </c>
      <c r="L66" s="83">
        <v>3697340208</v>
      </c>
      <c r="M66" s="83">
        <v>3766148798</v>
      </c>
      <c r="N66" s="83">
        <v>3954161817</v>
      </c>
      <c r="O66" s="83">
        <v>45508309744</v>
      </c>
    </row>
    <row r="67" spans="2:15" ht="7.5" customHeight="1" thickBot="1">
      <c r="B67" s="77" t="s">
        <v>155</v>
      </c>
      <c r="C67" s="82">
        <v>25912998</v>
      </c>
      <c r="D67" s="82">
        <v>11467357</v>
      </c>
      <c r="E67" s="82">
        <v>9966226</v>
      </c>
      <c r="F67" s="82">
        <v>8931759</v>
      </c>
      <c r="G67" s="82">
        <v>17163635</v>
      </c>
      <c r="H67" s="82">
        <v>10541754</v>
      </c>
      <c r="I67" s="82">
        <v>11843815</v>
      </c>
      <c r="J67" s="82">
        <v>2165762</v>
      </c>
      <c r="K67" s="82">
        <v>6841512</v>
      </c>
      <c r="L67" s="82">
        <v>13936962</v>
      </c>
      <c r="M67" s="82">
        <v>17901342</v>
      </c>
      <c r="N67" s="82">
        <v>8957775</v>
      </c>
      <c r="O67" s="82">
        <v>145630897</v>
      </c>
    </row>
    <row r="68" spans="2:15" ht="9" customHeight="1" thickTop="1">
      <c r="B68" s="78" t="s">
        <v>216</v>
      </c>
      <c r="C68" s="81">
        <v>3577846867</v>
      </c>
      <c r="D68" s="81">
        <v>3505859835</v>
      </c>
      <c r="E68" s="81">
        <v>4057500153</v>
      </c>
      <c r="F68" s="81">
        <v>3709120910</v>
      </c>
      <c r="G68" s="81">
        <v>3596437150</v>
      </c>
      <c r="H68" s="81">
        <v>4098982026</v>
      </c>
      <c r="I68" s="81">
        <v>3609494738</v>
      </c>
      <c r="J68" s="81">
        <v>3956735944</v>
      </c>
      <c r="K68" s="81">
        <v>4083516116</v>
      </c>
      <c r="L68" s="81">
        <v>3711277170</v>
      </c>
      <c r="M68" s="81">
        <v>3784050140</v>
      </c>
      <c r="N68" s="81">
        <v>3963119592</v>
      </c>
      <c r="O68" s="81">
        <v>45653940641</v>
      </c>
    </row>
    <row r="69" spans="2:15" ht="12.75">
      <c r="B69" s="142" t="s">
        <v>233</v>
      </c>
      <c r="C69" s="132"/>
      <c r="D69" s="132"/>
      <c r="E69" s="132"/>
      <c r="F69" s="132"/>
      <c r="G69" s="132"/>
      <c r="H69" s="132"/>
      <c r="I69" s="132"/>
      <c r="J69" s="143" t="s">
        <v>234</v>
      </c>
      <c r="K69" s="132"/>
      <c r="L69" s="132"/>
      <c r="M69" s="132"/>
      <c r="N69" s="132"/>
      <c r="O69" s="133"/>
    </row>
    <row r="70" spans="2:15" ht="12.75">
      <c r="B70" s="141" t="s">
        <v>235</v>
      </c>
      <c r="C70" s="94"/>
      <c r="D70" s="94"/>
      <c r="E70" s="94"/>
      <c r="F70" s="94"/>
      <c r="G70" s="94"/>
      <c r="H70" s="94"/>
      <c r="I70" s="94"/>
      <c r="J70" s="144" t="s">
        <v>236</v>
      </c>
      <c r="K70" s="94"/>
      <c r="L70" s="94"/>
      <c r="M70" s="94"/>
      <c r="N70" s="94"/>
      <c r="O70" s="100"/>
    </row>
    <row r="71" spans="2:15" ht="12.75">
      <c r="B71" s="141" t="s">
        <v>237</v>
      </c>
      <c r="C71" s="94"/>
      <c r="D71" s="94"/>
      <c r="E71" s="94"/>
      <c r="F71" s="94"/>
      <c r="G71" s="94"/>
      <c r="H71" s="94"/>
      <c r="I71" s="94"/>
      <c r="J71" s="94"/>
      <c r="K71" s="94"/>
      <c r="L71" s="94"/>
      <c r="M71" s="94"/>
      <c r="N71" s="94"/>
      <c r="O71" s="100"/>
    </row>
    <row r="72" spans="2:15" ht="12.75">
      <c r="B72" s="78" t="s">
        <v>238</v>
      </c>
      <c r="C72" s="135"/>
      <c r="D72" s="135"/>
      <c r="E72" s="135"/>
      <c r="F72" s="135"/>
      <c r="G72" s="135"/>
      <c r="H72" s="135"/>
      <c r="I72" s="135"/>
      <c r="J72" s="145"/>
      <c r="K72" s="135"/>
      <c r="L72" s="135"/>
      <c r="M72" s="135"/>
      <c r="N72" s="135"/>
      <c r="O72" s="13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5"/>
  <dimension ref="A2:E54"/>
  <sheetViews>
    <sheetView zoomScalePageLayoutView="0" workbookViewId="0" topLeftCell="A5">
      <selection activeCell="P28" sqref="P28"/>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75" hidden="1">
      <c r="B2" t="s">
        <v>0</v>
      </c>
      <c r="C2" t="s">
        <v>78</v>
      </c>
      <c r="D2" t="s">
        <v>8</v>
      </c>
    </row>
    <row r="3" spans="2:3" ht="12.75" hidden="1">
      <c r="B3" s="23" t="s">
        <v>255</v>
      </c>
      <c r="C3" s="23"/>
    </row>
    <row r="5" spans="3:5" ht="20.25">
      <c r="C5" s="19" t="s">
        <v>256</v>
      </c>
      <c r="D5" s="6"/>
      <c r="E5" s="2"/>
    </row>
    <row r="6" spans="3:5" ht="18">
      <c r="C6" s="114" t="str">
        <f>CONCATENATE(MF33G_Jan_Mar!G3,", ",MF33G_Jan_Mar!H3," Reporting Period")</f>
        <v>May, 2023 Reporting Period</v>
      </c>
      <c r="D6" s="114"/>
      <c r="E6" s="114"/>
    </row>
    <row r="7" spans="3:5" ht="12.75">
      <c r="C7" s="17" t="str">
        <f>CONCATENATE("Created On: ",MF33G_Jan_Mar!F3)</f>
        <v>Created On: 11/08/2023</v>
      </c>
      <c r="D7" s="17"/>
      <c r="E7" s="115"/>
    </row>
    <row r="8" spans="3:5" ht="12.75">
      <c r="C8" s="87"/>
      <c r="D8" s="87"/>
      <c r="E8" s="86"/>
    </row>
    <row r="9" spans="3:5" ht="12.75">
      <c r="C9" s="115" t="s">
        <v>257</v>
      </c>
      <c r="D9" s="17"/>
      <c r="E9" s="88"/>
    </row>
    <row r="10" spans="2:5" ht="12.75">
      <c r="B10" s="91" t="s">
        <v>254</v>
      </c>
      <c r="C10" s="90" t="s">
        <v>258</v>
      </c>
      <c r="D10" s="93" t="s">
        <v>252</v>
      </c>
      <c r="E10" s="93" t="s">
        <v>253</v>
      </c>
    </row>
    <row r="11" spans="2:5" ht="9.75" customHeight="1">
      <c r="B11" s="91"/>
      <c r="C11" s="33"/>
      <c r="D11" s="108"/>
      <c r="E11" s="108"/>
    </row>
    <row r="12" spans="1:5" ht="19.5" customHeight="1">
      <c r="A12" s="23"/>
      <c r="B12" s="92" t="s">
        <v>61</v>
      </c>
      <c r="C12" s="101" t="s">
        <v>259</v>
      </c>
      <c r="D12" s="109">
        <v>378</v>
      </c>
      <c r="E12" s="109">
        <v>376</v>
      </c>
    </row>
    <row r="13" spans="1:5" ht="9.75" customHeight="1">
      <c r="A13" s="23"/>
      <c r="B13" s="92"/>
      <c r="C13" s="102"/>
      <c r="D13" s="110"/>
      <c r="E13" s="110"/>
    </row>
    <row r="14" spans="1:5" ht="9.75" customHeight="1">
      <c r="A14" s="23"/>
      <c r="B14" s="92"/>
      <c r="C14" s="103"/>
      <c r="D14" s="111"/>
      <c r="E14" s="111"/>
    </row>
    <row r="15" spans="2:5" ht="19.5" customHeight="1">
      <c r="B15" s="92" t="s">
        <v>63</v>
      </c>
      <c r="C15" s="89" t="s">
        <v>260</v>
      </c>
      <c r="D15" s="112">
        <v>424</v>
      </c>
      <c r="E15" s="112">
        <v>378</v>
      </c>
    </row>
    <row r="16" spans="2:5" ht="9.75" customHeight="1">
      <c r="B16" s="92"/>
      <c r="C16" s="104"/>
      <c r="D16" s="113"/>
      <c r="E16" s="113"/>
    </row>
    <row r="17" spans="2:5" ht="9.75" customHeight="1">
      <c r="B17" s="92"/>
      <c r="C17" s="105"/>
      <c r="D17" s="108"/>
      <c r="E17" s="108"/>
    </row>
    <row r="18" spans="2:5" ht="19.5" customHeight="1">
      <c r="B18" s="92" t="s">
        <v>160</v>
      </c>
      <c r="C18" s="89" t="s">
        <v>261</v>
      </c>
      <c r="D18" s="112">
        <v>425</v>
      </c>
      <c r="E18" s="112">
        <v>337</v>
      </c>
    </row>
    <row r="19" spans="2:5" ht="9.75" customHeight="1">
      <c r="B19" s="92"/>
      <c r="C19" s="104"/>
      <c r="D19" s="113"/>
      <c r="E19" s="113"/>
    </row>
    <row r="20" spans="2:5" ht="9.75" customHeight="1">
      <c r="B20" s="92"/>
      <c r="C20" s="105"/>
      <c r="D20" s="108"/>
      <c r="E20" s="108"/>
    </row>
    <row r="21" spans="2:5" ht="19.5" customHeight="1">
      <c r="B21" s="92" t="s">
        <v>172</v>
      </c>
      <c r="C21" s="89" t="s">
        <v>262</v>
      </c>
      <c r="D21" s="112">
        <v>446</v>
      </c>
      <c r="E21" s="112">
        <v>390</v>
      </c>
    </row>
    <row r="22" spans="2:5" ht="9.75" customHeight="1">
      <c r="B22" s="92"/>
      <c r="C22" s="106"/>
      <c r="D22" s="113"/>
      <c r="E22" s="113"/>
    </row>
    <row r="23" spans="2:5" ht="9.75" customHeight="1">
      <c r="B23" s="92"/>
      <c r="C23" s="107"/>
      <c r="D23" s="108"/>
      <c r="E23" s="108"/>
    </row>
    <row r="24" spans="2:5" ht="19.5" customHeight="1">
      <c r="B24" s="92" t="s">
        <v>185</v>
      </c>
      <c r="C24" s="89" t="s">
        <v>263</v>
      </c>
      <c r="D24" s="112">
        <v>204</v>
      </c>
      <c r="E24" s="112">
        <v>133</v>
      </c>
    </row>
    <row r="25" spans="2:5" ht="9.75" customHeight="1">
      <c r="B25" s="92"/>
      <c r="C25" s="104"/>
      <c r="D25" s="113"/>
      <c r="E25" s="113"/>
    </row>
    <row r="26" spans="2:5" ht="9.75" customHeight="1">
      <c r="B26" s="92"/>
      <c r="C26" s="105"/>
      <c r="D26" s="108"/>
      <c r="E26" s="108"/>
    </row>
    <row r="27" spans="2:5" ht="19.5" customHeight="1">
      <c r="B27" s="92" t="s">
        <v>200</v>
      </c>
      <c r="C27" s="89" t="s">
        <v>264</v>
      </c>
      <c r="D27" s="112">
        <v>409</v>
      </c>
      <c r="E27" s="112">
        <v>356</v>
      </c>
    </row>
    <row r="28" spans="2:5" ht="9.75" customHeight="1">
      <c r="B28" s="92"/>
      <c r="C28" s="104"/>
      <c r="D28" s="113"/>
      <c r="E28" s="113"/>
    </row>
    <row r="29" spans="2:5" ht="9.75" customHeight="1">
      <c r="B29" s="92"/>
      <c r="C29" s="105"/>
      <c r="D29" s="108"/>
      <c r="E29" s="108"/>
    </row>
    <row r="30" spans="2:5" ht="19.5" customHeight="1">
      <c r="B30" s="92" t="s">
        <v>230</v>
      </c>
      <c r="C30" s="89" t="s">
        <v>265</v>
      </c>
      <c r="D30" s="112">
        <v>365</v>
      </c>
      <c r="E30" s="112">
        <v>385</v>
      </c>
    </row>
    <row r="31" spans="2:5" ht="9.75" customHeight="1">
      <c r="B31" s="92"/>
      <c r="C31" s="104"/>
      <c r="D31" s="113"/>
      <c r="E31" s="113"/>
    </row>
    <row r="32" spans="2:5" ht="9.75" customHeight="1">
      <c r="B32" s="92"/>
      <c r="C32" s="105"/>
      <c r="D32" s="108"/>
      <c r="E32" s="108"/>
    </row>
    <row r="33" spans="2:5" ht="19.5" customHeight="1">
      <c r="B33" s="92" t="s">
        <v>251</v>
      </c>
      <c r="C33" s="89" t="s">
        <v>266</v>
      </c>
      <c r="D33" s="112">
        <v>47</v>
      </c>
      <c r="E33" s="112">
        <v>56</v>
      </c>
    </row>
    <row r="34" spans="2:5" ht="9.75" customHeight="1">
      <c r="B34" s="92"/>
      <c r="C34" s="104"/>
      <c r="D34" s="113"/>
      <c r="E34" s="113"/>
    </row>
    <row r="35" spans="2:5" ht="12.75">
      <c r="B35" s="92"/>
      <c r="C35" s="91"/>
      <c r="D35" s="91"/>
      <c r="E35" s="91"/>
    </row>
    <row r="36" spans="2:5" ht="18">
      <c r="B36" s="92"/>
      <c r="C36" s="121" t="s">
        <v>267</v>
      </c>
      <c r="D36" s="115"/>
      <c r="E36" s="115"/>
    </row>
    <row r="37" spans="2:5" ht="12.75">
      <c r="B37" s="92"/>
      <c r="C37" s="91" t="s">
        <v>268</v>
      </c>
      <c r="D37" s="91"/>
      <c r="E37" s="91"/>
    </row>
    <row r="38" spans="2:5" ht="12.75">
      <c r="B38" s="92"/>
      <c r="C38" s="91"/>
      <c r="D38" s="91"/>
      <c r="E38" s="91"/>
    </row>
    <row r="39" spans="2:5" ht="12.75">
      <c r="B39" s="92"/>
      <c r="C39" s="91"/>
      <c r="D39" s="91"/>
      <c r="E39" s="91"/>
    </row>
    <row r="40" spans="2:5" ht="12.75">
      <c r="B40" s="92"/>
      <c r="C40" s="91"/>
      <c r="D40" s="91"/>
      <c r="E40" s="91"/>
    </row>
    <row r="41" spans="2:5" ht="12.75">
      <c r="B41" s="92"/>
      <c r="C41" s="91"/>
      <c r="D41" s="91"/>
      <c r="E41" s="91"/>
    </row>
    <row r="42" spans="2:5" ht="12.75">
      <c r="B42" s="92"/>
      <c r="C42" s="91"/>
      <c r="D42" s="91"/>
      <c r="E42" s="91"/>
    </row>
    <row r="43" spans="2:5" ht="12.75">
      <c r="B43" s="92"/>
      <c r="C43" s="91"/>
      <c r="D43" s="91"/>
      <c r="E43" s="91"/>
    </row>
    <row r="44" spans="2:5" ht="12.75">
      <c r="B44" s="92"/>
      <c r="C44" s="91"/>
      <c r="D44" s="91"/>
      <c r="E44" s="91"/>
    </row>
    <row r="45" spans="2:5" ht="12.75">
      <c r="B45" s="92"/>
      <c r="C45" s="91"/>
      <c r="D45" s="91"/>
      <c r="E45" s="91"/>
    </row>
    <row r="46" spans="2:5" ht="12.75">
      <c r="B46" s="92"/>
      <c r="C46" s="91"/>
      <c r="D46" s="91"/>
      <c r="E46" s="91"/>
    </row>
    <row r="47" spans="2:5" ht="12.75">
      <c r="B47" s="92"/>
      <c r="C47" s="91"/>
      <c r="D47" s="91"/>
      <c r="E47" s="91"/>
    </row>
    <row r="48" spans="2:5" ht="12.75">
      <c r="B48" s="92"/>
      <c r="C48" s="91"/>
      <c r="D48" s="91"/>
      <c r="E48" s="91"/>
    </row>
    <row r="49" spans="2:5" ht="12.75">
      <c r="B49" s="92"/>
      <c r="C49" s="91"/>
      <c r="D49" s="91"/>
      <c r="E49" s="91"/>
    </row>
    <row r="50" spans="2:5" ht="12.75">
      <c r="B50" s="92"/>
      <c r="C50" s="91"/>
      <c r="D50" s="91"/>
      <c r="E50" s="91"/>
    </row>
    <row r="51" spans="2:5" ht="12.75">
      <c r="B51" s="92"/>
      <c r="C51" s="91"/>
      <c r="D51" s="91"/>
      <c r="E51" s="91"/>
    </row>
    <row r="52" spans="2:5" ht="12.75">
      <c r="B52" s="92"/>
      <c r="C52" s="91"/>
      <c r="D52" s="91"/>
      <c r="E52" s="91"/>
    </row>
    <row r="53" spans="2:5" ht="12.75">
      <c r="B53" s="92"/>
      <c r="C53" s="91"/>
      <c r="D53" s="91"/>
      <c r="E53" s="91"/>
    </row>
    <row r="54" spans="2:5" ht="12.75">
      <c r="B54" s="92"/>
      <c r="C54" s="91"/>
      <c r="D54" s="91"/>
      <c r="E54" s="9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3.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99"/>
      <c r="C3" s="98" t="s">
        <v>269</v>
      </c>
      <c r="D3" s="96"/>
      <c r="E3" s="97"/>
    </row>
    <row r="4" spans="2:5" ht="12.75">
      <c r="B4" s="100"/>
      <c r="C4" s="95" t="s">
        <v>83</v>
      </c>
      <c r="D4" s="95" t="s">
        <v>270</v>
      </c>
      <c r="E4" s="95">
        <v>1</v>
      </c>
    </row>
    <row r="5" spans="2:5" ht="12.75">
      <c r="B5" s="100"/>
      <c r="C5" s="95" t="s">
        <v>85</v>
      </c>
      <c r="D5" s="95" t="s">
        <v>271</v>
      </c>
      <c r="E5" s="95">
        <v>2</v>
      </c>
    </row>
    <row r="6" spans="2:5" ht="12.75">
      <c r="B6" s="100"/>
      <c r="C6" s="95" t="s">
        <v>86</v>
      </c>
      <c r="D6" s="95" t="s">
        <v>272</v>
      </c>
      <c r="E6" s="95">
        <v>3</v>
      </c>
    </row>
    <row r="7" spans="2:5" ht="12.75">
      <c r="B7" s="100"/>
      <c r="C7" s="95" t="s">
        <v>161</v>
      </c>
      <c r="D7" s="95" t="s">
        <v>273</v>
      </c>
      <c r="E7" s="95">
        <v>4</v>
      </c>
    </row>
    <row r="8" spans="2:5" ht="12.75">
      <c r="B8" s="100"/>
      <c r="C8" s="95" t="s">
        <v>17</v>
      </c>
      <c r="D8" s="95" t="s">
        <v>17</v>
      </c>
      <c r="E8" s="95">
        <v>5</v>
      </c>
    </row>
    <row r="9" spans="2:5" ht="12.75">
      <c r="B9" s="100"/>
      <c r="C9" s="95" t="s">
        <v>162</v>
      </c>
      <c r="D9" s="95" t="s">
        <v>274</v>
      </c>
      <c r="E9" s="95">
        <v>6</v>
      </c>
    </row>
    <row r="10" spans="2:5" ht="12.75">
      <c r="B10" s="100"/>
      <c r="C10" s="95" t="s">
        <v>173</v>
      </c>
      <c r="D10" s="95" t="s">
        <v>275</v>
      </c>
      <c r="E10" s="95">
        <v>7</v>
      </c>
    </row>
    <row r="11" spans="2:5" ht="12.75">
      <c r="B11" s="100"/>
      <c r="C11" s="95" t="s">
        <v>174</v>
      </c>
      <c r="D11" s="95" t="s">
        <v>276</v>
      </c>
      <c r="E11" s="95">
        <v>8</v>
      </c>
    </row>
    <row r="12" spans="2:5" ht="12.75">
      <c r="B12" s="100"/>
      <c r="C12" s="95" t="s">
        <v>175</v>
      </c>
      <c r="D12" s="95" t="s">
        <v>277</v>
      </c>
      <c r="E12" s="95">
        <v>9</v>
      </c>
    </row>
    <row r="13" spans="2:5" ht="12.75">
      <c r="B13" s="100"/>
      <c r="C13" s="95" t="s">
        <v>186</v>
      </c>
      <c r="D13" s="95" t="s">
        <v>278</v>
      </c>
      <c r="E13" s="95">
        <v>10</v>
      </c>
    </row>
    <row r="14" spans="2:5" ht="12.75">
      <c r="B14" s="100"/>
      <c r="C14" s="95" t="s">
        <v>187</v>
      </c>
      <c r="D14" s="95" t="s">
        <v>279</v>
      </c>
      <c r="E14" s="95">
        <v>11</v>
      </c>
    </row>
    <row r="15" spans="2:5" ht="12.75">
      <c r="B15" s="100"/>
      <c r="C15" s="95" t="s">
        <v>188</v>
      </c>
      <c r="D15" s="95" t="s">
        <v>280</v>
      </c>
      <c r="E15" s="95">
        <v>12</v>
      </c>
    </row>
    <row r="23" ht="12.75">
      <c r="C23" t="s">
        <v>281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4">
      <selection activeCell="J13" sqref="J13"/>
    </sheetView>
  </sheetViews>
  <sheetFormatPr defaultColWidth="9.140625" defaultRowHeight="12.75"/>
  <sheetData>
    <row r="1" ht="12.75">
      <c r="K1" s="116"/>
    </row>
    <row r="2" spans="1:11" ht="18">
      <c r="A2" s="118" t="s">
        <v>38</v>
      </c>
      <c r="K2" s="116"/>
    </row>
    <row r="3" ht="12.75">
      <c r="K3" s="116"/>
    </row>
    <row r="4" spans="1:11" ht="25.5">
      <c r="A4" s="4" t="s">
        <v>39</v>
      </c>
      <c r="B4" s="2"/>
      <c r="C4" s="2"/>
      <c r="D4" s="2"/>
      <c r="E4" s="2"/>
      <c r="F4" s="2"/>
      <c r="G4" s="2"/>
      <c r="H4" s="2"/>
      <c r="I4" s="2"/>
      <c r="J4" s="2"/>
      <c r="K4" s="116"/>
    </row>
    <row r="5" ht="12.75">
      <c r="K5" s="116"/>
    </row>
    <row r="6" spans="1:11" ht="12.75">
      <c r="A6" s="116" t="s">
        <v>40</v>
      </c>
      <c r="B6" s="2"/>
      <c r="C6" s="2"/>
      <c r="D6" s="2"/>
      <c r="E6" s="2"/>
      <c r="F6" s="2"/>
      <c r="G6" s="2"/>
      <c r="H6" s="2"/>
      <c r="I6" s="2"/>
      <c r="J6" s="2"/>
      <c r="K6" s="116"/>
    </row>
    <row r="7" spans="1:11" ht="12.75">
      <c r="A7" s="117" t="s">
        <v>41</v>
      </c>
      <c r="B7" s="2"/>
      <c r="C7" s="2"/>
      <c r="D7" s="2"/>
      <c r="E7" s="2"/>
      <c r="F7" s="2"/>
      <c r="G7" s="2"/>
      <c r="H7" s="2"/>
      <c r="I7" s="2"/>
      <c r="J7" s="2"/>
      <c r="K7" s="116"/>
    </row>
    <row r="8" spans="1:11" ht="12.75">
      <c r="A8" s="116"/>
      <c r="B8" s="2"/>
      <c r="C8" s="2"/>
      <c r="D8" s="2"/>
      <c r="E8" s="2"/>
      <c r="F8" s="2"/>
      <c r="G8" s="2"/>
      <c r="H8" s="2"/>
      <c r="I8" s="2"/>
      <c r="J8" s="2"/>
      <c r="K8" s="116"/>
    </row>
    <row r="9" spans="1:11" ht="12.75">
      <c r="A9" s="116" t="s">
        <v>42</v>
      </c>
      <c r="B9" s="2"/>
      <c r="C9" s="2"/>
      <c r="D9" s="2"/>
      <c r="E9" s="2"/>
      <c r="F9" s="2"/>
      <c r="G9" s="2"/>
      <c r="H9" s="2"/>
      <c r="I9" s="2"/>
      <c r="J9" s="2"/>
      <c r="K9" s="116"/>
    </row>
    <row r="10" spans="1:11" ht="12.75">
      <c r="A10" s="116"/>
      <c r="B10" s="2"/>
      <c r="C10" s="2"/>
      <c r="D10" s="2"/>
      <c r="E10" s="2"/>
      <c r="F10" s="2"/>
      <c r="G10" s="2"/>
      <c r="H10" s="2"/>
      <c r="I10" s="2"/>
      <c r="J10" s="2"/>
      <c r="K10" s="116"/>
    </row>
    <row r="11" spans="1:11" ht="12.75">
      <c r="A11" s="116" t="s">
        <v>43</v>
      </c>
      <c r="B11" s="2"/>
      <c r="C11" s="2"/>
      <c r="D11" s="2"/>
      <c r="E11" s="2"/>
      <c r="F11" s="2"/>
      <c r="G11" s="2"/>
      <c r="H11" s="2"/>
      <c r="I11" s="2"/>
      <c r="J11" s="2"/>
      <c r="K11" s="116"/>
    </row>
    <row r="12" spans="1:11" ht="12.75">
      <c r="A12" s="116"/>
      <c r="B12" s="2"/>
      <c r="C12" s="2"/>
      <c r="D12" s="2"/>
      <c r="E12" s="2"/>
      <c r="F12" s="2"/>
      <c r="G12" s="2"/>
      <c r="H12" s="2"/>
      <c r="I12" s="2"/>
      <c r="J12" s="2"/>
      <c r="K12" s="116"/>
    </row>
    <row r="13" spans="1:11" ht="12.75">
      <c r="A13" s="116" t="s">
        <v>282</v>
      </c>
      <c r="B13" s="2"/>
      <c r="C13" s="2"/>
      <c r="D13" s="2"/>
      <c r="E13" s="2"/>
      <c r="F13" s="2"/>
      <c r="G13" s="2"/>
      <c r="H13" s="2"/>
      <c r="I13" s="2"/>
      <c r="J13" s="2"/>
      <c r="K13" s="116"/>
    </row>
    <row r="14" spans="1:11" ht="12.75">
      <c r="A14" s="116" t="s">
        <v>44</v>
      </c>
      <c r="B14" s="2"/>
      <c r="C14" s="2"/>
      <c r="D14" s="2"/>
      <c r="E14" s="2"/>
      <c r="F14" s="2"/>
      <c r="G14" s="2"/>
      <c r="H14" s="2"/>
      <c r="I14" s="2"/>
      <c r="J14" s="2"/>
      <c r="K14" s="116"/>
    </row>
    <row r="15" spans="1:11" ht="12.75">
      <c r="A15" s="116" t="s">
        <v>45</v>
      </c>
      <c r="B15" s="2"/>
      <c r="C15" s="2"/>
      <c r="D15" s="2"/>
      <c r="E15" s="2"/>
      <c r="F15" s="2"/>
      <c r="G15" s="2"/>
      <c r="H15" s="2"/>
      <c r="I15" s="2"/>
      <c r="J15" s="2"/>
      <c r="K15" s="116"/>
    </row>
    <row r="16" spans="1:11" ht="12.75">
      <c r="A16" s="116" t="s">
        <v>46</v>
      </c>
      <c r="B16" s="2"/>
      <c r="C16" s="2"/>
      <c r="D16" s="2"/>
      <c r="E16" s="2"/>
      <c r="F16" s="2"/>
      <c r="G16" s="2"/>
      <c r="H16" s="2"/>
      <c r="I16" s="2"/>
      <c r="J16" s="2"/>
      <c r="K16" s="116"/>
    </row>
    <row r="17" spans="1:11" ht="12.75">
      <c r="A17" s="116" t="s">
        <v>47</v>
      </c>
      <c r="B17" s="2"/>
      <c r="C17" s="2"/>
      <c r="D17" s="2"/>
      <c r="E17" s="2"/>
      <c r="F17" s="2"/>
      <c r="G17" s="2"/>
      <c r="H17" s="2"/>
      <c r="I17" s="2"/>
      <c r="J17" s="2"/>
      <c r="K17" s="116"/>
    </row>
    <row r="18" spans="1:11" ht="12.75">
      <c r="A18" s="116"/>
      <c r="B18" s="2"/>
      <c r="C18" s="2"/>
      <c r="D18" s="2"/>
      <c r="E18" s="2"/>
      <c r="F18" s="2"/>
      <c r="G18" s="2"/>
      <c r="H18" s="2"/>
      <c r="I18" s="2"/>
      <c r="J18" s="2"/>
      <c r="K18" s="116"/>
    </row>
    <row r="19" spans="1:11" ht="12.75">
      <c r="A19" s="116" t="s">
        <v>283</v>
      </c>
      <c r="B19" s="2"/>
      <c r="C19" s="2"/>
      <c r="D19" s="2"/>
      <c r="E19" s="2"/>
      <c r="F19" s="2"/>
      <c r="G19" s="2"/>
      <c r="H19" s="2"/>
      <c r="I19" s="2"/>
      <c r="J19" s="2"/>
      <c r="K19" s="116"/>
    </row>
    <row r="20" spans="1:11" ht="12.75">
      <c r="A20" s="116" t="s">
        <v>284</v>
      </c>
      <c r="B20" s="2"/>
      <c r="C20" s="2"/>
      <c r="D20" s="2"/>
      <c r="E20" s="2"/>
      <c r="F20" s="2"/>
      <c r="G20" s="2"/>
      <c r="H20" s="2"/>
      <c r="I20" s="2"/>
      <c r="J20" s="2"/>
      <c r="K20" s="116"/>
    </row>
    <row r="21" ht="12.75">
      <c r="K21" s="116"/>
    </row>
    <row r="22" ht="12.75">
      <c r="K22" s="116"/>
    </row>
    <row r="23" ht="12.75">
      <c r="K23" s="116"/>
    </row>
    <row r="24" spans="1:11" ht="20.25">
      <c r="A24" s="5" t="s">
        <v>48</v>
      </c>
      <c r="B24" s="2"/>
      <c r="C24" s="2"/>
      <c r="D24" s="2"/>
      <c r="E24" s="2"/>
      <c r="F24" s="2"/>
      <c r="G24" s="2"/>
      <c r="H24" s="2"/>
      <c r="I24" s="2"/>
      <c r="J24" s="2"/>
      <c r="K24" s="116"/>
    </row>
    <row r="25" ht="12.75">
      <c r="K25" s="116"/>
    </row>
    <row r="26" spans="1:11" ht="25.5">
      <c r="A26" s="4" t="s">
        <v>49</v>
      </c>
      <c r="B26" s="2"/>
      <c r="C26" s="2"/>
      <c r="D26" s="2"/>
      <c r="E26" s="2"/>
      <c r="F26" s="2"/>
      <c r="G26" s="2"/>
      <c r="H26" s="2"/>
      <c r="I26" s="2"/>
      <c r="J26" s="2"/>
      <c r="K26" s="116"/>
    </row>
    <row r="27" spans="1:11" ht="12.75">
      <c r="A27" s="4"/>
      <c r="B27" s="2"/>
      <c r="C27" s="2"/>
      <c r="D27" s="2"/>
      <c r="E27" s="2"/>
      <c r="F27" s="2"/>
      <c r="G27" s="2"/>
      <c r="H27" s="2"/>
      <c r="I27" s="2"/>
      <c r="J27" s="2"/>
      <c r="K27" s="116"/>
    </row>
    <row r="28" spans="1:11" ht="12.75">
      <c r="A28" s="116" t="s">
        <v>40</v>
      </c>
      <c r="B28" s="2"/>
      <c r="C28" s="2"/>
      <c r="D28" s="2"/>
      <c r="E28" s="2"/>
      <c r="F28" s="2"/>
      <c r="G28" s="2"/>
      <c r="H28" s="2"/>
      <c r="I28" s="2"/>
      <c r="J28" s="2"/>
      <c r="K28" s="116"/>
    </row>
    <row r="29" spans="1:11" ht="12.75">
      <c r="A29" s="117" t="s">
        <v>41</v>
      </c>
      <c r="B29" s="2"/>
      <c r="C29" s="2"/>
      <c r="D29" s="2"/>
      <c r="E29" s="2"/>
      <c r="F29" s="2"/>
      <c r="G29" s="2"/>
      <c r="H29" s="2"/>
      <c r="I29" s="2"/>
      <c r="J29" s="2"/>
      <c r="K29" s="116"/>
    </row>
    <row r="30" ht="12.75">
      <c r="K30" s="116"/>
    </row>
    <row r="31" ht="12.75">
      <c r="K31" s="116"/>
    </row>
    <row r="32" spans="1:11" ht="38.25">
      <c r="A32" s="4" t="s">
        <v>50</v>
      </c>
      <c r="B32" s="4"/>
      <c r="C32" s="4"/>
      <c r="D32" s="4"/>
      <c r="E32" s="4"/>
      <c r="F32" s="4"/>
      <c r="G32" s="4"/>
      <c r="H32" s="4"/>
      <c r="I32" s="4"/>
      <c r="J32" s="4"/>
      <c r="K32" s="116"/>
    </row>
    <row r="33" ht="12.75">
      <c r="K33" s="116"/>
    </row>
    <row r="34" ht="12.75">
      <c r="K34" s="116"/>
    </row>
    <row r="35" spans="1:11" ht="51">
      <c r="A35" s="4" t="s">
        <v>51</v>
      </c>
      <c r="B35" s="4"/>
      <c r="C35" s="4"/>
      <c r="D35" s="4"/>
      <c r="E35" s="4"/>
      <c r="F35" s="4"/>
      <c r="G35" s="4"/>
      <c r="H35" s="4"/>
      <c r="I35" s="4"/>
      <c r="J35" s="4"/>
      <c r="K35" s="11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7">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64</v>
      </c>
      <c r="I3" s="29" t="s">
        <v>66</v>
      </c>
      <c r="J3" s="29" t="s">
        <v>67</v>
      </c>
      <c r="K3" s="29" t="s">
        <v>68</v>
      </c>
      <c r="L3" s="29" t="s">
        <v>19</v>
      </c>
      <c r="M3" s="29" t="s">
        <v>20</v>
      </c>
    </row>
    <row r="4" spans="1:13" ht="12.75">
      <c r="A4" s="29"/>
      <c r="B4" s="29"/>
      <c r="C4" s="29"/>
      <c r="D4" s="29"/>
      <c r="E4" s="29"/>
      <c r="F4" s="29"/>
      <c r="G4" s="29"/>
      <c r="H4" s="29"/>
      <c r="I4" s="29"/>
      <c r="J4" s="29"/>
      <c r="K4" s="29"/>
      <c r="L4" s="29"/>
      <c r="M4" s="29"/>
    </row>
    <row r="5" spans="1:10" ht="23.25">
      <c r="A5" s="3" t="s">
        <v>69</v>
      </c>
      <c r="B5" s="6"/>
      <c r="C5" s="6"/>
      <c r="D5" s="6"/>
      <c r="E5" s="6"/>
      <c r="F5" s="6"/>
      <c r="G5" s="6"/>
      <c r="H5" s="6"/>
      <c r="I5" s="6"/>
      <c r="J5" s="6"/>
    </row>
    <row r="6" spans="1:10" ht="15">
      <c r="A6" s="7" t="str">
        <f>CONCATENATE("Created On: ",K3,)</f>
        <v>Created On: 11/08/2023</v>
      </c>
      <c r="B6" s="7"/>
      <c r="C6" s="7"/>
      <c r="D6" s="7"/>
      <c r="E6" s="7"/>
      <c r="F6" s="7"/>
      <c r="G6" s="7"/>
      <c r="H6" s="7"/>
      <c r="I6" s="7"/>
      <c r="J6" s="7"/>
    </row>
    <row r="7" spans="1:10" ht="15">
      <c r="A7" s="7" t="str">
        <f>CONCATENATE(C3," ",D3," Reporting Period")</f>
        <v>May 2023 Reporting Period</v>
      </c>
      <c r="B7" s="7"/>
      <c r="C7" s="7"/>
      <c r="D7" s="7"/>
      <c r="E7" s="7"/>
      <c r="F7" s="7"/>
      <c r="G7" s="7"/>
      <c r="H7" s="7"/>
      <c r="I7" s="7"/>
      <c r="J7" s="7"/>
    </row>
    <row r="10" ht="15.75">
      <c r="A10" s="31" t="s">
        <v>70</v>
      </c>
    </row>
    <row r="12" spans="1:10" ht="25.5">
      <c r="A12" s="4" t="str">
        <f>CONCATENATE("Based on State-reported data (",B3," entries) and estimated data where States did not report, gasoline consumption for ",M3," ",D3," changed by ",E3," percent compared to the same period in ",L3,". (1)")</f>
        <v>Based on State-reported data (52 entries) and estimated data where States did not report, gasoline consumption for January - May 2023 changed by 2 percent compared to the same period in 2022. (1)</v>
      </c>
      <c r="B12" s="4"/>
      <c r="C12" s="4"/>
      <c r="D12" s="4"/>
      <c r="E12" s="4"/>
      <c r="F12" s="4"/>
      <c r="G12" s="4"/>
      <c r="H12" s="4"/>
      <c r="I12" s="4"/>
      <c r="J12" s="4"/>
    </row>
    <row r="14" spans="1:10" ht="102">
      <c r="A14" s="4" t="s">
        <v>71</v>
      </c>
      <c r="B14" s="4"/>
      <c r="C14" s="4"/>
      <c r="D14" s="4"/>
      <c r="E14" s="4"/>
      <c r="F14" s="4"/>
      <c r="G14" s="4"/>
      <c r="H14" s="4"/>
      <c r="I14" s="4"/>
      <c r="J14" s="4"/>
    </row>
    <row r="15" spans="1:10" ht="12.75">
      <c r="A15" s="4" t="s">
        <v>72</v>
      </c>
      <c r="B15" s="4"/>
      <c r="C15" s="4"/>
      <c r="D15" s="4"/>
      <c r="E15" s="4"/>
      <c r="F15" s="4"/>
      <c r="G15" s="4"/>
      <c r="H15" s="4"/>
      <c r="I15" s="4"/>
      <c r="J15" s="4"/>
    </row>
    <row r="18" ht="24.75" customHeight="1">
      <c r="A18" s="31" t="s">
        <v>73</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2023 are shown in the table MF-121T. The gasoline rates vary from a low of  0.24 cents per gallon to 61.1 cents with an average of 28.4 cents.Five States provide for full or partial exemptions for gasohol, a blend of 90 percent gasoline and 10 percent fuel alcohol. Diesel rates vary from 0.24 cents to 78.5 cents per gallon.</v>
      </c>
      <c r="B20" s="4"/>
      <c r="C20" s="4"/>
      <c r="D20" s="4"/>
      <c r="E20" s="4"/>
      <c r="F20" s="4"/>
      <c r="G20" s="4"/>
      <c r="H20" s="4"/>
      <c r="I20" s="4"/>
      <c r="J20" s="4"/>
    </row>
    <row r="22" spans="1:10" ht="51">
      <c r="A22" s="4" t="s">
        <v>74</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2022 and 2023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9">
      <selection activeCell="I25" sqref="I25"/>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75</v>
      </c>
      <c r="D2" s="29" t="s">
        <v>76</v>
      </c>
      <c r="E2" s="29" t="s">
        <v>77</v>
      </c>
      <c r="F2" s="29" t="s">
        <v>78</v>
      </c>
      <c r="G2" s="29" t="s">
        <v>7</v>
      </c>
      <c r="H2" s="29" t="s">
        <v>8</v>
      </c>
      <c r="I2" s="29"/>
      <c r="J2" s="29"/>
      <c r="K2" s="29"/>
    </row>
    <row r="3" spans="2:11" ht="7.5" customHeight="1" hidden="1">
      <c r="B3" s="30" t="s">
        <v>63</v>
      </c>
      <c r="C3" s="29" t="s">
        <v>62</v>
      </c>
      <c r="D3" s="29" t="s">
        <v>62</v>
      </c>
      <c r="E3" s="29" t="s">
        <v>62</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11/08/2023</v>
      </c>
      <c r="F8" s="39" t="s">
        <v>82</v>
      </c>
      <c r="K8" s="69" t="str">
        <f>CONCATENATE(G3," ",H3," Reporting Period")</f>
        <v>May 2023 Reporting Period</v>
      </c>
    </row>
    <row r="9" spans="2:11" ht="12" customHeight="1">
      <c r="B9" s="123"/>
      <c r="C9" s="123" t="s">
        <v>83</v>
      </c>
      <c r="D9" s="124" t="s">
        <v>84</v>
      </c>
      <c r="E9" s="124"/>
      <c r="F9" s="123" t="s">
        <v>85</v>
      </c>
      <c r="G9" s="124" t="s">
        <v>84</v>
      </c>
      <c r="H9" s="124"/>
      <c r="I9" s="123" t="s">
        <v>86</v>
      </c>
      <c r="J9" s="124" t="s">
        <v>84</v>
      </c>
      <c r="K9" s="124"/>
    </row>
    <row r="10" spans="2:11" ht="12" customHeight="1">
      <c r="B10" s="125" t="s">
        <v>87</v>
      </c>
      <c r="C10" s="126" t="str">
        <f>C3</f>
        <v>52</v>
      </c>
      <c r="D10" s="127" t="s">
        <v>88</v>
      </c>
      <c r="E10" s="127"/>
      <c r="F10" s="126" t="str">
        <f>D3</f>
        <v>52</v>
      </c>
      <c r="G10" s="127" t="s">
        <v>88</v>
      </c>
      <c r="H10" s="127"/>
      <c r="I10" s="126" t="str">
        <f>E3</f>
        <v>52</v>
      </c>
      <c r="J10" s="127" t="s">
        <v>88</v>
      </c>
      <c r="K10" s="127"/>
    </row>
    <row r="11" spans="2:11" ht="12" customHeight="1">
      <c r="B11" s="125"/>
      <c r="C11" s="125" t="str">
        <f>CONCATENATE("(",C3," Entities)")</f>
        <v>(52 Entities)</v>
      </c>
      <c r="D11" s="127" t="s">
        <v>89</v>
      </c>
      <c r="E11" s="127"/>
      <c r="F11" s="125" t="str">
        <f>CONCATENATE("(",D3," Entities)")</f>
        <v>(52 Entities)</v>
      </c>
      <c r="G11" s="127" t="s">
        <v>89</v>
      </c>
      <c r="H11" s="127"/>
      <c r="I11" s="125" t="str">
        <f>CONCATENATE("(",E3," Entities)")</f>
        <v>(52 Entities)</v>
      </c>
      <c r="J11" s="127" t="s">
        <v>89</v>
      </c>
      <c r="K11" s="127"/>
    </row>
    <row r="12" spans="2:11" ht="16.5" customHeight="1">
      <c r="B12" s="128"/>
      <c r="C12" s="128" t="s">
        <v>90</v>
      </c>
      <c r="D12" s="129" t="s">
        <v>91</v>
      </c>
      <c r="E12" s="129" t="s">
        <v>92</v>
      </c>
      <c r="F12" s="128" t="s">
        <v>90</v>
      </c>
      <c r="G12" s="129" t="s">
        <v>91</v>
      </c>
      <c r="H12" s="129" t="s">
        <v>92</v>
      </c>
      <c r="I12" s="128" t="s">
        <v>90</v>
      </c>
      <c r="J12" s="129" t="s">
        <v>91</v>
      </c>
      <c r="K12" s="129" t="s">
        <v>92</v>
      </c>
    </row>
    <row r="13" spans="2:11" ht="7.5" customHeight="1" hidden="1">
      <c r="B13" s="39" t="s">
        <v>93</v>
      </c>
      <c r="C13" s="39" t="s">
        <v>94</v>
      </c>
      <c r="D13" s="39" t="s">
        <v>95</v>
      </c>
      <c r="E13" s="39" t="s">
        <v>96</v>
      </c>
      <c r="F13" s="39" t="s">
        <v>97</v>
      </c>
      <c r="G13" s="39" t="s">
        <v>98</v>
      </c>
      <c r="H13" s="39" t="s">
        <v>99</v>
      </c>
      <c r="I13" s="39" t="s">
        <v>100</v>
      </c>
      <c r="J13" s="39" t="s">
        <v>101</v>
      </c>
      <c r="K13" s="39" t="s">
        <v>102</v>
      </c>
    </row>
    <row r="14" spans="2:11" ht="7.5" customHeight="1" hidden="1">
      <c r="B14" s="40"/>
      <c r="C14" s="40">
        <v>0</v>
      </c>
      <c r="D14" s="41">
        <v>0</v>
      </c>
      <c r="E14" s="41">
        <v>0</v>
      </c>
      <c r="F14" s="40">
        <v>0</v>
      </c>
      <c r="G14" s="41">
        <v>0</v>
      </c>
      <c r="H14" s="41">
        <v>0</v>
      </c>
      <c r="I14" s="40">
        <v>0</v>
      </c>
      <c r="J14" s="41">
        <v>0</v>
      </c>
      <c r="K14" s="41">
        <v>0</v>
      </c>
    </row>
    <row r="15" spans="2:11" ht="9" customHeight="1">
      <c r="B15" s="58" t="s">
        <v>103</v>
      </c>
      <c r="C15" s="49">
        <v>266371155</v>
      </c>
      <c r="D15" s="49">
        <v>266371155</v>
      </c>
      <c r="E15" s="62">
        <v>-8.7</v>
      </c>
      <c r="F15" s="49">
        <v>255451798</v>
      </c>
      <c r="G15" s="49">
        <v>521822953</v>
      </c>
      <c r="H15" s="62">
        <v>-5.8</v>
      </c>
      <c r="I15" s="49">
        <v>245354659</v>
      </c>
      <c r="J15" s="49">
        <v>767177612</v>
      </c>
      <c r="K15" s="62">
        <v>-4</v>
      </c>
    </row>
    <row r="16" spans="2:11" ht="9" customHeight="1">
      <c r="B16" s="53" t="s">
        <v>104</v>
      </c>
      <c r="C16" s="50">
        <v>19830817</v>
      </c>
      <c r="D16" s="50">
        <v>19830817</v>
      </c>
      <c r="E16" s="63">
        <v>-0.1</v>
      </c>
      <c r="F16" s="50">
        <v>18960796</v>
      </c>
      <c r="G16" s="50">
        <v>38791613</v>
      </c>
      <c r="H16" s="63">
        <v>-0.8</v>
      </c>
      <c r="I16" s="50">
        <v>20597514</v>
      </c>
      <c r="J16" s="50">
        <v>59389127</v>
      </c>
      <c r="K16" s="63">
        <v>-1.9</v>
      </c>
    </row>
    <row r="17" spans="2:11" ht="9" customHeight="1">
      <c r="B17" s="53" t="s">
        <v>105</v>
      </c>
      <c r="C17" s="51">
        <v>250985557</v>
      </c>
      <c r="D17" s="51">
        <v>250985557</v>
      </c>
      <c r="E17" s="64">
        <v>4.9</v>
      </c>
      <c r="F17" s="51">
        <v>235065932</v>
      </c>
      <c r="G17" s="51">
        <v>486051489</v>
      </c>
      <c r="H17" s="64">
        <v>1.4</v>
      </c>
      <c r="I17" s="51">
        <v>262702651</v>
      </c>
      <c r="J17" s="51">
        <v>748754140</v>
      </c>
      <c r="K17" s="64">
        <v>0.8</v>
      </c>
    </row>
    <row r="18" spans="2:11" ht="9" customHeight="1">
      <c r="B18" s="53" t="s">
        <v>106</v>
      </c>
      <c r="C18" s="51">
        <v>116479933</v>
      </c>
      <c r="D18" s="51">
        <v>116479933</v>
      </c>
      <c r="E18" s="64">
        <v>0.9</v>
      </c>
      <c r="F18" s="51">
        <v>113133829</v>
      </c>
      <c r="G18" s="51">
        <v>229613762</v>
      </c>
      <c r="H18" s="64">
        <v>2.7</v>
      </c>
      <c r="I18" s="51">
        <v>130185322</v>
      </c>
      <c r="J18" s="51">
        <v>359799084</v>
      </c>
      <c r="K18" s="64">
        <v>3.2</v>
      </c>
    </row>
    <row r="19" spans="2:11" ht="9" customHeight="1">
      <c r="B19" s="53" t="s">
        <v>107</v>
      </c>
      <c r="C19" s="51">
        <v>1084683004</v>
      </c>
      <c r="D19" s="51">
        <v>1084683004</v>
      </c>
      <c r="E19" s="64">
        <v>1.3</v>
      </c>
      <c r="F19" s="51">
        <v>1035973616</v>
      </c>
      <c r="G19" s="51">
        <v>2120656620</v>
      </c>
      <c r="H19" s="64">
        <v>-1</v>
      </c>
      <c r="I19" s="51">
        <v>1141589220</v>
      </c>
      <c r="J19" s="51">
        <v>3262245840</v>
      </c>
      <c r="K19" s="64">
        <v>-1.8</v>
      </c>
    </row>
    <row r="20" spans="2:11" ht="9" customHeight="1">
      <c r="B20" s="53" t="s">
        <v>108</v>
      </c>
      <c r="C20" s="51">
        <v>275847520</v>
      </c>
      <c r="D20" s="51">
        <v>275847520</v>
      </c>
      <c r="E20" s="64">
        <v>17.8</v>
      </c>
      <c r="F20" s="51">
        <v>255709422</v>
      </c>
      <c r="G20" s="51">
        <v>531556942</v>
      </c>
      <c r="H20" s="64">
        <v>15.8</v>
      </c>
      <c r="I20" s="51">
        <v>274290856</v>
      </c>
      <c r="J20" s="51">
        <v>805847798</v>
      </c>
      <c r="K20" s="64">
        <v>14</v>
      </c>
    </row>
    <row r="21" spans="2:11" ht="9" customHeight="1">
      <c r="B21" s="53" t="s">
        <v>109</v>
      </c>
      <c r="C21" s="50">
        <v>113997301</v>
      </c>
      <c r="D21" s="50">
        <v>113997301</v>
      </c>
      <c r="E21" s="63">
        <v>8.4</v>
      </c>
      <c r="F21" s="50">
        <v>107655555</v>
      </c>
      <c r="G21" s="50">
        <v>221652856</v>
      </c>
      <c r="H21" s="63">
        <v>5.9</v>
      </c>
      <c r="I21" s="50">
        <v>120483828</v>
      </c>
      <c r="J21" s="50">
        <v>342136684</v>
      </c>
      <c r="K21" s="63">
        <v>5.4</v>
      </c>
    </row>
    <row r="22" spans="2:11" ht="9" customHeight="1">
      <c r="B22" s="53" t="s">
        <v>110</v>
      </c>
      <c r="C22" s="51">
        <v>39436591</v>
      </c>
      <c r="D22" s="51">
        <v>39436591</v>
      </c>
      <c r="E22" s="64">
        <v>11.1</v>
      </c>
      <c r="F22" s="51">
        <v>36724261</v>
      </c>
      <c r="G22" s="51">
        <v>76160852</v>
      </c>
      <c r="H22" s="64">
        <v>5.5</v>
      </c>
      <c r="I22" s="51">
        <v>41859867</v>
      </c>
      <c r="J22" s="51">
        <v>118020719</v>
      </c>
      <c r="K22" s="64">
        <v>5</v>
      </c>
    </row>
    <row r="23" spans="2:11" ht="9" customHeight="1">
      <c r="B23" s="53" t="s">
        <v>111</v>
      </c>
      <c r="C23" s="50">
        <v>9144962</v>
      </c>
      <c r="D23" s="50">
        <v>9144962</v>
      </c>
      <c r="E23" s="63">
        <v>11.9</v>
      </c>
      <c r="F23" s="50">
        <v>8157445</v>
      </c>
      <c r="G23" s="50">
        <v>17302407</v>
      </c>
      <c r="H23" s="63">
        <v>4.7</v>
      </c>
      <c r="I23" s="50">
        <v>9653416</v>
      </c>
      <c r="J23" s="50">
        <v>26955823</v>
      </c>
      <c r="K23" s="63">
        <v>5.2</v>
      </c>
    </row>
    <row r="24" spans="2:11" ht="9" customHeight="1">
      <c r="B24" s="53" t="s">
        <v>112</v>
      </c>
      <c r="C24" s="51">
        <v>802610673</v>
      </c>
      <c r="D24" s="51">
        <v>802610673</v>
      </c>
      <c r="E24" s="64">
        <v>-0.3</v>
      </c>
      <c r="F24" s="51">
        <v>793672598</v>
      </c>
      <c r="G24" s="51">
        <v>1596283271</v>
      </c>
      <c r="H24" s="64">
        <v>2</v>
      </c>
      <c r="I24" s="51">
        <v>773970366</v>
      </c>
      <c r="J24" s="51">
        <v>2370253637</v>
      </c>
      <c r="K24" s="64">
        <v>2.6</v>
      </c>
    </row>
    <row r="25" spans="2:11" ht="9" customHeight="1">
      <c r="B25" s="53" t="s">
        <v>113</v>
      </c>
      <c r="C25" s="51">
        <v>302308129</v>
      </c>
      <c r="D25" s="51">
        <v>302308129</v>
      </c>
      <c r="E25" s="64">
        <v>-22.5</v>
      </c>
      <c r="F25" s="51">
        <v>389730851</v>
      </c>
      <c r="G25" s="51">
        <v>692038980</v>
      </c>
      <c r="H25" s="64">
        <v>-11.5</v>
      </c>
      <c r="I25" s="51">
        <v>457371598</v>
      </c>
      <c r="J25" s="51">
        <v>1149410578</v>
      </c>
      <c r="K25" s="64">
        <v>11.4</v>
      </c>
    </row>
    <row r="26" spans="2:11" ht="9" customHeight="1">
      <c r="B26" s="53" t="s">
        <v>114</v>
      </c>
      <c r="C26" s="51">
        <v>36382737</v>
      </c>
      <c r="D26" s="51">
        <v>36382737</v>
      </c>
      <c r="E26" s="64">
        <v>7.7</v>
      </c>
      <c r="F26" s="51">
        <v>33067647</v>
      </c>
      <c r="G26" s="51">
        <v>69450384</v>
      </c>
      <c r="H26" s="64">
        <v>3.5</v>
      </c>
      <c r="I26" s="51">
        <v>37807932</v>
      </c>
      <c r="J26" s="51">
        <v>107258316</v>
      </c>
      <c r="K26" s="64">
        <v>3.5</v>
      </c>
    </row>
    <row r="27" spans="2:11" ht="9" customHeight="1">
      <c r="B27" s="53" t="s">
        <v>115</v>
      </c>
      <c r="C27" s="51">
        <v>70705054</v>
      </c>
      <c r="D27" s="51">
        <v>70705054</v>
      </c>
      <c r="E27" s="64">
        <v>0.6</v>
      </c>
      <c r="F27" s="51">
        <v>57734863</v>
      </c>
      <c r="G27" s="51">
        <v>128439917</v>
      </c>
      <c r="H27" s="64">
        <v>-5.4</v>
      </c>
      <c r="I27" s="51">
        <v>88692045</v>
      </c>
      <c r="J27" s="51">
        <v>217131962</v>
      </c>
      <c r="K27" s="64">
        <v>5.9</v>
      </c>
    </row>
    <row r="28" spans="2:11" ht="9" customHeight="1">
      <c r="B28" s="53" t="s">
        <v>116</v>
      </c>
      <c r="C28" s="51">
        <v>332730127</v>
      </c>
      <c r="D28" s="51">
        <v>332730127</v>
      </c>
      <c r="E28" s="64">
        <v>-1.2</v>
      </c>
      <c r="F28" s="51">
        <v>321095503</v>
      </c>
      <c r="G28" s="51">
        <v>653825630</v>
      </c>
      <c r="H28" s="64">
        <v>0.2</v>
      </c>
      <c r="I28" s="51">
        <v>359371028</v>
      </c>
      <c r="J28" s="51">
        <v>1013196658</v>
      </c>
      <c r="K28" s="64">
        <v>0.7</v>
      </c>
    </row>
    <row r="29" spans="2:11" ht="9" customHeight="1">
      <c r="B29" s="53" t="s">
        <v>117</v>
      </c>
      <c r="C29" s="51">
        <v>236011083</v>
      </c>
      <c r="D29" s="51">
        <v>236011083</v>
      </c>
      <c r="E29" s="64">
        <v>-1</v>
      </c>
      <c r="F29" s="51">
        <v>232546961</v>
      </c>
      <c r="G29" s="51">
        <v>468558044</v>
      </c>
      <c r="H29" s="64">
        <v>1.7</v>
      </c>
      <c r="I29" s="51">
        <v>259857765</v>
      </c>
      <c r="J29" s="51">
        <v>728415809</v>
      </c>
      <c r="K29" s="64">
        <v>0.2</v>
      </c>
    </row>
    <row r="30" spans="2:11" ht="9" customHeight="1">
      <c r="B30" s="53" t="s">
        <v>118</v>
      </c>
      <c r="C30" s="51">
        <v>138217895</v>
      </c>
      <c r="D30" s="51">
        <v>138217895</v>
      </c>
      <c r="E30" s="64">
        <v>-4.3</v>
      </c>
      <c r="F30" s="51">
        <v>113724878</v>
      </c>
      <c r="G30" s="51">
        <v>251942773</v>
      </c>
      <c r="H30" s="64">
        <v>-0.6</v>
      </c>
      <c r="I30" s="51">
        <v>127417619</v>
      </c>
      <c r="J30" s="51">
        <v>379360392</v>
      </c>
      <c r="K30" s="64">
        <v>-1.3</v>
      </c>
    </row>
    <row r="31" spans="2:11" ht="9" customHeight="1">
      <c r="B31" s="53" t="s">
        <v>119</v>
      </c>
      <c r="C31" s="51">
        <v>104552414</v>
      </c>
      <c r="D31" s="51">
        <v>104552414</v>
      </c>
      <c r="E31" s="64">
        <v>5.4</v>
      </c>
      <c r="F31" s="51">
        <v>100218820</v>
      </c>
      <c r="G31" s="51">
        <v>204771234</v>
      </c>
      <c r="H31" s="64">
        <v>5.6</v>
      </c>
      <c r="I31" s="51">
        <v>113022762</v>
      </c>
      <c r="J31" s="51">
        <v>317793996</v>
      </c>
      <c r="K31" s="64">
        <v>5.4</v>
      </c>
    </row>
    <row r="32" spans="2:11" ht="9" customHeight="1">
      <c r="B32" s="53" t="s">
        <v>120</v>
      </c>
      <c r="C32" s="51">
        <v>170407684</v>
      </c>
      <c r="D32" s="51">
        <v>170407684</v>
      </c>
      <c r="E32" s="64">
        <v>5.8</v>
      </c>
      <c r="F32" s="51">
        <v>163100866</v>
      </c>
      <c r="G32" s="51">
        <v>333508550</v>
      </c>
      <c r="H32" s="64">
        <v>4.3</v>
      </c>
      <c r="I32" s="51">
        <v>192490727</v>
      </c>
      <c r="J32" s="51">
        <v>525999277</v>
      </c>
      <c r="K32" s="64">
        <v>3.9</v>
      </c>
    </row>
    <row r="33" spans="2:11" ht="9" customHeight="1">
      <c r="B33" s="53" t="s">
        <v>121</v>
      </c>
      <c r="C33" s="51">
        <v>179989452</v>
      </c>
      <c r="D33" s="51">
        <v>179989452</v>
      </c>
      <c r="E33" s="64">
        <v>1.7</v>
      </c>
      <c r="F33" s="51">
        <v>168063592</v>
      </c>
      <c r="G33" s="51">
        <v>348053044</v>
      </c>
      <c r="H33" s="64">
        <v>-0.8</v>
      </c>
      <c r="I33" s="51">
        <v>201728859</v>
      </c>
      <c r="J33" s="51">
        <v>549781903</v>
      </c>
      <c r="K33" s="64">
        <v>0.7</v>
      </c>
    </row>
    <row r="34" spans="2:11" ht="9" customHeight="1">
      <c r="B34" s="53" t="s">
        <v>122</v>
      </c>
      <c r="C34" s="51">
        <v>17075034</v>
      </c>
      <c r="D34" s="51">
        <v>17075034</v>
      </c>
      <c r="E34" s="64">
        <v>68.6</v>
      </c>
      <c r="F34" s="51">
        <v>59371157</v>
      </c>
      <c r="G34" s="51">
        <v>76446191</v>
      </c>
      <c r="H34" s="64">
        <v>28.4</v>
      </c>
      <c r="I34" s="51">
        <v>77189435</v>
      </c>
      <c r="J34" s="51">
        <v>153635626</v>
      </c>
      <c r="K34" s="64">
        <v>2.2</v>
      </c>
    </row>
    <row r="35" spans="2:11" ht="9" customHeight="1">
      <c r="B35" s="53" t="s">
        <v>123</v>
      </c>
      <c r="C35" s="51">
        <v>198363234</v>
      </c>
      <c r="D35" s="51">
        <v>198363234</v>
      </c>
      <c r="E35" s="64">
        <v>3.6</v>
      </c>
      <c r="F35" s="51">
        <v>197775428</v>
      </c>
      <c r="G35" s="51">
        <v>396138662</v>
      </c>
      <c r="H35" s="64">
        <v>3.9</v>
      </c>
      <c r="I35" s="51">
        <v>205168851</v>
      </c>
      <c r="J35" s="51">
        <v>601307513</v>
      </c>
      <c r="K35" s="64">
        <v>0.3</v>
      </c>
    </row>
    <row r="36" spans="2:11" ht="9" customHeight="1">
      <c r="B36" s="53" t="s">
        <v>124</v>
      </c>
      <c r="C36" s="51">
        <v>198318635</v>
      </c>
      <c r="D36" s="51">
        <v>198318635</v>
      </c>
      <c r="E36" s="64">
        <v>3.3</v>
      </c>
      <c r="F36" s="51">
        <v>187068895</v>
      </c>
      <c r="G36" s="51">
        <v>385387530</v>
      </c>
      <c r="H36" s="64">
        <v>1.3</v>
      </c>
      <c r="I36" s="51">
        <v>209970492</v>
      </c>
      <c r="J36" s="51">
        <v>595358022</v>
      </c>
      <c r="K36" s="64">
        <v>0.7</v>
      </c>
    </row>
    <row r="37" spans="2:11" ht="9" customHeight="1">
      <c r="B37" s="53" t="s">
        <v>125</v>
      </c>
      <c r="C37" s="51">
        <v>332841619</v>
      </c>
      <c r="D37" s="51">
        <v>332841619</v>
      </c>
      <c r="E37" s="64">
        <v>-6.1</v>
      </c>
      <c r="F37" s="51">
        <v>339747864</v>
      </c>
      <c r="G37" s="51">
        <v>672589483</v>
      </c>
      <c r="H37" s="64">
        <v>-2.1</v>
      </c>
      <c r="I37" s="51">
        <v>364139478</v>
      </c>
      <c r="J37" s="51">
        <v>1036728961</v>
      </c>
      <c r="K37" s="64">
        <v>-2.2</v>
      </c>
    </row>
    <row r="38" spans="2:11" ht="9" customHeight="1">
      <c r="B38" s="53" t="s">
        <v>126</v>
      </c>
      <c r="C38" s="51">
        <v>204561760</v>
      </c>
      <c r="D38" s="51">
        <v>204561760</v>
      </c>
      <c r="E38" s="64">
        <v>-1.1</v>
      </c>
      <c r="F38" s="51">
        <v>196855380</v>
      </c>
      <c r="G38" s="51">
        <v>401417140</v>
      </c>
      <c r="H38" s="64">
        <v>0</v>
      </c>
      <c r="I38" s="51">
        <v>169174808</v>
      </c>
      <c r="J38" s="51">
        <v>570591948</v>
      </c>
      <c r="K38" s="64">
        <v>-3.1</v>
      </c>
    </row>
    <row r="39" spans="2:11" ht="9" customHeight="1">
      <c r="B39" s="53" t="s">
        <v>127</v>
      </c>
      <c r="C39" s="51">
        <v>144270605</v>
      </c>
      <c r="D39" s="51">
        <v>144270605</v>
      </c>
      <c r="E39" s="64">
        <v>-1.5</v>
      </c>
      <c r="F39" s="51">
        <v>128739902</v>
      </c>
      <c r="G39" s="51">
        <v>273010507</v>
      </c>
      <c r="H39" s="64">
        <v>3.7</v>
      </c>
      <c r="I39" s="51">
        <v>115191152</v>
      </c>
      <c r="J39" s="51">
        <v>388201659</v>
      </c>
      <c r="K39" s="64">
        <v>-0.3</v>
      </c>
    </row>
    <row r="40" spans="2:11" ht="9" customHeight="1">
      <c r="B40" s="53" t="s">
        <v>128</v>
      </c>
      <c r="C40" s="51">
        <v>269167414</v>
      </c>
      <c r="D40" s="51">
        <v>269167414</v>
      </c>
      <c r="E40" s="64">
        <v>12.8</v>
      </c>
      <c r="F40" s="51">
        <v>242539857</v>
      </c>
      <c r="G40" s="51">
        <v>511707271</v>
      </c>
      <c r="H40" s="64">
        <v>16.3</v>
      </c>
      <c r="I40" s="51">
        <v>228866778</v>
      </c>
      <c r="J40" s="51">
        <v>740574049</v>
      </c>
      <c r="K40" s="64">
        <v>4.3</v>
      </c>
    </row>
    <row r="41" spans="2:11" ht="9" customHeight="1">
      <c r="B41" s="53" t="s">
        <v>129</v>
      </c>
      <c r="C41" s="51">
        <v>38204118</v>
      </c>
      <c r="D41" s="51">
        <v>38204118</v>
      </c>
      <c r="E41" s="64">
        <v>-1.3</v>
      </c>
      <c r="F41" s="51">
        <v>40603079</v>
      </c>
      <c r="G41" s="51">
        <v>78807197</v>
      </c>
      <c r="H41" s="64">
        <v>0.9</v>
      </c>
      <c r="I41" s="51">
        <v>44210360</v>
      </c>
      <c r="J41" s="51">
        <v>123017557</v>
      </c>
      <c r="K41" s="64">
        <v>-0.4</v>
      </c>
    </row>
    <row r="42" spans="2:11" ht="9" customHeight="1">
      <c r="B42" s="53" t="s">
        <v>130</v>
      </c>
      <c r="C42" s="51">
        <v>68173706</v>
      </c>
      <c r="D42" s="51">
        <v>68173706</v>
      </c>
      <c r="E42" s="64">
        <v>0.5</v>
      </c>
      <c r="F42" s="51">
        <v>65033048</v>
      </c>
      <c r="G42" s="51">
        <v>133206754</v>
      </c>
      <c r="H42" s="64">
        <v>-1.6</v>
      </c>
      <c r="I42" s="51">
        <v>76253289</v>
      </c>
      <c r="J42" s="51">
        <v>209460043</v>
      </c>
      <c r="K42" s="64">
        <v>-0.6</v>
      </c>
    </row>
    <row r="43" spans="2:11" ht="9" customHeight="1">
      <c r="B43" s="53" t="s">
        <v>131</v>
      </c>
      <c r="C43" s="51">
        <v>93962099</v>
      </c>
      <c r="D43" s="51">
        <v>93962099</v>
      </c>
      <c r="E43" s="64">
        <v>-0.2</v>
      </c>
      <c r="F43" s="51">
        <v>88800869</v>
      </c>
      <c r="G43" s="51">
        <v>182762968</v>
      </c>
      <c r="H43" s="64">
        <v>-1.4</v>
      </c>
      <c r="I43" s="51">
        <v>98058922</v>
      </c>
      <c r="J43" s="51">
        <v>280821890</v>
      </c>
      <c r="K43" s="64">
        <v>-1.3</v>
      </c>
    </row>
    <row r="44" spans="2:11" ht="9" customHeight="1">
      <c r="B44" s="53" t="s">
        <v>132</v>
      </c>
      <c r="C44" s="51">
        <v>55826331</v>
      </c>
      <c r="D44" s="51">
        <v>55826331</v>
      </c>
      <c r="E44" s="64">
        <v>3.6</v>
      </c>
      <c r="F44" s="51">
        <v>52244752</v>
      </c>
      <c r="G44" s="51">
        <v>108071083</v>
      </c>
      <c r="H44" s="64">
        <v>0.6</v>
      </c>
      <c r="I44" s="51">
        <v>56918399</v>
      </c>
      <c r="J44" s="51">
        <v>164989482</v>
      </c>
      <c r="K44" s="64">
        <v>0.3</v>
      </c>
    </row>
    <row r="45" spans="2:11" ht="9" customHeight="1">
      <c r="B45" s="53" t="s">
        <v>133</v>
      </c>
      <c r="C45" s="51">
        <v>286290585</v>
      </c>
      <c r="D45" s="51">
        <v>286290585</v>
      </c>
      <c r="E45" s="64">
        <v>7.3</v>
      </c>
      <c r="F45" s="51">
        <v>271488710</v>
      </c>
      <c r="G45" s="51">
        <v>557779295</v>
      </c>
      <c r="H45" s="64">
        <v>3.7</v>
      </c>
      <c r="I45" s="51">
        <v>306367893</v>
      </c>
      <c r="J45" s="51">
        <v>864147188</v>
      </c>
      <c r="K45" s="64">
        <v>2.9</v>
      </c>
    </row>
    <row r="46" spans="2:11" ht="9" customHeight="1">
      <c r="B46" s="53" t="s">
        <v>134</v>
      </c>
      <c r="C46" s="51">
        <v>78085709</v>
      </c>
      <c r="D46" s="51">
        <v>78085709</v>
      </c>
      <c r="E46" s="64">
        <v>4.8</v>
      </c>
      <c r="F46" s="51">
        <v>76189939</v>
      </c>
      <c r="G46" s="51">
        <v>154275648</v>
      </c>
      <c r="H46" s="64">
        <v>5.2</v>
      </c>
      <c r="I46" s="51">
        <v>86829752</v>
      </c>
      <c r="J46" s="51">
        <v>241105400</v>
      </c>
      <c r="K46" s="64">
        <v>6.5</v>
      </c>
    </row>
    <row r="47" spans="2:11" ht="9" customHeight="1">
      <c r="B47" s="53" t="s">
        <v>135</v>
      </c>
      <c r="C47" s="51">
        <v>522550376</v>
      </c>
      <c r="D47" s="51">
        <v>522550376</v>
      </c>
      <c r="E47" s="64">
        <v>18</v>
      </c>
      <c r="F47" s="51">
        <v>400487377</v>
      </c>
      <c r="G47" s="51">
        <v>923037753</v>
      </c>
      <c r="H47" s="64">
        <v>9.3</v>
      </c>
      <c r="I47" s="51">
        <v>401712870</v>
      </c>
      <c r="J47" s="51">
        <v>1324750623</v>
      </c>
      <c r="K47" s="64">
        <v>5.4</v>
      </c>
    </row>
    <row r="48" spans="2:11" ht="9" customHeight="1">
      <c r="B48" s="53" t="s">
        <v>136</v>
      </c>
      <c r="C48" s="51">
        <v>391496516</v>
      </c>
      <c r="D48" s="51">
        <v>391496516</v>
      </c>
      <c r="E48" s="64">
        <v>4.4</v>
      </c>
      <c r="F48" s="51">
        <v>387580607</v>
      </c>
      <c r="G48" s="51">
        <v>779077123</v>
      </c>
      <c r="H48" s="64">
        <v>3.1</v>
      </c>
      <c r="I48" s="51">
        <v>463837719</v>
      </c>
      <c r="J48" s="51">
        <v>1242914842</v>
      </c>
      <c r="K48" s="64">
        <v>4.2</v>
      </c>
    </row>
    <row r="49" spans="2:11" ht="9" customHeight="1">
      <c r="B49" s="53" t="s">
        <v>137</v>
      </c>
      <c r="C49" s="51">
        <v>37276146</v>
      </c>
      <c r="D49" s="51">
        <v>37276146</v>
      </c>
      <c r="E49" s="64">
        <v>15.3</v>
      </c>
      <c r="F49" s="51">
        <v>30428844</v>
      </c>
      <c r="G49" s="51">
        <v>67704990</v>
      </c>
      <c r="H49" s="64">
        <v>7.9</v>
      </c>
      <c r="I49" s="51">
        <v>32243368</v>
      </c>
      <c r="J49" s="51">
        <v>99948358</v>
      </c>
      <c r="K49" s="64">
        <v>3</v>
      </c>
    </row>
    <row r="50" spans="2:11" ht="9" customHeight="1">
      <c r="B50" s="53" t="s">
        <v>138</v>
      </c>
      <c r="C50" s="51">
        <v>367111466</v>
      </c>
      <c r="D50" s="51">
        <v>367111466</v>
      </c>
      <c r="E50" s="64">
        <v>0.6</v>
      </c>
      <c r="F50" s="51">
        <v>356369512</v>
      </c>
      <c r="G50" s="51">
        <v>723480978</v>
      </c>
      <c r="H50" s="64">
        <v>1.3</v>
      </c>
      <c r="I50" s="51">
        <v>398391900</v>
      </c>
      <c r="J50" s="51">
        <v>1121872878</v>
      </c>
      <c r="K50" s="64">
        <v>1</v>
      </c>
    </row>
    <row r="51" spans="2:11" ht="9" customHeight="1">
      <c r="B51" s="53" t="s">
        <v>139</v>
      </c>
      <c r="C51" s="51">
        <v>152266983</v>
      </c>
      <c r="D51" s="51">
        <v>152266983</v>
      </c>
      <c r="E51" s="64">
        <v>1.7</v>
      </c>
      <c r="F51" s="51">
        <v>91908002</v>
      </c>
      <c r="G51" s="51">
        <v>244174985</v>
      </c>
      <c r="H51" s="64">
        <v>-13.5</v>
      </c>
      <c r="I51" s="51">
        <v>219723502</v>
      </c>
      <c r="J51" s="51">
        <v>463898487</v>
      </c>
      <c r="K51" s="64">
        <v>3.7</v>
      </c>
    </row>
    <row r="52" spans="2:11" ht="9" customHeight="1">
      <c r="B52" s="53" t="s">
        <v>140</v>
      </c>
      <c r="C52" s="51">
        <v>59841795</v>
      </c>
      <c r="D52" s="51">
        <v>59841795</v>
      </c>
      <c r="E52" s="64">
        <v>-50.1</v>
      </c>
      <c r="F52" s="51">
        <v>161551295</v>
      </c>
      <c r="G52" s="51">
        <v>221393090</v>
      </c>
      <c r="H52" s="64">
        <v>-4.5</v>
      </c>
      <c r="I52" s="51">
        <v>124699227</v>
      </c>
      <c r="J52" s="51">
        <v>346092317</v>
      </c>
      <c r="K52" s="64">
        <v>-0.6</v>
      </c>
    </row>
    <row r="53" spans="2:11" ht="9" customHeight="1">
      <c r="B53" s="53" t="s">
        <v>141</v>
      </c>
      <c r="C53" s="51">
        <v>351343230</v>
      </c>
      <c r="D53" s="51">
        <v>351343230</v>
      </c>
      <c r="E53" s="64">
        <v>0.4</v>
      </c>
      <c r="F53" s="51">
        <v>335034717</v>
      </c>
      <c r="G53" s="51">
        <v>686377947</v>
      </c>
      <c r="H53" s="64">
        <v>-0.8</v>
      </c>
      <c r="I53" s="51">
        <v>380111445</v>
      </c>
      <c r="J53" s="51">
        <v>1066489392</v>
      </c>
      <c r="K53" s="64">
        <v>0.1</v>
      </c>
    </row>
    <row r="54" spans="2:11" ht="9" customHeight="1">
      <c r="B54" s="53" t="s">
        <v>142</v>
      </c>
      <c r="C54" s="51">
        <v>27340081</v>
      </c>
      <c r="D54" s="51">
        <v>27340081</v>
      </c>
      <c r="E54" s="64">
        <v>-0.4</v>
      </c>
      <c r="F54" s="51">
        <v>26599682</v>
      </c>
      <c r="G54" s="51">
        <v>53939763</v>
      </c>
      <c r="H54" s="64">
        <v>0.2</v>
      </c>
      <c r="I54" s="51">
        <v>29622848</v>
      </c>
      <c r="J54" s="51">
        <v>83562611</v>
      </c>
      <c r="K54" s="64">
        <v>1.6</v>
      </c>
    </row>
    <row r="55" spans="2:11" ht="9" customHeight="1">
      <c r="B55" s="53" t="s">
        <v>143</v>
      </c>
      <c r="C55" s="51">
        <v>222451998</v>
      </c>
      <c r="D55" s="51">
        <v>222451998</v>
      </c>
      <c r="E55" s="64">
        <v>7.8</v>
      </c>
      <c r="F55" s="51">
        <v>225883457</v>
      </c>
      <c r="G55" s="51">
        <v>448335455</v>
      </c>
      <c r="H55" s="64">
        <v>7.6</v>
      </c>
      <c r="I55" s="51">
        <v>244531102</v>
      </c>
      <c r="J55" s="51">
        <v>692866557</v>
      </c>
      <c r="K55" s="64">
        <v>5.5</v>
      </c>
    </row>
    <row r="56" spans="2:11" ht="9" customHeight="1">
      <c r="B56" s="53" t="s">
        <v>144</v>
      </c>
      <c r="C56" s="51">
        <v>35774542</v>
      </c>
      <c r="D56" s="51">
        <v>35774542</v>
      </c>
      <c r="E56" s="64">
        <v>-12</v>
      </c>
      <c r="F56" s="51">
        <v>34676756</v>
      </c>
      <c r="G56" s="51">
        <v>70451298</v>
      </c>
      <c r="H56" s="64">
        <v>-8.2</v>
      </c>
      <c r="I56" s="51">
        <v>32318162</v>
      </c>
      <c r="J56" s="51">
        <v>102769460</v>
      </c>
      <c r="K56" s="64">
        <v>-8.7</v>
      </c>
    </row>
    <row r="57" spans="2:11" ht="9" customHeight="1">
      <c r="B57" s="53" t="s">
        <v>145</v>
      </c>
      <c r="C57" s="51">
        <v>278208419</v>
      </c>
      <c r="D57" s="51">
        <v>278208419</v>
      </c>
      <c r="E57" s="64">
        <v>1</v>
      </c>
      <c r="F57" s="51">
        <v>232968502</v>
      </c>
      <c r="G57" s="51">
        <v>511176921</v>
      </c>
      <c r="H57" s="64">
        <v>3.6</v>
      </c>
      <c r="I57" s="51">
        <v>282179639</v>
      </c>
      <c r="J57" s="51">
        <v>793356560</v>
      </c>
      <c r="K57" s="64">
        <v>-1.7</v>
      </c>
    </row>
    <row r="58" spans="2:11" ht="9" customHeight="1">
      <c r="B58" s="53" t="s">
        <v>146</v>
      </c>
      <c r="C58" s="51">
        <v>1169092218</v>
      </c>
      <c r="D58" s="51">
        <v>1169092218</v>
      </c>
      <c r="E58" s="64">
        <v>2.2</v>
      </c>
      <c r="F58" s="51">
        <v>1127857916</v>
      </c>
      <c r="G58" s="51">
        <v>2296950134</v>
      </c>
      <c r="H58" s="64">
        <v>3.4</v>
      </c>
      <c r="I58" s="51">
        <v>1307919136</v>
      </c>
      <c r="J58" s="51">
        <v>3604869270</v>
      </c>
      <c r="K58" s="64">
        <v>2.9</v>
      </c>
    </row>
    <row r="59" spans="2:11" ht="9" customHeight="1">
      <c r="B59" s="53" t="s">
        <v>147</v>
      </c>
      <c r="C59" s="51">
        <v>100024630</v>
      </c>
      <c r="D59" s="51">
        <v>100024630</v>
      </c>
      <c r="E59" s="64">
        <v>-0.6</v>
      </c>
      <c r="F59" s="51">
        <v>96372671</v>
      </c>
      <c r="G59" s="51">
        <v>196397301</v>
      </c>
      <c r="H59" s="64">
        <v>-1.2</v>
      </c>
      <c r="I59" s="51">
        <v>107067201</v>
      </c>
      <c r="J59" s="51">
        <v>303464502</v>
      </c>
      <c r="K59" s="64">
        <v>-1.5</v>
      </c>
    </row>
    <row r="60" spans="2:11" ht="9" customHeight="1">
      <c r="B60" s="53" t="s">
        <v>148</v>
      </c>
      <c r="C60" s="51">
        <v>22316635</v>
      </c>
      <c r="D60" s="51">
        <v>22316635</v>
      </c>
      <c r="E60" s="64">
        <v>-4.3</v>
      </c>
      <c r="F60" s="51">
        <v>21547353</v>
      </c>
      <c r="G60" s="51">
        <v>43863988</v>
      </c>
      <c r="H60" s="64">
        <v>-2.8</v>
      </c>
      <c r="I60" s="51">
        <v>23580547</v>
      </c>
      <c r="J60" s="51">
        <v>67444535</v>
      </c>
      <c r="K60" s="64">
        <v>-2</v>
      </c>
    </row>
    <row r="61" spans="2:11" ht="9" customHeight="1">
      <c r="B61" s="53" t="s">
        <v>149</v>
      </c>
      <c r="C61" s="51">
        <v>372403087</v>
      </c>
      <c r="D61" s="51">
        <v>372403087</v>
      </c>
      <c r="E61" s="64">
        <v>46.6</v>
      </c>
      <c r="F61" s="51">
        <v>286632894</v>
      </c>
      <c r="G61" s="51">
        <v>659035981</v>
      </c>
      <c r="H61" s="64">
        <v>17.9</v>
      </c>
      <c r="I61" s="51">
        <v>325814574</v>
      </c>
      <c r="J61" s="51">
        <v>984850555</v>
      </c>
      <c r="K61" s="64">
        <v>12.6</v>
      </c>
    </row>
    <row r="62" spans="2:11" ht="9" customHeight="1">
      <c r="B62" s="53" t="s">
        <v>150</v>
      </c>
      <c r="C62" s="51">
        <v>204329402</v>
      </c>
      <c r="D62" s="51">
        <v>204329402</v>
      </c>
      <c r="E62" s="64">
        <v>5.9</v>
      </c>
      <c r="F62" s="51">
        <v>201145425</v>
      </c>
      <c r="G62" s="51">
        <v>405474827</v>
      </c>
      <c r="H62" s="64">
        <v>4.5</v>
      </c>
      <c r="I62" s="51">
        <v>231871968</v>
      </c>
      <c r="J62" s="51">
        <v>637346795</v>
      </c>
      <c r="K62" s="64">
        <v>3.7</v>
      </c>
    </row>
    <row r="63" spans="2:11" ht="9" customHeight="1">
      <c r="B63" s="53" t="s">
        <v>151</v>
      </c>
      <c r="C63" s="51">
        <v>60625330</v>
      </c>
      <c r="D63" s="51">
        <v>60625330</v>
      </c>
      <c r="E63" s="64">
        <v>80</v>
      </c>
      <c r="F63" s="51">
        <v>58945578</v>
      </c>
      <c r="G63" s="51">
        <v>119570908</v>
      </c>
      <c r="H63" s="64">
        <v>37.3</v>
      </c>
      <c r="I63" s="51">
        <v>40202020</v>
      </c>
      <c r="J63" s="51">
        <v>159772928</v>
      </c>
      <c r="K63" s="64">
        <v>16.2</v>
      </c>
    </row>
    <row r="64" spans="2:11" ht="9" customHeight="1">
      <c r="B64" s="53" t="s">
        <v>152</v>
      </c>
      <c r="C64" s="51">
        <v>197113178</v>
      </c>
      <c r="D64" s="51">
        <v>197113178</v>
      </c>
      <c r="E64" s="64">
        <v>-0.3</v>
      </c>
      <c r="F64" s="51">
        <v>205153733</v>
      </c>
      <c r="G64" s="51">
        <v>402266911</v>
      </c>
      <c r="H64" s="64">
        <v>-3.9</v>
      </c>
      <c r="I64" s="51">
        <v>142157083</v>
      </c>
      <c r="J64" s="51">
        <v>544423994</v>
      </c>
      <c r="K64" s="64">
        <v>-13.2</v>
      </c>
    </row>
    <row r="65" spans="2:11" ht="9" customHeight="1" thickBot="1">
      <c r="B65" s="53" t="s">
        <v>153</v>
      </c>
      <c r="C65" s="51">
        <v>24680489</v>
      </c>
      <c r="D65" s="51">
        <v>24680489</v>
      </c>
      <c r="E65" s="64">
        <v>17.5</v>
      </c>
      <c r="F65" s="51">
        <v>31587652</v>
      </c>
      <c r="G65" s="51">
        <v>56268141</v>
      </c>
      <c r="H65" s="64">
        <v>21.1</v>
      </c>
      <c r="I65" s="51">
        <v>23243442</v>
      </c>
      <c r="J65" s="51">
        <v>79511583</v>
      </c>
      <c r="K65" s="64">
        <v>15.4</v>
      </c>
    </row>
    <row r="66" spans="2:11" ht="9" customHeight="1" thickTop="1">
      <c r="B66" s="59" t="s">
        <v>154</v>
      </c>
      <c r="C66" s="54">
        <v>11132079458</v>
      </c>
      <c r="D66" s="54">
        <v>11132079458</v>
      </c>
      <c r="E66" s="65">
        <v>2.5</v>
      </c>
      <c r="F66" s="54">
        <v>10698980086</v>
      </c>
      <c r="G66" s="54">
        <v>21831059544</v>
      </c>
      <c r="H66" s="65">
        <v>2.2</v>
      </c>
      <c r="I66" s="54">
        <v>11708015396</v>
      </c>
      <c r="J66" s="54">
        <v>33539074940</v>
      </c>
      <c r="K66" s="65">
        <v>2</v>
      </c>
    </row>
    <row r="67" spans="2:11" ht="9" customHeight="1" thickBot="1">
      <c r="B67" s="60" t="s">
        <v>155</v>
      </c>
      <c r="C67" s="55">
        <v>54289381</v>
      </c>
      <c r="D67" s="55">
        <v>54289381</v>
      </c>
      <c r="E67" s="66">
        <v>-26</v>
      </c>
      <c r="F67" s="55">
        <v>49660180</v>
      </c>
      <c r="G67" s="55">
        <v>103949561</v>
      </c>
      <c r="H67" s="66">
        <v>-24.8</v>
      </c>
      <c r="I67" s="55">
        <v>49773020</v>
      </c>
      <c r="J67" s="55">
        <v>153722581</v>
      </c>
      <c r="K67" s="66">
        <v>-29.6</v>
      </c>
    </row>
    <row r="68" spans="2:11" ht="9" customHeight="1" thickTop="1">
      <c r="B68" s="61" t="s">
        <v>156</v>
      </c>
      <c r="C68" s="56">
        <v>11186368839</v>
      </c>
      <c r="D68" s="56">
        <v>11186368839</v>
      </c>
      <c r="E68" s="67">
        <v>2.3</v>
      </c>
      <c r="F68" s="56">
        <v>10748640266</v>
      </c>
      <c r="G68" s="56">
        <v>21935009105</v>
      </c>
      <c r="H68" s="67">
        <v>2</v>
      </c>
      <c r="I68" s="56">
        <v>11757788416</v>
      </c>
      <c r="J68" s="56">
        <v>33692797521</v>
      </c>
      <c r="K68" s="67">
        <v>1.8</v>
      </c>
    </row>
    <row r="69" spans="2:11" ht="9.75" customHeight="1">
      <c r="B69" s="130" t="s">
        <v>157</v>
      </c>
      <c r="C69" s="132"/>
      <c r="D69" s="132"/>
      <c r="E69" s="132"/>
      <c r="F69" s="132"/>
      <c r="G69" s="132"/>
      <c r="H69" s="132"/>
      <c r="I69" s="132"/>
      <c r="J69" s="132"/>
      <c r="K69" s="133"/>
    </row>
    <row r="70" spans="2:11" ht="7.5" customHeight="1">
      <c r="B70" s="131" t="s">
        <v>158</v>
      </c>
      <c r="C70" s="94"/>
      <c r="D70" s="94"/>
      <c r="E70" s="94"/>
      <c r="F70" s="94"/>
      <c r="G70" s="94"/>
      <c r="H70" s="94"/>
      <c r="I70" s="94"/>
      <c r="J70" s="94"/>
      <c r="K70" s="100"/>
    </row>
    <row r="71" spans="2:11" ht="7.5" customHeight="1">
      <c r="B71" s="134" t="s">
        <v>159</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54">
      <selection activeCell="H25" sqref="H25"/>
    </sheetView>
  </sheetViews>
  <sheetFormatPr defaultColWidth="9.140625" defaultRowHeight="12.75"/>
  <cols>
    <col min="1" max="1" width="4.57421875" style="0" customWidth="1"/>
    <col min="2" max="2" width="9.57421875" style="0" customWidth="1"/>
    <col min="3" max="3" width="8.57421875" style="0" customWidth="1"/>
    <col min="4" max="4" width="9.2812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160</v>
      </c>
      <c r="C3" s="29" t="s">
        <v>62</v>
      </c>
      <c r="D3" s="29" t="s">
        <v>62</v>
      </c>
      <c r="E3" s="29" t="s">
        <v>12</v>
      </c>
      <c r="F3" s="29" t="s">
        <v>68</v>
      </c>
      <c r="G3" s="29" t="s">
        <v>17</v>
      </c>
      <c r="H3" s="29" t="s">
        <v>18</v>
      </c>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11/08/2023</v>
      </c>
      <c r="F8" s="39" t="s">
        <v>82</v>
      </c>
      <c r="K8" s="69" t="str">
        <f>CONCATENATE(G3," ",H3," Reporting Period")</f>
        <v>May 2023 Reporting Period</v>
      </c>
    </row>
    <row r="9" spans="2:11" ht="12" customHeight="1">
      <c r="B9" s="33"/>
      <c r="C9" s="33" t="s">
        <v>161</v>
      </c>
      <c r="D9" s="34" t="s">
        <v>84</v>
      </c>
      <c r="E9" s="34"/>
      <c r="F9" s="33" t="s">
        <v>17</v>
      </c>
      <c r="G9" s="34" t="s">
        <v>84</v>
      </c>
      <c r="H9" s="34"/>
      <c r="I9" s="33" t="s">
        <v>162</v>
      </c>
      <c r="J9" s="34" t="s">
        <v>84</v>
      </c>
      <c r="K9" s="34"/>
    </row>
    <row r="10" spans="2:11" ht="12" customHeight="1">
      <c r="B10" s="35" t="s">
        <v>87</v>
      </c>
      <c r="C10" s="122" t="str">
        <f>C3</f>
        <v>52</v>
      </c>
      <c r="D10" s="36" t="s">
        <v>88</v>
      </c>
      <c r="E10" s="36"/>
      <c r="F10" s="122" t="str">
        <f>D3</f>
        <v>52</v>
      </c>
      <c r="G10" s="36" t="s">
        <v>88</v>
      </c>
      <c r="H10" s="36"/>
      <c r="I10" s="122" t="str">
        <f>E3</f>
        <v>0</v>
      </c>
      <c r="J10" s="36" t="s">
        <v>88</v>
      </c>
      <c r="K10" s="36"/>
    </row>
    <row r="11" spans="2:11" ht="12" customHeight="1">
      <c r="B11" s="35"/>
      <c r="C11" s="35" t="str">
        <f>CONCATENATE("(",C3," Entities)")</f>
        <v>(52 Entities)</v>
      </c>
      <c r="D11" s="36" t="s">
        <v>89</v>
      </c>
      <c r="E11" s="36"/>
      <c r="F11" s="35" t="str">
        <f>CONCATENATE("(",D3," Entities)")</f>
        <v>(52 Entities)</v>
      </c>
      <c r="G11" s="36" t="s">
        <v>89</v>
      </c>
      <c r="H11" s="36"/>
      <c r="I11" s="35" t="str">
        <f>CONCATENATE("(",E3," Entities)")</f>
        <v>(0 Entities)</v>
      </c>
      <c r="J11" s="36" t="s">
        <v>89</v>
      </c>
      <c r="K11" s="36"/>
    </row>
    <row r="12" spans="2:11" ht="16.5" customHeight="1">
      <c r="B12" s="37"/>
      <c r="C12" s="37" t="s">
        <v>90</v>
      </c>
      <c r="D12" s="38" t="s">
        <v>91</v>
      </c>
      <c r="E12" s="129" t="s">
        <v>92</v>
      </c>
      <c r="F12" s="37" t="s">
        <v>90</v>
      </c>
      <c r="G12" s="38" t="s">
        <v>91</v>
      </c>
      <c r="H12" s="129" t="s">
        <v>92</v>
      </c>
      <c r="I12" s="37" t="s">
        <v>90</v>
      </c>
      <c r="J12" s="38" t="s">
        <v>91</v>
      </c>
      <c r="K12" s="129" t="s">
        <v>92</v>
      </c>
    </row>
    <row r="13" spans="2:11" ht="12.75" hidden="1">
      <c r="B13" s="39" t="s">
        <v>93</v>
      </c>
      <c r="C13" s="39" t="s">
        <v>163</v>
      </c>
      <c r="D13" s="39" t="s">
        <v>164</v>
      </c>
      <c r="E13" s="39" t="s">
        <v>165</v>
      </c>
      <c r="F13" s="39" t="s">
        <v>166</v>
      </c>
      <c r="G13" s="39" t="s">
        <v>167</v>
      </c>
      <c r="H13" s="39" t="s">
        <v>168</v>
      </c>
      <c r="I13" s="39" t="s">
        <v>169</v>
      </c>
      <c r="J13" s="39" t="s">
        <v>170</v>
      </c>
      <c r="K13" s="39" t="s">
        <v>171</v>
      </c>
    </row>
    <row r="14" spans="2:11" ht="12.75" hidden="1">
      <c r="B14" s="40"/>
      <c r="C14" s="40">
        <v>0</v>
      </c>
      <c r="D14" s="41">
        <v>0</v>
      </c>
      <c r="E14" s="41">
        <v>0</v>
      </c>
      <c r="F14" s="40">
        <v>0</v>
      </c>
      <c r="G14" s="41">
        <v>0</v>
      </c>
      <c r="H14" s="41">
        <v>0</v>
      </c>
      <c r="I14" s="40">
        <v>0</v>
      </c>
      <c r="J14" s="41">
        <v>0</v>
      </c>
      <c r="K14" s="41">
        <v>0</v>
      </c>
    </row>
    <row r="15" spans="2:11" ht="9" customHeight="1">
      <c r="B15" s="42" t="s">
        <v>103</v>
      </c>
      <c r="C15" s="49">
        <v>284852309</v>
      </c>
      <c r="D15" s="49">
        <v>1052029921</v>
      </c>
      <c r="E15" s="62">
        <v>-2.5</v>
      </c>
      <c r="F15" s="49">
        <v>274367609</v>
      </c>
      <c r="G15" s="49">
        <v>1326397530</v>
      </c>
      <c r="H15" s="62">
        <v>-1.6</v>
      </c>
      <c r="I15" s="49">
        <v>0</v>
      </c>
      <c r="J15" s="49">
        <v>0</v>
      </c>
      <c r="K15" s="62">
        <v>0</v>
      </c>
    </row>
    <row r="16" spans="2:11" ht="9" customHeight="1">
      <c r="B16" s="43" t="s">
        <v>104</v>
      </c>
      <c r="C16" s="50">
        <v>20819183</v>
      </c>
      <c r="D16" s="50">
        <v>80208310</v>
      </c>
      <c r="E16" s="63">
        <v>-3.3</v>
      </c>
      <c r="F16" s="50">
        <v>25999832</v>
      </c>
      <c r="G16" s="50">
        <v>106208142</v>
      </c>
      <c r="H16" s="63">
        <v>-1.5</v>
      </c>
      <c r="I16" s="50">
        <v>0</v>
      </c>
      <c r="J16" s="50">
        <v>0</v>
      </c>
      <c r="K16" s="63">
        <v>0</v>
      </c>
    </row>
    <row r="17" spans="2:11" ht="9" customHeight="1">
      <c r="B17" s="43" t="s">
        <v>105</v>
      </c>
      <c r="C17" s="51">
        <v>257498819</v>
      </c>
      <c r="D17" s="51">
        <v>1006252959</v>
      </c>
      <c r="E17" s="64">
        <v>1</v>
      </c>
      <c r="F17" s="51">
        <v>266988063</v>
      </c>
      <c r="G17" s="51">
        <v>1273241022</v>
      </c>
      <c r="H17" s="64">
        <v>1.2</v>
      </c>
      <c r="I17" s="51">
        <v>0</v>
      </c>
      <c r="J17" s="51">
        <v>0</v>
      </c>
      <c r="K17" s="64">
        <v>0</v>
      </c>
    </row>
    <row r="18" spans="2:11" ht="9" customHeight="1">
      <c r="B18" s="43" t="s">
        <v>106</v>
      </c>
      <c r="C18" s="51">
        <v>131361080</v>
      </c>
      <c r="D18" s="51">
        <v>491160164</v>
      </c>
      <c r="E18" s="64">
        <v>2.7</v>
      </c>
      <c r="F18" s="51">
        <v>140779654</v>
      </c>
      <c r="G18" s="51">
        <v>631939818</v>
      </c>
      <c r="H18" s="64">
        <v>2</v>
      </c>
      <c r="I18" s="51">
        <v>0</v>
      </c>
      <c r="J18" s="51">
        <v>0</v>
      </c>
      <c r="K18" s="64">
        <v>0</v>
      </c>
    </row>
    <row r="19" spans="2:11" ht="9" customHeight="1">
      <c r="B19" s="43" t="s">
        <v>107</v>
      </c>
      <c r="C19" s="51">
        <v>1134186482</v>
      </c>
      <c r="D19" s="51">
        <v>4396432322</v>
      </c>
      <c r="E19" s="64">
        <v>-1.3</v>
      </c>
      <c r="F19" s="51">
        <v>1191773048</v>
      </c>
      <c r="G19" s="51">
        <v>5588205370</v>
      </c>
      <c r="H19" s="64">
        <v>-0.9</v>
      </c>
      <c r="I19" s="51">
        <v>0</v>
      </c>
      <c r="J19" s="51">
        <v>0</v>
      </c>
      <c r="K19" s="64">
        <v>0</v>
      </c>
    </row>
    <row r="20" spans="2:11" ht="9" customHeight="1">
      <c r="B20" s="43" t="s">
        <v>108</v>
      </c>
      <c r="C20" s="51">
        <v>261811058</v>
      </c>
      <c r="D20" s="51">
        <v>1067658856</v>
      </c>
      <c r="E20" s="64">
        <v>11.6</v>
      </c>
      <c r="F20" s="51">
        <v>285863468</v>
      </c>
      <c r="G20" s="51">
        <v>1353522324</v>
      </c>
      <c r="H20" s="64">
        <v>10.8</v>
      </c>
      <c r="I20" s="51">
        <v>0</v>
      </c>
      <c r="J20" s="51">
        <v>0</v>
      </c>
      <c r="K20" s="64">
        <v>0</v>
      </c>
    </row>
    <row r="21" spans="2:11" ht="9" customHeight="1">
      <c r="B21" s="43" t="s">
        <v>109</v>
      </c>
      <c r="C21" s="50">
        <v>119057216</v>
      </c>
      <c r="D21" s="50">
        <v>461193900</v>
      </c>
      <c r="E21" s="63">
        <v>3.9</v>
      </c>
      <c r="F21" s="50">
        <v>127615557</v>
      </c>
      <c r="G21" s="50">
        <v>588809457</v>
      </c>
      <c r="H21" s="63">
        <v>1.9</v>
      </c>
      <c r="I21" s="50">
        <v>0</v>
      </c>
      <c r="J21" s="50">
        <v>0</v>
      </c>
      <c r="K21" s="63">
        <v>0</v>
      </c>
    </row>
    <row r="22" spans="2:11" ht="9" customHeight="1">
      <c r="B22" s="43" t="s">
        <v>110</v>
      </c>
      <c r="C22" s="51">
        <v>41932644</v>
      </c>
      <c r="D22" s="51">
        <v>159953363</v>
      </c>
      <c r="E22" s="64">
        <v>5.4</v>
      </c>
      <c r="F22" s="51">
        <v>44084478</v>
      </c>
      <c r="G22" s="51">
        <v>204037841</v>
      </c>
      <c r="H22" s="64">
        <v>4.7</v>
      </c>
      <c r="I22" s="51">
        <v>0</v>
      </c>
      <c r="J22" s="51">
        <v>0</v>
      </c>
      <c r="K22" s="64">
        <v>0</v>
      </c>
    </row>
    <row r="23" spans="2:11" ht="9" customHeight="1">
      <c r="B23" s="43" t="s">
        <v>111</v>
      </c>
      <c r="C23" s="50">
        <v>9155399</v>
      </c>
      <c r="D23" s="50">
        <v>36111222</v>
      </c>
      <c r="E23" s="63">
        <v>6.8</v>
      </c>
      <c r="F23" s="50">
        <v>9707911</v>
      </c>
      <c r="G23" s="50">
        <v>45819133</v>
      </c>
      <c r="H23" s="63">
        <v>6.8</v>
      </c>
      <c r="I23" s="50">
        <v>0</v>
      </c>
      <c r="J23" s="50">
        <v>0</v>
      </c>
      <c r="K23" s="63">
        <v>0</v>
      </c>
    </row>
    <row r="24" spans="2:11" ht="9" customHeight="1">
      <c r="B24" s="43" t="s">
        <v>112</v>
      </c>
      <c r="C24" s="51">
        <v>867961067</v>
      </c>
      <c r="D24" s="51">
        <v>3238214704</v>
      </c>
      <c r="E24" s="64">
        <v>2.5</v>
      </c>
      <c r="F24" s="51">
        <v>824746916</v>
      </c>
      <c r="G24" s="51">
        <v>4062961620</v>
      </c>
      <c r="H24" s="64">
        <v>2.2</v>
      </c>
      <c r="I24" s="51">
        <v>0</v>
      </c>
      <c r="J24" s="51">
        <v>0</v>
      </c>
      <c r="K24" s="64">
        <v>0</v>
      </c>
    </row>
    <row r="25" spans="2:11" ht="9" customHeight="1">
      <c r="B25" s="43" t="s">
        <v>113</v>
      </c>
      <c r="C25" s="51">
        <v>439828596</v>
      </c>
      <c r="D25" s="51">
        <v>1589239174</v>
      </c>
      <c r="E25" s="64">
        <v>6.8</v>
      </c>
      <c r="F25" s="51">
        <v>461869752</v>
      </c>
      <c r="G25" s="51">
        <v>2051108926</v>
      </c>
      <c r="H25" s="64">
        <v>26.5</v>
      </c>
      <c r="I25" s="51">
        <v>0</v>
      </c>
      <c r="J25" s="51">
        <v>0</v>
      </c>
      <c r="K25" s="64">
        <v>0</v>
      </c>
    </row>
    <row r="26" spans="2:11" ht="9" customHeight="1">
      <c r="B26" s="43" t="s">
        <v>114</v>
      </c>
      <c r="C26" s="51">
        <v>36233689</v>
      </c>
      <c r="D26" s="51">
        <v>143492005</v>
      </c>
      <c r="E26" s="64">
        <v>3.6</v>
      </c>
      <c r="F26" s="51">
        <v>37547374</v>
      </c>
      <c r="G26" s="51">
        <v>181039379</v>
      </c>
      <c r="H26" s="64">
        <v>3.5</v>
      </c>
      <c r="I26" s="51">
        <v>0</v>
      </c>
      <c r="J26" s="51">
        <v>0</v>
      </c>
      <c r="K26" s="64">
        <v>0</v>
      </c>
    </row>
    <row r="27" spans="2:11" ht="9" customHeight="1">
      <c r="B27" s="43" t="s">
        <v>115</v>
      </c>
      <c r="C27" s="51">
        <v>49920152</v>
      </c>
      <c r="D27" s="51">
        <v>267052114</v>
      </c>
      <c r="E27" s="64">
        <v>-2.8</v>
      </c>
      <c r="F27" s="51">
        <v>54232346</v>
      </c>
      <c r="G27" s="51">
        <v>321284460</v>
      </c>
      <c r="H27" s="64">
        <v>-7.6</v>
      </c>
      <c r="I27" s="51">
        <v>0</v>
      </c>
      <c r="J27" s="51">
        <v>0</v>
      </c>
      <c r="K27" s="64">
        <v>0</v>
      </c>
    </row>
    <row r="28" spans="2:11" ht="9" customHeight="1">
      <c r="B28" s="43" t="s">
        <v>116</v>
      </c>
      <c r="C28" s="51">
        <v>348741692</v>
      </c>
      <c r="D28" s="51">
        <v>1361938350</v>
      </c>
      <c r="E28" s="64">
        <v>0.8</v>
      </c>
      <c r="F28" s="51">
        <v>378126357</v>
      </c>
      <c r="G28" s="51">
        <v>1740064707</v>
      </c>
      <c r="H28" s="64">
        <v>1.1</v>
      </c>
      <c r="I28" s="51">
        <v>0</v>
      </c>
      <c r="J28" s="51">
        <v>0</v>
      </c>
      <c r="K28" s="64">
        <v>0</v>
      </c>
    </row>
    <row r="29" spans="2:11" ht="9" customHeight="1">
      <c r="B29" s="43" t="s">
        <v>117</v>
      </c>
      <c r="C29" s="51">
        <v>259856545</v>
      </c>
      <c r="D29" s="51">
        <v>988272354</v>
      </c>
      <c r="E29" s="64">
        <v>0.8</v>
      </c>
      <c r="F29" s="51">
        <v>281240943</v>
      </c>
      <c r="G29" s="51">
        <v>1269513297</v>
      </c>
      <c r="H29" s="64">
        <v>1.1</v>
      </c>
      <c r="I29" s="51">
        <v>0</v>
      </c>
      <c r="J29" s="51">
        <v>0</v>
      </c>
      <c r="K29" s="64">
        <v>0</v>
      </c>
    </row>
    <row r="30" spans="2:11" ht="9" customHeight="1">
      <c r="B30" s="43" t="s">
        <v>118</v>
      </c>
      <c r="C30" s="51">
        <v>143571938</v>
      </c>
      <c r="D30" s="51">
        <v>522932330</v>
      </c>
      <c r="E30" s="64">
        <v>-1</v>
      </c>
      <c r="F30" s="51">
        <v>150520530</v>
      </c>
      <c r="G30" s="51">
        <v>673452860</v>
      </c>
      <c r="H30" s="64">
        <v>0.3</v>
      </c>
      <c r="I30" s="51">
        <v>0</v>
      </c>
      <c r="J30" s="51">
        <v>0</v>
      </c>
      <c r="K30" s="64">
        <v>0</v>
      </c>
    </row>
    <row r="31" spans="2:11" ht="9" customHeight="1">
      <c r="B31" s="43" t="s">
        <v>119</v>
      </c>
      <c r="C31" s="51">
        <v>112857800</v>
      </c>
      <c r="D31" s="51">
        <v>430651796</v>
      </c>
      <c r="E31" s="64">
        <v>6.2</v>
      </c>
      <c r="F31" s="51">
        <v>118775135</v>
      </c>
      <c r="G31" s="51">
        <v>549426931</v>
      </c>
      <c r="H31" s="64">
        <v>5.1</v>
      </c>
      <c r="I31" s="51">
        <v>0</v>
      </c>
      <c r="J31" s="51">
        <v>0</v>
      </c>
      <c r="K31" s="64">
        <v>0</v>
      </c>
    </row>
    <row r="32" spans="2:11" ht="9" customHeight="1">
      <c r="B32" s="43" t="s">
        <v>120</v>
      </c>
      <c r="C32" s="51">
        <v>186897443</v>
      </c>
      <c r="D32" s="51">
        <v>712896720</v>
      </c>
      <c r="E32" s="64">
        <v>3.3</v>
      </c>
      <c r="F32" s="51">
        <v>197934522</v>
      </c>
      <c r="G32" s="51">
        <v>910831242</v>
      </c>
      <c r="H32" s="64">
        <v>2.8</v>
      </c>
      <c r="I32" s="51">
        <v>0</v>
      </c>
      <c r="J32" s="51">
        <v>0</v>
      </c>
      <c r="K32" s="64">
        <v>0</v>
      </c>
    </row>
    <row r="33" spans="2:11" ht="9" customHeight="1">
      <c r="B33" s="43" t="s">
        <v>121</v>
      </c>
      <c r="C33" s="51">
        <v>168888710</v>
      </c>
      <c r="D33" s="51">
        <v>718670613</v>
      </c>
      <c r="E33" s="64">
        <v>-2.4</v>
      </c>
      <c r="F33" s="51">
        <v>197245423</v>
      </c>
      <c r="G33" s="51">
        <v>915916036</v>
      </c>
      <c r="H33" s="64">
        <v>-1</v>
      </c>
      <c r="I33" s="51">
        <v>0</v>
      </c>
      <c r="J33" s="51">
        <v>0</v>
      </c>
      <c r="K33" s="64">
        <v>0</v>
      </c>
    </row>
    <row r="34" spans="2:11" ht="9" customHeight="1">
      <c r="B34" s="43" t="s">
        <v>122</v>
      </c>
      <c r="C34" s="51">
        <v>2582615</v>
      </c>
      <c r="D34" s="51">
        <v>156218241</v>
      </c>
      <c r="E34" s="64">
        <v>1.5</v>
      </c>
      <c r="F34" s="51">
        <v>76671733</v>
      </c>
      <c r="G34" s="51">
        <v>232889974</v>
      </c>
      <c r="H34" s="64">
        <v>-9.3</v>
      </c>
      <c r="I34" s="51">
        <v>0</v>
      </c>
      <c r="J34" s="51">
        <v>0</v>
      </c>
      <c r="K34" s="64">
        <v>0</v>
      </c>
    </row>
    <row r="35" spans="2:11" ht="9" customHeight="1">
      <c r="B35" s="43" t="s">
        <v>123</v>
      </c>
      <c r="C35" s="51">
        <v>222067512</v>
      </c>
      <c r="D35" s="51">
        <v>823375025</v>
      </c>
      <c r="E35" s="64">
        <v>-8.5</v>
      </c>
      <c r="F35" s="51">
        <v>227101179</v>
      </c>
      <c r="G35" s="51">
        <v>1050476204</v>
      </c>
      <c r="H35" s="64">
        <v>-6.4</v>
      </c>
      <c r="I35" s="51">
        <v>0</v>
      </c>
      <c r="J35" s="51">
        <v>0</v>
      </c>
      <c r="K35" s="64">
        <v>0</v>
      </c>
    </row>
    <row r="36" spans="2:11" ht="9" customHeight="1">
      <c r="B36" s="43" t="s">
        <v>124</v>
      </c>
      <c r="C36" s="51">
        <v>206255077</v>
      </c>
      <c r="D36" s="51">
        <v>801613099</v>
      </c>
      <c r="E36" s="64">
        <v>0.9</v>
      </c>
      <c r="F36" s="51">
        <v>223397873</v>
      </c>
      <c r="G36" s="51">
        <v>1025010972</v>
      </c>
      <c r="H36" s="64">
        <v>-1.6</v>
      </c>
      <c r="I36" s="51">
        <v>0</v>
      </c>
      <c r="J36" s="51">
        <v>0</v>
      </c>
      <c r="K36" s="64">
        <v>0</v>
      </c>
    </row>
    <row r="37" spans="2:11" ht="9" customHeight="1">
      <c r="B37" s="43" t="s">
        <v>125</v>
      </c>
      <c r="C37" s="51">
        <v>353482463</v>
      </c>
      <c r="D37" s="51">
        <v>1390211424</v>
      </c>
      <c r="E37" s="64">
        <v>-2.4</v>
      </c>
      <c r="F37" s="51">
        <v>401481634</v>
      </c>
      <c r="G37" s="51">
        <v>1791693058</v>
      </c>
      <c r="H37" s="64">
        <v>-1.7</v>
      </c>
      <c r="I37" s="51">
        <v>0</v>
      </c>
      <c r="J37" s="51">
        <v>0</v>
      </c>
      <c r="K37" s="64">
        <v>0</v>
      </c>
    </row>
    <row r="38" spans="2:11" ht="9" customHeight="1">
      <c r="B38" s="43" t="s">
        <v>126</v>
      </c>
      <c r="C38" s="51">
        <v>198108954</v>
      </c>
      <c r="D38" s="51">
        <v>768700902</v>
      </c>
      <c r="E38" s="64">
        <v>-2.3</v>
      </c>
      <c r="F38" s="51">
        <v>190986856</v>
      </c>
      <c r="G38" s="51">
        <v>959687758</v>
      </c>
      <c r="H38" s="64">
        <v>-1.9</v>
      </c>
      <c r="I38" s="51">
        <v>0</v>
      </c>
      <c r="J38" s="51">
        <v>0</v>
      </c>
      <c r="K38" s="64">
        <v>0</v>
      </c>
    </row>
    <row r="39" spans="2:11" ht="9" customHeight="1">
      <c r="B39" s="43" t="s">
        <v>127</v>
      </c>
      <c r="C39" s="51">
        <v>164976858</v>
      </c>
      <c r="D39" s="51">
        <v>553178517</v>
      </c>
      <c r="E39" s="64">
        <v>0.8</v>
      </c>
      <c r="F39" s="51">
        <v>144961659</v>
      </c>
      <c r="G39" s="51">
        <v>698140176</v>
      </c>
      <c r="H39" s="64">
        <v>2.2</v>
      </c>
      <c r="I39" s="51">
        <v>0</v>
      </c>
      <c r="J39" s="51">
        <v>0</v>
      </c>
      <c r="K39" s="64">
        <v>0</v>
      </c>
    </row>
    <row r="40" spans="2:11" ht="9" customHeight="1">
      <c r="B40" s="43" t="s">
        <v>128</v>
      </c>
      <c r="C40" s="51">
        <v>275878468</v>
      </c>
      <c r="D40" s="51">
        <v>1016452517</v>
      </c>
      <c r="E40" s="64">
        <v>4.8</v>
      </c>
      <c r="F40" s="51">
        <v>292376466</v>
      </c>
      <c r="G40" s="51">
        <v>1308828983</v>
      </c>
      <c r="H40" s="64">
        <v>-0.2</v>
      </c>
      <c r="I40" s="51">
        <v>0</v>
      </c>
      <c r="J40" s="51">
        <v>0</v>
      </c>
      <c r="K40" s="64">
        <v>0</v>
      </c>
    </row>
    <row r="41" spans="2:11" ht="9" customHeight="1">
      <c r="B41" s="43" t="s">
        <v>129</v>
      </c>
      <c r="C41" s="51">
        <v>35724039</v>
      </c>
      <c r="D41" s="51">
        <v>158741596</v>
      </c>
      <c r="E41" s="64">
        <v>-3.1</v>
      </c>
      <c r="F41" s="51">
        <v>46025050</v>
      </c>
      <c r="G41" s="51">
        <v>204766646</v>
      </c>
      <c r="H41" s="64">
        <v>-2.4</v>
      </c>
      <c r="I41" s="51">
        <v>0</v>
      </c>
      <c r="J41" s="51">
        <v>0</v>
      </c>
      <c r="K41" s="64">
        <v>0</v>
      </c>
    </row>
    <row r="42" spans="2:11" ht="9" customHeight="1">
      <c r="B42" s="43" t="s">
        <v>130</v>
      </c>
      <c r="C42" s="51">
        <v>74634901</v>
      </c>
      <c r="D42" s="51">
        <v>284094944</v>
      </c>
      <c r="E42" s="64">
        <v>-0.3</v>
      </c>
      <c r="F42" s="51">
        <v>84012358</v>
      </c>
      <c r="G42" s="51">
        <v>368107302</v>
      </c>
      <c r="H42" s="64">
        <v>0.7</v>
      </c>
      <c r="I42" s="51">
        <v>0</v>
      </c>
      <c r="J42" s="51">
        <v>0</v>
      </c>
      <c r="K42" s="64">
        <v>0</v>
      </c>
    </row>
    <row r="43" spans="2:11" ht="9" customHeight="1">
      <c r="B43" s="43" t="s">
        <v>131</v>
      </c>
      <c r="C43" s="51">
        <v>101352308</v>
      </c>
      <c r="D43" s="51">
        <v>382174198</v>
      </c>
      <c r="E43" s="64">
        <v>-1.2</v>
      </c>
      <c r="F43" s="51">
        <v>105846263</v>
      </c>
      <c r="G43" s="51">
        <v>488020461</v>
      </c>
      <c r="H43" s="64">
        <v>-0.6</v>
      </c>
      <c r="I43" s="51">
        <v>0</v>
      </c>
      <c r="J43" s="51">
        <v>0</v>
      </c>
      <c r="K43" s="64">
        <v>0</v>
      </c>
    </row>
    <row r="44" spans="2:11" ht="9" customHeight="1">
      <c r="B44" s="43" t="s">
        <v>132</v>
      </c>
      <c r="C44" s="51">
        <v>54816796</v>
      </c>
      <c r="D44" s="51">
        <v>219806278</v>
      </c>
      <c r="E44" s="64">
        <v>0.8</v>
      </c>
      <c r="F44" s="51">
        <v>61719104</v>
      </c>
      <c r="G44" s="51">
        <v>281525382</v>
      </c>
      <c r="H44" s="64">
        <v>1.5</v>
      </c>
      <c r="I44" s="51">
        <v>0</v>
      </c>
      <c r="J44" s="51">
        <v>0</v>
      </c>
      <c r="K44" s="64">
        <v>0</v>
      </c>
    </row>
    <row r="45" spans="2:11" ht="9" customHeight="1">
      <c r="B45" s="43" t="s">
        <v>133</v>
      </c>
      <c r="C45" s="51">
        <v>301279835</v>
      </c>
      <c r="D45" s="51">
        <v>1165427023</v>
      </c>
      <c r="E45" s="64">
        <v>2.6</v>
      </c>
      <c r="F45" s="51">
        <v>324616946</v>
      </c>
      <c r="G45" s="51">
        <v>1490043969</v>
      </c>
      <c r="H45" s="64">
        <v>2.6</v>
      </c>
      <c r="I45" s="51">
        <v>0</v>
      </c>
      <c r="J45" s="51">
        <v>0</v>
      </c>
      <c r="K45" s="64">
        <v>0</v>
      </c>
    </row>
    <row r="46" spans="2:11" ht="9" customHeight="1">
      <c r="B46" s="43" t="s">
        <v>134</v>
      </c>
      <c r="C46" s="51">
        <v>81540028</v>
      </c>
      <c r="D46" s="51">
        <v>322645428</v>
      </c>
      <c r="E46" s="64">
        <v>2.4</v>
      </c>
      <c r="F46" s="51">
        <v>87697827</v>
      </c>
      <c r="G46" s="51">
        <v>410343255</v>
      </c>
      <c r="H46" s="64">
        <v>2.4</v>
      </c>
      <c r="I46" s="51">
        <v>0</v>
      </c>
      <c r="J46" s="51">
        <v>0</v>
      </c>
      <c r="K46" s="64">
        <v>0</v>
      </c>
    </row>
    <row r="47" spans="2:11" ht="9" customHeight="1">
      <c r="B47" s="43" t="s">
        <v>135</v>
      </c>
      <c r="C47" s="51">
        <v>411830597</v>
      </c>
      <c r="D47" s="51">
        <v>1736581220</v>
      </c>
      <c r="E47" s="64">
        <v>5.2</v>
      </c>
      <c r="F47" s="51">
        <v>470140774</v>
      </c>
      <c r="G47" s="51">
        <v>2206721994</v>
      </c>
      <c r="H47" s="64">
        <v>4.2</v>
      </c>
      <c r="I47" s="51">
        <v>0</v>
      </c>
      <c r="J47" s="51">
        <v>0</v>
      </c>
      <c r="K47" s="64">
        <v>0</v>
      </c>
    </row>
    <row r="48" spans="2:11" ht="9" customHeight="1">
      <c r="B48" s="43" t="s">
        <v>136</v>
      </c>
      <c r="C48" s="51">
        <v>418678856</v>
      </c>
      <c r="D48" s="51">
        <v>1661593698</v>
      </c>
      <c r="E48" s="64">
        <v>4.1</v>
      </c>
      <c r="F48" s="51">
        <v>454583828</v>
      </c>
      <c r="G48" s="51">
        <v>2116177526</v>
      </c>
      <c r="H48" s="64">
        <v>3.3</v>
      </c>
      <c r="I48" s="51">
        <v>0</v>
      </c>
      <c r="J48" s="51">
        <v>0</v>
      </c>
      <c r="K48" s="64">
        <v>0</v>
      </c>
    </row>
    <row r="49" spans="2:11" ht="9" customHeight="1">
      <c r="B49" s="43" t="s">
        <v>137</v>
      </c>
      <c r="C49" s="51">
        <v>32195088</v>
      </c>
      <c r="D49" s="51">
        <v>132143446</v>
      </c>
      <c r="E49" s="64">
        <v>3.7</v>
      </c>
      <c r="F49" s="51">
        <v>33371609</v>
      </c>
      <c r="G49" s="51">
        <v>165515055</v>
      </c>
      <c r="H49" s="64">
        <v>4.2</v>
      </c>
      <c r="I49" s="51">
        <v>0</v>
      </c>
      <c r="J49" s="51">
        <v>0</v>
      </c>
      <c r="K49" s="64">
        <v>0</v>
      </c>
    </row>
    <row r="50" spans="2:11" ht="9" customHeight="1">
      <c r="B50" s="43" t="s">
        <v>138</v>
      </c>
      <c r="C50" s="51">
        <v>394266763</v>
      </c>
      <c r="D50" s="51">
        <v>1516139641</v>
      </c>
      <c r="E50" s="64">
        <v>0.9</v>
      </c>
      <c r="F50" s="51">
        <v>428679173</v>
      </c>
      <c r="G50" s="51">
        <v>1944818814</v>
      </c>
      <c r="H50" s="64">
        <v>1.1</v>
      </c>
      <c r="I50" s="51">
        <v>0</v>
      </c>
      <c r="J50" s="51">
        <v>0</v>
      </c>
      <c r="K50" s="64">
        <v>0</v>
      </c>
    </row>
    <row r="51" spans="2:11" ht="9" customHeight="1">
      <c r="B51" s="43" t="s">
        <v>139</v>
      </c>
      <c r="C51" s="51">
        <v>165854038</v>
      </c>
      <c r="D51" s="51">
        <v>629752525</v>
      </c>
      <c r="E51" s="64">
        <v>3.1</v>
      </c>
      <c r="F51" s="51">
        <v>172415678</v>
      </c>
      <c r="G51" s="51">
        <v>802168203</v>
      </c>
      <c r="H51" s="64">
        <v>-0.3</v>
      </c>
      <c r="I51" s="51">
        <v>0</v>
      </c>
      <c r="J51" s="51">
        <v>0</v>
      </c>
      <c r="K51" s="64">
        <v>0</v>
      </c>
    </row>
    <row r="52" spans="2:11" ht="9" customHeight="1">
      <c r="B52" s="43" t="s">
        <v>140</v>
      </c>
      <c r="C52" s="51">
        <v>123183038</v>
      </c>
      <c r="D52" s="51">
        <v>469275355</v>
      </c>
      <c r="E52" s="64">
        <v>-2</v>
      </c>
      <c r="F52" s="51">
        <v>135192905</v>
      </c>
      <c r="G52" s="51">
        <v>604468260</v>
      </c>
      <c r="H52" s="64">
        <v>-0.4</v>
      </c>
      <c r="I52" s="51">
        <v>0</v>
      </c>
      <c r="J52" s="51">
        <v>0</v>
      </c>
      <c r="K52" s="64">
        <v>0</v>
      </c>
    </row>
    <row r="53" spans="2:11" ht="9" customHeight="1">
      <c r="B53" s="43" t="s">
        <v>141</v>
      </c>
      <c r="C53" s="51">
        <v>379906237</v>
      </c>
      <c r="D53" s="51">
        <v>1446395629</v>
      </c>
      <c r="E53" s="64">
        <v>0.4</v>
      </c>
      <c r="F53" s="51">
        <v>407795073</v>
      </c>
      <c r="G53" s="51">
        <v>1854190702</v>
      </c>
      <c r="H53" s="64">
        <v>0.9</v>
      </c>
      <c r="I53" s="51">
        <v>0</v>
      </c>
      <c r="J53" s="51">
        <v>0</v>
      </c>
      <c r="K53" s="64">
        <v>0</v>
      </c>
    </row>
    <row r="54" spans="2:11" ht="9" customHeight="1">
      <c r="B54" s="43" t="s">
        <v>142</v>
      </c>
      <c r="C54" s="51">
        <v>29615951</v>
      </c>
      <c r="D54" s="51">
        <v>113178562</v>
      </c>
      <c r="E54" s="64">
        <v>1.6</v>
      </c>
      <c r="F54" s="51">
        <v>32277570</v>
      </c>
      <c r="G54" s="51">
        <v>145456132</v>
      </c>
      <c r="H54" s="64">
        <v>2</v>
      </c>
      <c r="I54" s="51">
        <v>0</v>
      </c>
      <c r="J54" s="51">
        <v>0</v>
      </c>
      <c r="K54" s="64">
        <v>0</v>
      </c>
    </row>
    <row r="55" spans="2:11" ht="9" customHeight="1">
      <c r="B55" s="43" t="s">
        <v>143</v>
      </c>
      <c r="C55" s="51">
        <v>212248017</v>
      </c>
      <c r="D55" s="51">
        <v>905114574</v>
      </c>
      <c r="E55" s="64">
        <v>1.5</v>
      </c>
      <c r="F55" s="51">
        <v>279040943</v>
      </c>
      <c r="G55" s="51">
        <v>1184155517</v>
      </c>
      <c r="H55" s="64">
        <v>3.7</v>
      </c>
      <c r="I55" s="51">
        <v>0</v>
      </c>
      <c r="J55" s="51">
        <v>0</v>
      </c>
      <c r="K55" s="64">
        <v>0</v>
      </c>
    </row>
    <row r="56" spans="2:11" ht="9" customHeight="1">
      <c r="B56" s="43" t="s">
        <v>144</v>
      </c>
      <c r="C56" s="51">
        <v>35810415</v>
      </c>
      <c r="D56" s="51">
        <v>138579875</v>
      </c>
      <c r="E56" s="64">
        <v>-7.9</v>
      </c>
      <c r="F56" s="51">
        <v>36087171</v>
      </c>
      <c r="G56" s="51">
        <v>174667046</v>
      </c>
      <c r="H56" s="64">
        <v>-7</v>
      </c>
      <c r="I56" s="51">
        <v>0</v>
      </c>
      <c r="J56" s="51">
        <v>0</v>
      </c>
      <c r="K56" s="64">
        <v>0</v>
      </c>
    </row>
    <row r="57" spans="2:11" ht="9" customHeight="1">
      <c r="B57" s="43" t="s">
        <v>145</v>
      </c>
      <c r="C57" s="51">
        <v>312052495</v>
      </c>
      <c r="D57" s="51">
        <v>1105409055</v>
      </c>
      <c r="E57" s="64">
        <v>2.1</v>
      </c>
      <c r="F57" s="51">
        <v>320030469</v>
      </c>
      <c r="G57" s="51">
        <v>1425439524</v>
      </c>
      <c r="H57" s="64">
        <v>2.2</v>
      </c>
      <c r="I57" s="51">
        <v>0</v>
      </c>
      <c r="J57" s="51">
        <v>0</v>
      </c>
      <c r="K57" s="64">
        <v>0</v>
      </c>
    </row>
    <row r="58" spans="2:11" ht="9" customHeight="1">
      <c r="B58" s="43" t="s">
        <v>146</v>
      </c>
      <c r="C58" s="51">
        <v>1253475097</v>
      </c>
      <c r="D58" s="51">
        <v>4858344367</v>
      </c>
      <c r="E58" s="64">
        <v>2.2</v>
      </c>
      <c r="F58" s="51">
        <v>1302635542</v>
      </c>
      <c r="G58" s="51">
        <v>6160979909</v>
      </c>
      <c r="H58" s="64">
        <v>1.8</v>
      </c>
      <c r="I58" s="51">
        <v>0</v>
      </c>
      <c r="J58" s="51">
        <v>0</v>
      </c>
      <c r="K58" s="64">
        <v>0</v>
      </c>
    </row>
    <row r="59" spans="2:11" ht="9" customHeight="1">
      <c r="B59" s="43" t="s">
        <v>147</v>
      </c>
      <c r="C59" s="51">
        <v>106122102</v>
      </c>
      <c r="D59" s="51">
        <v>409586604</v>
      </c>
      <c r="E59" s="64">
        <v>-1.4</v>
      </c>
      <c r="F59" s="51">
        <v>116555923</v>
      </c>
      <c r="G59" s="51">
        <v>526142527</v>
      </c>
      <c r="H59" s="64">
        <v>-0.4</v>
      </c>
      <c r="I59" s="51">
        <v>0</v>
      </c>
      <c r="J59" s="51">
        <v>0</v>
      </c>
      <c r="K59" s="64">
        <v>0</v>
      </c>
    </row>
    <row r="60" spans="2:11" ht="9" customHeight="1">
      <c r="B60" s="43" t="s">
        <v>148</v>
      </c>
      <c r="C60" s="52">
        <v>21391124</v>
      </c>
      <c r="D60" s="52">
        <v>88835659</v>
      </c>
      <c r="E60" s="68">
        <v>-1.2</v>
      </c>
      <c r="F60" s="52">
        <v>24867338</v>
      </c>
      <c r="G60" s="52">
        <v>113702997</v>
      </c>
      <c r="H60" s="68">
        <v>-0.6</v>
      </c>
      <c r="I60" s="52">
        <v>0</v>
      </c>
      <c r="J60" s="52">
        <v>0</v>
      </c>
      <c r="K60" s="68">
        <v>0</v>
      </c>
    </row>
    <row r="61" spans="2:11" ht="9" customHeight="1">
      <c r="B61" s="43" t="s">
        <v>149</v>
      </c>
      <c r="C61" s="52">
        <v>529577856</v>
      </c>
      <c r="D61" s="52">
        <v>1514428411</v>
      </c>
      <c r="E61" s="68">
        <v>8.4</v>
      </c>
      <c r="F61" s="52">
        <v>259493150</v>
      </c>
      <c r="G61" s="52">
        <v>1773921561</v>
      </c>
      <c r="H61" s="68">
        <v>7.3</v>
      </c>
      <c r="I61" s="52">
        <v>0</v>
      </c>
      <c r="J61" s="52">
        <v>0</v>
      </c>
      <c r="K61" s="68">
        <v>0</v>
      </c>
    </row>
    <row r="62" spans="2:11" ht="9" customHeight="1">
      <c r="B62" s="43" t="s">
        <v>150</v>
      </c>
      <c r="C62" s="51">
        <v>225114855</v>
      </c>
      <c r="D62" s="51">
        <v>862461650</v>
      </c>
      <c r="E62" s="64">
        <v>3.5</v>
      </c>
      <c r="F62" s="51">
        <v>246226043</v>
      </c>
      <c r="G62" s="51">
        <v>1108687693</v>
      </c>
      <c r="H62" s="64">
        <v>5</v>
      </c>
      <c r="I62" s="51">
        <v>0</v>
      </c>
      <c r="J62" s="51">
        <v>0</v>
      </c>
      <c r="K62" s="64">
        <v>0</v>
      </c>
    </row>
    <row r="63" spans="2:11" ht="9" customHeight="1">
      <c r="B63" s="43" t="s">
        <v>151</v>
      </c>
      <c r="C63" s="51">
        <v>96795759</v>
      </c>
      <c r="D63" s="51">
        <v>256568687</v>
      </c>
      <c r="E63" s="64">
        <v>9.4</v>
      </c>
      <c r="F63" s="51">
        <v>72571286</v>
      </c>
      <c r="G63" s="51">
        <v>329139973</v>
      </c>
      <c r="H63" s="64">
        <v>7.6</v>
      </c>
      <c r="I63" s="51">
        <v>0</v>
      </c>
      <c r="J63" s="51">
        <v>0</v>
      </c>
      <c r="K63" s="64">
        <v>0</v>
      </c>
    </row>
    <row r="64" spans="2:11" ht="9" customHeight="1">
      <c r="B64" s="43" t="s">
        <v>152</v>
      </c>
      <c r="C64" s="51">
        <v>188965449</v>
      </c>
      <c r="D64" s="51">
        <v>733389443</v>
      </c>
      <c r="E64" s="64">
        <v>-10.9</v>
      </c>
      <c r="F64" s="51">
        <v>291069845</v>
      </c>
      <c r="G64" s="51">
        <v>1024459288</v>
      </c>
      <c r="H64" s="64">
        <v>-3.1</v>
      </c>
      <c r="I64" s="51">
        <v>0</v>
      </c>
      <c r="J64" s="51">
        <v>0</v>
      </c>
      <c r="K64" s="64">
        <v>0</v>
      </c>
    </row>
    <row r="65" spans="2:11" ht="9" customHeight="1" thickBot="1">
      <c r="B65" s="43" t="s">
        <v>153</v>
      </c>
      <c r="C65" s="51">
        <v>22727830</v>
      </c>
      <c r="D65" s="51">
        <v>102239413</v>
      </c>
      <c r="E65" s="64">
        <v>9</v>
      </c>
      <c r="F65" s="51">
        <v>25696502</v>
      </c>
      <c r="G65" s="51">
        <v>127935915</v>
      </c>
      <c r="H65" s="64">
        <v>6.8</v>
      </c>
      <c r="I65" s="51">
        <v>0</v>
      </c>
      <c r="J65" s="51">
        <v>0</v>
      </c>
      <c r="K65" s="64">
        <v>0</v>
      </c>
    </row>
    <row r="66" spans="2:11" ht="9" customHeight="1" thickTop="1">
      <c r="B66" s="44" t="s">
        <v>154</v>
      </c>
      <c r="C66" s="54">
        <v>11907943243</v>
      </c>
      <c r="D66" s="54">
        <v>45447018183</v>
      </c>
      <c r="E66" s="65">
        <v>1.5</v>
      </c>
      <c r="F66" s="54">
        <v>12445044688</v>
      </c>
      <c r="G66" s="54">
        <v>57892062871</v>
      </c>
      <c r="H66" s="65">
        <v>2</v>
      </c>
      <c r="I66" s="54">
        <v>0</v>
      </c>
      <c r="J66" s="54">
        <v>0</v>
      </c>
      <c r="K66" s="65">
        <v>0</v>
      </c>
    </row>
    <row r="67" spans="2:11" ht="9" customHeight="1" thickBot="1">
      <c r="B67" s="45" t="s">
        <v>155</v>
      </c>
      <c r="C67" s="55">
        <v>53469221</v>
      </c>
      <c r="D67" s="55">
        <v>207191802</v>
      </c>
      <c r="E67" s="66">
        <v>-29.2</v>
      </c>
      <c r="F67" s="55">
        <v>41002344</v>
      </c>
      <c r="G67" s="55">
        <v>248194146</v>
      </c>
      <c r="H67" s="66">
        <v>-31.3</v>
      </c>
      <c r="I67" s="55">
        <v>0</v>
      </c>
      <c r="J67" s="55">
        <v>0</v>
      </c>
      <c r="K67" s="66">
        <v>0</v>
      </c>
    </row>
    <row r="68" spans="2:11" ht="9" customHeight="1" thickTop="1">
      <c r="B68" s="46" t="s">
        <v>156</v>
      </c>
      <c r="C68" s="56">
        <v>11961412464</v>
      </c>
      <c r="D68" s="56">
        <v>45654209985</v>
      </c>
      <c r="E68" s="67">
        <v>1.3</v>
      </c>
      <c r="F68" s="56">
        <v>12486047032</v>
      </c>
      <c r="G68" s="56">
        <v>58140257017</v>
      </c>
      <c r="H68" s="67">
        <v>1.8</v>
      </c>
      <c r="I68" s="56">
        <v>0</v>
      </c>
      <c r="J68" s="56">
        <v>0</v>
      </c>
      <c r="K68" s="67">
        <v>0</v>
      </c>
    </row>
    <row r="69" spans="2:11" ht="9.75" customHeight="1">
      <c r="B69" s="130" t="s">
        <v>157</v>
      </c>
      <c r="C69" s="132"/>
      <c r="D69" s="132"/>
      <c r="E69" s="132"/>
      <c r="F69" s="132"/>
      <c r="G69" s="132"/>
      <c r="H69" s="132"/>
      <c r="I69" s="132"/>
      <c r="J69" s="132"/>
      <c r="K69" s="133"/>
    </row>
    <row r="70" spans="2:11" ht="7.5" customHeight="1">
      <c r="B70" s="131" t="s">
        <v>158</v>
      </c>
      <c r="C70" s="94"/>
      <c r="D70" s="94"/>
      <c r="E70" s="94"/>
      <c r="F70" s="94"/>
      <c r="G70" s="94"/>
      <c r="H70" s="94"/>
      <c r="I70" s="94"/>
      <c r="J70" s="94"/>
      <c r="K70" s="100"/>
    </row>
    <row r="71" spans="2:11" ht="7.5" customHeight="1">
      <c r="B71" s="134" t="s">
        <v>159</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172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ustomHeight="1">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v>
      </c>
      <c r="F8" s="39" t="s">
        <v>82</v>
      </c>
      <c r="K8" s="69" t="str">
        <f>CONCATENATE(G3," ",H3," Reporting Period")</f>
        <v>  Reporting Period</v>
      </c>
    </row>
    <row r="9" spans="2:11" ht="12" customHeight="1">
      <c r="B9" s="33"/>
      <c r="C9" s="33" t="s">
        <v>173</v>
      </c>
      <c r="D9" s="34" t="s">
        <v>84</v>
      </c>
      <c r="E9" s="34"/>
      <c r="F9" s="33" t="s">
        <v>174</v>
      </c>
      <c r="G9" s="34" t="s">
        <v>84</v>
      </c>
      <c r="H9" s="34"/>
      <c r="I9" s="33" t="s">
        <v>175</v>
      </c>
      <c r="J9" s="34" t="s">
        <v>84</v>
      </c>
      <c r="K9" s="34"/>
    </row>
    <row r="10" spans="2:11" ht="12" customHeight="1">
      <c r="B10" s="35" t="s">
        <v>87</v>
      </c>
      <c r="C10" s="122">
        <f>C3</f>
        <v>0</v>
      </c>
      <c r="D10" s="36" t="s">
        <v>88</v>
      </c>
      <c r="E10" s="36"/>
      <c r="F10" s="122">
        <f>D3</f>
        <v>0</v>
      </c>
      <c r="G10" s="36" t="s">
        <v>88</v>
      </c>
      <c r="H10" s="36"/>
      <c r="I10" s="122">
        <f>E3</f>
        <v>0</v>
      </c>
      <c r="J10" s="36" t="s">
        <v>88</v>
      </c>
      <c r="K10" s="36"/>
    </row>
    <row r="11" spans="2:11" ht="12" customHeight="1">
      <c r="B11" s="47"/>
      <c r="C11" s="47" t="str">
        <f>CONCATENATE("(",C3," Entities)")</f>
        <v>( Entities)</v>
      </c>
      <c r="D11" s="48" t="s">
        <v>89</v>
      </c>
      <c r="E11" s="48"/>
      <c r="F11" s="47" t="str">
        <f>CONCATENATE("(",D3," Entities)")</f>
        <v>( Entities)</v>
      </c>
      <c r="G11" s="48" t="s">
        <v>89</v>
      </c>
      <c r="H11" s="48"/>
      <c r="I11" s="47" t="str">
        <f>CONCATENATE("(",E3," Entities)")</f>
        <v>( Entities)</v>
      </c>
      <c r="J11" s="48" t="s">
        <v>89</v>
      </c>
      <c r="K11" s="48"/>
    </row>
    <row r="12" spans="2:11" ht="16.5" customHeight="1">
      <c r="B12" s="37"/>
      <c r="C12" s="37" t="s">
        <v>90</v>
      </c>
      <c r="D12" s="37" t="s">
        <v>91</v>
      </c>
      <c r="E12" s="129" t="s">
        <v>92</v>
      </c>
      <c r="F12" s="37" t="s">
        <v>90</v>
      </c>
      <c r="G12" s="37" t="s">
        <v>91</v>
      </c>
      <c r="H12" s="129" t="s">
        <v>92</v>
      </c>
      <c r="I12" s="37" t="s">
        <v>90</v>
      </c>
      <c r="J12" s="37" t="s">
        <v>91</v>
      </c>
      <c r="K12" s="129" t="s">
        <v>92</v>
      </c>
    </row>
    <row r="13" spans="2:11" ht="12.75" hidden="1">
      <c r="B13" s="39" t="s">
        <v>93</v>
      </c>
      <c r="C13" s="39" t="s">
        <v>176</v>
      </c>
      <c r="D13" s="39" t="s">
        <v>177</v>
      </c>
      <c r="E13" s="39" t="s">
        <v>178</v>
      </c>
      <c r="F13" s="39" t="s">
        <v>179</v>
      </c>
      <c r="G13" s="39" t="s">
        <v>180</v>
      </c>
      <c r="H13" s="39" t="s">
        <v>181</v>
      </c>
      <c r="I13" s="39" t="s">
        <v>182</v>
      </c>
      <c r="J13" s="39" t="s">
        <v>183</v>
      </c>
      <c r="K13" s="39" t="s">
        <v>184</v>
      </c>
    </row>
    <row r="14" spans="2:11" ht="12.75" hidden="1">
      <c r="B14" s="40"/>
      <c r="C14" s="40">
        <v>0</v>
      </c>
      <c r="D14" s="41">
        <v>0</v>
      </c>
      <c r="E14" s="41">
        <v>0</v>
      </c>
      <c r="F14" s="40">
        <v>0</v>
      </c>
      <c r="G14" s="41">
        <v>0</v>
      </c>
      <c r="H14" s="41">
        <v>0</v>
      </c>
      <c r="I14" s="40">
        <v>0</v>
      </c>
      <c r="J14" s="41">
        <v>0</v>
      </c>
      <c r="K14" s="41">
        <v>0</v>
      </c>
    </row>
    <row r="15" spans="2:11" ht="9" customHeight="1">
      <c r="B15" s="42" t="s">
        <v>103</v>
      </c>
      <c r="C15" s="49"/>
      <c r="D15" s="49"/>
      <c r="E15" s="62"/>
      <c r="F15" s="49"/>
      <c r="G15" s="49"/>
      <c r="H15" s="62"/>
      <c r="I15" s="49"/>
      <c r="J15" s="49"/>
      <c r="K15" s="62"/>
    </row>
    <row r="16" spans="2:11" ht="9" customHeight="1">
      <c r="B16" s="43" t="s">
        <v>104</v>
      </c>
      <c r="C16" s="50"/>
      <c r="D16" s="50"/>
      <c r="E16" s="63"/>
      <c r="F16" s="50"/>
      <c r="G16" s="50"/>
      <c r="H16" s="63"/>
      <c r="I16" s="50"/>
      <c r="J16" s="50"/>
      <c r="K16" s="63"/>
    </row>
    <row r="17" spans="2:11" ht="9" customHeight="1">
      <c r="B17" s="43" t="s">
        <v>105</v>
      </c>
      <c r="C17" s="51"/>
      <c r="D17" s="51"/>
      <c r="E17" s="64"/>
      <c r="F17" s="51"/>
      <c r="G17" s="51"/>
      <c r="H17" s="64"/>
      <c r="I17" s="51"/>
      <c r="J17" s="51"/>
      <c r="K17" s="64"/>
    </row>
    <row r="18" spans="2:11" ht="9" customHeight="1">
      <c r="B18" s="43" t="s">
        <v>106</v>
      </c>
      <c r="C18" s="51"/>
      <c r="D18" s="51"/>
      <c r="E18" s="64"/>
      <c r="F18" s="51"/>
      <c r="G18" s="51"/>
      <c r="H18" s="64"/>
      <c r="I18" s="51"/>
      <c r="J18" s="51"/>
      <c r="K18" s="64"/>
    </row>
    <row r="19" spans="2:11" ht="9" customHeight="1">
      <c r="B19" s="43" t="s">
        <v>107</v>
      </c>
      <c r="C19" s="51"/>
      <c r="D19" s="51"/>
      <c r="E19" s="64"/>
      <c r="F19" s="51"/>
      <c r="G19" s="51"/>
      <c r="H19" s="64"/>
      <c r="I19" s="51"/>
      <c r="J19" s="51"/>
      <c r="K19" s="64"/>
    </row>
    <row r="20" spans="2:11" ht="9" customHeight="1">
      <c r="B20" s="43" t="s">
        <v>108</v>
      </c>
      <c r="C20" s="51"/>
      <c r="D20" s="51"/>
      <c r="E20" s="64"/>
      <c r="F20" s="51"/>
      <c r="G20" s="51"/>
      <c r="H20" s="64"/>
      <c r="I20" s="51"/>
      <c r="J20" s="51"/>
      <c r="K20" s="64"/>
    </row>
    <row r="21" spans="2:11" ht="9" customHeight="1">
      <c r="B21" s="43" t="s">
        <v>109</v>
      </c>
      <c r="C21" s="50"/>
      <c r="D21" s="50"/>
      <c r="E21" s="63"/>
      <c r="F21" s="50"/>
      <c r="G21" s="50"/>
      <c r="H21" s="63"/>
      <c r="I21" s="50"/>
      <c r="J21" s="50"/>
      <c r="K21" s="63"/>
    </row>
    <row r="22" spans="2:11" ht="9" customHeight="1">
      <c r="B22" s="43" t="s">
        <v>110</v>
      </c>
      <c r="C22" s="51"/>
      <c r="D22" s="51"/>
      <c r="E22" s="64"/>
      <c r="F22" s="51"/>
      <c r="G22" s="51"/>
      <c r="H22" s="64"/>
      <c r="I22" s="51"/>
      <c r="J22" s="51"/>
      <c r="K22" s="64"/>
    </row>
    <row r="23" spans="2:11" ht="9" customHeight="1">
      <c r="B23" s="43" t="s">
        <v>111</v>
      </c>
      <c r="C23" s="50"/>
      <c r="D23" s="50"/>
      <c r="E23" s="63"/>
      <c r="F23" s="50"/>
      <c r="G23" s="50"/>
      <c r="H23" s="63"/>
      <c r="I23" s="50"/>
      <c r="J23" s="50"/>
      <c r="K23" s="63"/>
    </row>
    <row r="24" spans="2:11" ht="9" customHeight="1">
      <c r="B24" s="43" t="s">
        <v>112</v>
      </c>
      <c r="C24" s="51"/>
      <c r="D24" s="51"/>
      <c r="E24" s="64"/>
      <c r="F24" s="51"/>
      <c r="G24" s="51"/>
      <c r="H24" s="64"/>
      <c r="I24" s="51"/>
      <c r="J24" s="51"/>
      <c r="K24" s="64"/>
    </row>
    <row r="25" spans="2:11" ht="9" customHeight="1">
      <c r="B25" s="43" t="s">
        <v>113</v>
      </c>
      <c r="C25" s="51"/>
      <c r="D25" s="51"/>
      <c r="E25" s="64"/>
      <c r="F25" s="51"/>
      <c r="G25" s="51"/>
      <c r="H25" s="64"/>
      <c r="I25" s="51"/>
      <c r="J25" s="51"/>
      <c r="K25" s="64"/>
    </row>
    <row r="26" spans="2:11" ht="9" customHeight="1">
      <c r="B26" s="43" t="s">
        <v>114</v>
      </c>
      <c r="C26" s="51"/>
      <c r="D26" s="51"/>
      <c r="E26" s="64"/>
      <c r="F26" s="51"/>
      <c r="G26" s="51"/>
      <c r="H26" s="64"/>
      <c r="I26" s="51"/>
      <c r="J26" s="51"/>
      <c r="K26" s="64"/>
    </row>
    <row r="27" spans="2:11" ht="9" customHeight="1">
      <c r="B27" s="43" t="s">
        <v>115</v>
      </c>
      <c r="C27" s="51"/>
      <c r="D27" s="51"/>
      <c r="E27" s="64"/>
      <c r="F27" s="51"/>
      <c r="G27" s="51"/>
      <c r="H27" s="64"/>
      <c r="I27" s="51"/>
      <c r="J27" s="51"/>
      <c r="K27" s="64"/>
    </row>
    <row r="28" spans="2:11" ht="9" customHeight="1">
      <c r="B28" s="43" t="s">
        <v>116</v>
      </c>
      <c r="C28" s="51"/>
      <c r="D28" s="51"/>
      <c r="E28" s="64"/>
      <c r="F28" s="51"/>
      <c r="G28" s="51"/>
      <c r="H28" s="64"/>
      <c r="I28" s="51"/>
      <c r="J28" s="51"/>
      <c r="K28" s="64"/>
    </row>
    <row r="29" spans="2:11" ht="9" customHeight="1">
      <c r="B29" s="43" t="s">
        <v>117</v>
      </c>
      <c r="C29" s="51"/>
      <c r="D29" s="51"/>
      <c r="E29" s="64"/>
      <c r="F29" s="51"/>
      <c r="G29" s="51"/>
      <c r="H29" s="64"/>
      <c r="I29" s="51"/>
      <c r="J29" s="51"/>
      <c r="K29" s="64"/>
    </row>
    <row r="30" spans="2:11" ht="9" customHeight="1">
      <c r="B30" s="43" t="s">
        <v>118</v>
      </c>
      <c r="C30" s="51"/>
      <c r="D30" s="51"/>
      <c r="E30" s="64"/>
      <c r="F30" s="51"/>
      <c r="G30" s="51"/>
      <c r="H30" s="64"/>
      <c r="I30" s="51"/>
      <c r="J30" s="51"/>
      <c r="K30" s="64"/>
    </row>
    <row r="31" spans="2:11" ht="9" customHeight="1">
      <c r="B31" s="43" t="s">
        <v>119</v>
      </c>
      <c r="C31" s="51"/>
      <c r="D31" s="51"/>
      <c r="E31" s="64"/>
      <c r="F31" s="51"/>
      <c r="G31" s="51"/>
      <c r="H31" s="64"/>
      <c r="I31" s="51"/>
      <c r="J31" s="51"/>
      <c r="K31" s="64"/>
    </row>
    <row r="32" spans="2:11" ht="9" customHeight="1">
      <c r="B32" s="43" t="s">
        <v>120</v>
      </c>
      <c r="C32" s="51"/>
      <c r="D32" s="51"/>
      <c r="E32" s="64"/>
      <c r="F32" s="51"/>
      <c r="G32" s="51"/>
      <c r="H32" s="64"/>
      <c r="I32" s="51"/>
      <c r="J32" s="51"/>
      <c r="K32" s="64"/>
    </row>
    <row r="33" spans="2:11" ht="9" customHeight="1">
      <c r="B33" s="43" t="s">
        <v>121</v>
      </c>
      <c r="C33" s="51"/>
      <c r="D33" s="51"/>
      <c r="E33" s="64"/>
      <c r="F33" s="51"/>
      <c r="G33" s="51"/>
      <c r="H33" s="64"/>
      <c r="I33" s="51"/>
      <c r="J33" s="51"/>
      <c r="K33" s="64"/>
    </row>
    <row r="34" spans="2:11" ht="9" customHeight="1">
      <c r="B34" s="43" t="s">
        <v>122</v>
      </c>
      <c r="C34" s="51"/>
      <c r="D34" s="51"/>
      <c r="E34" s="64"/>
      <c r="F34" s="51"/>
      <c r="G34" s="51"/>
      <c r="H34" s="64"/>
      <c r="I34" s="51"/>
      <c r="J34" s="51"/>
      <c r="K34" s="64"/>
    </row>
    <row r="35" spans="2:11" ht="9" customHeight="1">
      <c r="B35" s="43" t="s">
        <v>123</v>
      </c>
      <c r="C35" s="51"/>
      <c r="D35" s="51"/>
      <c r="E35" s="64"/>
      <c r="F35" s="51"/>
      <c r="G35" s="51"/>
      <c r="H35" s="64"/>
      <c r="I35" s="51"/>
      <c r="J35" s="51"/>
      <c r="K35" s="64"/>
    </row>
    <row r="36" spans="2:11" ht="9" customHeight="1">
      <c r="B36" s="43" t="s">
        <v>124</v>
      </c>
      <c r="C36" s="51"/>
      <c r="D36" s="51"/>
      <c r="E36" s="64"/>
      <c r="F36" s="51"/>
      <c r="G36" s="51"/>
      <c r="H36" s="64"/>
      <c r="I36" s="51"/>
      <c r="J36" s="51"/>
      <c r="K36" s="64"/>
    </row>
    <row r="37" spans="2:11" ht="9" customHeight="1">
      <c r="B37" s="43" t="s">
        <v>125</v>
      </c>
      <c r="C37" s="51"/>
      <c r="D37" s="51"/>
      <c r="E37" s="64"/>
      <c r="F37" s="51"/>
      <c r="G37" s="51"/>
      <c r="H37" s="64"/>
      <c r="I37" s="51"/>
      <c r="J37" s="51"/>
      <c r="K37" s="64"/>
    </row>
    <row r="38" spans="2:11" ht="9" customHeight="1">
      <c r="B38" s="43" t="s">
        <v>126</v>
      </c>
      <c r="C38" s="51"/>
      <c r="D38" s="51"/>
      <c r="E38" s="64"/>
      <c r="F38" s="51"/>
      <c r="G38" s="51"/>
      <c r="H38" s="64"/>
      <c r="I38" s="51"/>
      <c r="J38" s="51"/>
      <c r="K38" s="64"/>
    </row>
    <row r="39" spans="2:11" ht="9" customHeight="1">
      <c r="B39" s="43" t="s">
        <v>127</v>
      </c>
      <c r="C39" s="51"/>
      <c r="D39" s="51"/>
      <c r="E39" s="64"/>
      <c r="F39" s="51"/>
      <c r="G39" s="51"/>
      <c r="H39" s="64"/>
      <c r="I39" s="51"/>
      <c r="J39" s="51"/>
      <c r="K39" s="64"/>
    </row>
    <row r="40" spans="2:11" ht="9" customHeight="1">
      <c r="B40" s="43" t="s">
        <v>128</v>
      </c>
      <c r="C40" s="51"/>
      <c r="D40" s="51"/>
      <c r="E40" s="64"/>
      <c r="F40" s="51"/>
      <c r="G40" s="51"/>
      <c r="H40" s="64"/>
      <c r="I40" s="51"/>
      <c r="J40" s="51"/>
      <c r="K40" s="64"/>
    </row>
    <row r="41" spans="2:11" ht="9" customHeight="1">
      <c r="B41" s="43" t="s">
        <v>129</v>
      </c>
      <c r="C41" s="51"/>
      <c r="D41" s="51"/>
      <c r="E41" s="64"/>
      <c r="F41" s="51"/>
      <c r="G41" s="51"/>
      <c r="H41" s="64"/>
      <c r="I41" s="51"/>
      <c r="J41" s="51"/>
      <c r="K41" s="64"/>
    </row>
    <row r="42" spans="2:11" ht="9" customHeight="1">
      <c r="B42" s="43" t="s">
        <v>130</v>
      </c>
      <c r="C42" s="51"/>
      <c r="D42" s="51"/>
      <c r="E42" s="64"/>
      <c r="F42" s="51"/>
      <c r="G42" s="51"/>
      <c r="H42" s="64"/>
      <c r="I42" s="51"/>
      <c r="J42" s="51"/>
      <c r="K42" s="64"/>
    </row>
    <row r="43" spans="2:11" ht="9" customHeight="1">
      <c r="B43" s="43" t="s">
        <v>131</v>
      </c>
      <c r="C43" s="51"/>
      <c r="D43" s="51"/>
      <c r="E43" s="64"/>
      <c r="F43" s="51"/>
      <c r="G43" s="51"/>
      <c r="H43" s="64"/>
      <c r="I43" s="51"/>
      <c r="J43" s="51"/>
      <c r="K43" s="64"/>
    </row>
    <row r="44" spans="2:11" ht="9" customHeight="1">
      <c r="B44" s="43" t="s">
        <v>132</v>
      </c>
      <c r="C44" s="51"/>
      <c r="D44" s="51"/>
      <c r="E44" s="64"/>
      <c r="F44" s="51"/>
      <c r="G44" s="51"/>
      <c r="H44" s="64"/>
      <c r="I44" s="51"/>
      <c r="J44" s="51"/>
      <c r="K44" s="64"/>
    </row>
    <row r="45" spans="2:11" ht="9" customHeight="1">
      <c r="B45" s="43" t="s">
        <v>133</v>
      </c>
      <c r="C45" s="51"/>
      <c r="D45" s="51"/>
      <c r="E45" s="64"/>
      <c r="F45" s="51"/>
      <c r="G45" s="51"/>
      <c r="H45" s="64"/>
      <c r="I45" s="51"/>
      <c r="J45" s="51"/>
      <c r="K45" s="64"/>
    </row>
    <row r="46" spans="2:11" ht="9" customHeight="1">
      <c r="B46" s="43" t="s">
        <v>134</v>
      </c>
      <c r="C46" s="51"/>
      <c r="D46" s="51"/>
      <c r="E46" s="64"/>
      <c r="F46" s="51"/>
      <c r="G46" s="51"/>
      <c r="H46" s="64"/>
      <c r="I46" s="51"/>
      <c r="J46" s="51"/>
      <c r="K46" s="64"/>
    </row>
    <row r="47" spans="2:11" ht="9" customHeight="1">
      <c r="B47" s="43" t="s">
        <v>135</v>
      </c>
      <c r="C47" s="51"/>
      <c r="D47" s="51"/>
      <c r="E47" s="64"/>
      <c r="F47" s="51"/>
      <c r="G47" s="51"/>
      <c r="H47" s="64"/>
      <c r="I47" s="51"/>
      <c r="J47" s="51"/>
      <c r="K47" s="64"/>
    </row>
    <row r="48" spans="2:11" ht="9" customHeight="1">
      <c r="B48" s="43" t="s">
        <v>136</v>
      </c>
      <c r="C48" s="51"/>
      <c r="D48" s="51"/>
      <c r="E48" s="64"/>
      <c r="F48" s="51"/>
      <c r="G48" s="51"/>
      <c r="H48" s="64"/>
      <c r="I48" s="51"/>
      <c r="J48" s="51"/>
      <c r="K48" s="64"/>
    </row>
    <row r="49" spans="2:11" ht="9" customHeight="1">
      <c r="B49" s="43" t="s">
        <v>137</v>
      </c>
      <c r="C49" s="51"/>
      <c r="D49" s="51"/>
      <c r="E49" s="64"/>
      <c r="F49" s="51"/>
      <c r="G49" s="51"/>
      <c r="H49" s="64"/>
      <c r="I49" s="51"/>
      <c r="J49" s="51"/>
      <c r="K49" s="64"/>
    </row>
    <row r="50" spans="2:11" ht="9" customHeight="1">
      <c r="B50" s="43" t="s">
        <v>138</v>
      </c>
      <c r="C50" s="51"/>
      <c r="D50" s="51"/>
      <c r="E50" s="64"/>
      <c r="F50" s="51"/>
      <c r="G50" s="51"/>
      <c r="H50" s="64"/>
      <c r="I50" s="51"/>
      <c r="J50" s="51"/>
      <c r="K50" s="64"/>
    </row>
    <row r="51" spans="2:11" ht="9" customHeight="1">
      <c r="B51" s="43" t="s">
        <v>139</v>
      </c>
      <c r="C51" s="51"/>
      <c r="D51" s="51"/>
      <c r="E51" s="64"/>
      <c r="F51" s="51"/>
      <c r="G51" s="51"/>
      <c r="H51" s="64"/>
      <c r="I51" s="51"/>
      <c r="J51" s="51"/>
      <c r="K51" s="64"/>
    </row>
    <row r="52" spans="2:11" ht="9" customHeight="1">
      <c r="B52" s="43" t="s">
        <v>140</v>
      </c>
      <c r="C52" s="51"/>
      <c r="D52" s="51"/>
      <c r="E52" s="64"/>
      <c r="F52" s="51"/>
      <c r="G52" s="51"/>
      <c r="H52" s="64"/>
      <c r="I52" s="51"/>
      <c r="J52" s="51"/>
      <c r="K52" s="64"/>
    </row>
    <row r="53" spans="2:11" ht="9" customHeight="1">
      <c r="B53" s="43" t="s">
        <v>141</v>
      </c>
      <c r="C53" s="51"/>
      <c r="D53" s="51"/>
      <c r="E53" s="64"/>
      <c r="F53" s="51"/>
      <c r="G53" s="51"/>
      <c r="H53" s="64"/>
      <c r="I53" s="51"/>
      <c r="J53" s="51"/>
      <c r="K53" s="64"/>
    </row>
    <row r="54" spans="2:11" ht="9" customHeight="1">
      <c r="B54" s="43" t="s">
        <v>142</v>
      </c>
      <c r="C54" s="51"/>
      <c r="D54" s="51"/>
      <c r="E54" s="64"/>
      <c r="F54" s="51"/>
      <c r="G54" s="51"/>
      <c r="H54" s="64"/>
      <c r="I54" s="51"/>
      <c r="J54" s="51"/>
      <c r="K54" s="64"/>
    </row>
    <row r="55" spans="2:11" ht="9" customHeight="1">
      <c r="B55" s="43" t="s">
        <v>143</v>
      </c>
      <c r="C55" s="51"/>
      <c r="D55" s="51"/>
      <c r="E55" s="64"/>
      <c r="F55" s="51"/>
      <c r="G55" s="51"/>
      <c r="H55" s="64"/>
      <c r="I55" s="51"/>
      <c r="J55" s="51"/>
      <c r="K55" s="64"/>
    </row>
    <row r="56" spans="2:11" ht="9" customHeight="1">
      <c r="B56" s="43" t="s">
        <v>144</v>
      </c>
      <c r="C56" s="51"/>
      <c r="D56" s="51"/>
      <c r="E56" s="64"/>
      <c r="F56" s="51"/>
      <c r="G56" s="51"/>
      <c r="H56" s="64"/>
      <c r="I56" s="51"/>
      <c r="J56" s="51"/>
      <c r="K56" s="64"/>
    </row>
    <row r="57" spans="2:11" ht="9" customHeight="1">
      <c r="B57" s="43" t="s">
        <v>145</v>
      </c>
      <c r="C57" s="51"/>
      <c r="D57" s="51"/>
      <c r="E57" s="64"/>
      <c r="F57" s="51"/>
      <c r="G57" s="51"/>
      <c r="H57" s="64"/>
      <c r="I57" s="51"/>
      <c r="J57" s="51"/>
      <c r="K57" s="64"/>
    </row>
    <row r="58" spans="2:11" ht="9" customHeight="1">
      <c r="B58" s="43" t="s">
        <v>146</v>
      </c>
      <c r="C58" s="51"/>
      <c r="D58" s="51"/>
      <c r="E58" s="64"/>
      <c r="F58" s="51"/>
      <c r="G58" s="51"/>
      <c r="H58" s="64"/>
      <c r="I58" s="51"/>
      <c r="J58" s="51"/>
      <c r="K58" s="64"/>
    </row>
    <row r="59" spans="2:11" ht="9" customHeight="1">
      <c r="B59" s="43" t="s">
        <v>147</v>
      </c>
      <c r="C59" s="51"/>
      <c r="D59" s="51"/>
      <c r="E59" s="64"/>
      <c r="F59" s="51"/>
      <c r="G59" s="51"/>
      <c r="H59" s="64"/>
      <c r="I59" s="51"/>
      <c r="J59" s="51"/>
      <c r="K59" s="64"/>
    </row>
    <row r="60" spans="2:11" ht="9" customHeight="1">
      <c r="B60" s="43" t="s">
        <v>148</v>
      </c>
      <c r="C60" s="51"/>
      <c r="D60" s="51"/>
      <c r="E60" s="64"/>
      <c r="F60" s="51"/>
      <c r="G60" s="51"/>
      <c r="H60" s="64"/>
      <c r="I60" s="51"/>
      <c r="J60" s="51"/>
      <c r="K60" s="64"/>
    </row>
    <row r="61" spans="2:11" ht="9" customHeight="1">
      <c r="B61" s="43" t="s">
        <v>149</v>
      </c>
      <c r="C61" s="51"/>
      <c r="D61" s="51"/>
      <c r="E61" s="64"/>
      <c r="F61" s="51"/>
      <c r="G61" s="51"/>
      <c r="H61" s="64"/>
      <c r="I61" s="51"/>
      <c r="J61" s="51"/>
      <c r="K61" s="64"/>
    </row>
    <row r="62" spans="2:11" ht="9" customHeight="1">
      <c r="B62" s="43" t="s">
        <v>150</v>
      </c>
      <c r="C62" s="51"/>
      <c r="D62" s="51"/>
      <c r="E62" s="64"/>
      <c r="F62" s="51"/>
      <c r="G62" s="51"/>
      <c r="H62" s="64"/>
      <c r="I62" s="51"/>
      <c r="J62" s="51"/>
      <c r="K62" s="64"/>
    </row>
    <row r="63" spans="2:11" ht="9" customHeight="1">
      <c r="B63" s="43" t="s">
        <v>151</v>
      </c>
      <c r="C63" s="51"/>
      <c r="D63" s="51"/>
      <c r="E63" s="64"/>
      <c r="F63" s="51"/>
      <c r="G63" s="51"/>
      <c r="H63" s="64"/>
      <c r="I63" s="51"/>
      <c r="J63" s="51"/>
      <c r="K63" s="64"/>
    </row>
    <row r="64" spans="2:11" ht="9" customHeight="1">
      <c r="B64" s="43" t="s">
        <v>152</v>
      </c>
      <c r="C64" s="51"/>
      <c r="D64" s="51"/>
      <c r="E64" s="64"/>
      <c r="F64" s="51"/>
      <c r="G64" s="51"/>
      <c r="H64" s="64"/>
      <c r="I64" s="51"/>
      <c r="J64" s="51"/>
      <c r="K64" s="64"/>
    </row>
    <row r="65" spans="2:11" ht="9" customHeight="1" thickBot="1">
      <c r="B65" s="43" t="s">
        <v>153</v>
      </c>
      <c r="C65" s="51"/>
      <c r="D65" s="51"/>
      <c r="E65" s="64"/>
      <c r="F65" s="51"/>
      <c r="G65" s="51"/>
      <c r="H65" s="64"/>
      <c r="I65" s="51"/>
      <c r="J65" s="51"/>
      <c r="K65" s="64"/>
    </row>
    <row r="66" spans="2:11" ht="9" customHeight="1" thickTop="1">
      <c r="B66" s="44" t="s">
        <v>154</v>
      </c>
      <c r="C66" s="54"/>
      <c r="D66" s="54"/>
      <c r="E66" s="65"/>
      <c r="F66" s="54"/>
      <c r="G66" s="54"/>
      <c r="H66" s="65"/>
      <c r="I66" s="54"/>
      <c r="J66" s="54"/>
      <c r="K66" s="65"/>
    </row>
    <row r="67" spans="2:11" ht="9" customHeight="1" thickBot="1">
      <c r="B67" s="45" t="s">
        <v>155</v>
      </c>
      <c r="C67" s="55"/>
      <c r="D67" s="55"/>
      <c r="E67" s="66"/>
      <c r="F67" s="55"/>
      <c r="G67" s="55"/>
      <c r="H67" s="66"/>
      <c r="I67" s="55"/>
      <c r="J67" s="55"/>
      <c r="K67" s="66"/>
    </row>
    <row r="68" spans="2:11" ht="9" customHeight="1" thickTop="1">
      <c r="B68" s="46" t="s">
        <v>156</v>
      </c>
      <c r="C68" s="56"/>
      <c r="D68" s="56"/>
      <c r="E68" s="67"/>
      <c r="F68" s="56"/>
      <c r="G68" s="56"/>
      <c r="H68" s="67"/>
      <c r="I68" s="56"/>
      <c r="J68" s="56"/>
      <c r="K68" s="67"/>
    </row>
    <row r="69" spans="2:11" ht="9.75" customHeight="1">
      <c r="B69" s="130" t="s">
        <v>157</v>
      </c>
      <c r="C69" s="132"/>
      <c r="D69" s="132"/>
      <c r="E69" s="132"/>
      <c r="F69" s="132"/>
      <c r="G69" s="132"/>
      <c r="H69" s="132"/>
      <c r="I69" s="132"/>
      <c r="J69" s="132"/>
      <c r="K69" s="133"/>
    </row>
    <row r="70" spans="2:11" ht="7.5" customHeight="1">
      <c r="B70" s="131" t="s">
        <v>158</v>
      </c>
      <c r="C70" s="94"/>
      <c r="D70" s="94"/>
      <c r="E70" s="94"/>
      <c r="F70" s="94"/>
      <c r="G70" s="94"/>
      <c r="H70" s="94"/>
      <c r="I70" s="94"/>
      <c r="J70" s="94"/>
      <c r="K70" s="100"/>
    </row>
    <row r="71" spans="2:11" ht="7.5" customHeight="1">
      <c r="B71" s="134" t="s">
        <v>159</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75</v>
      </c>
      <c r="D2" s="29" t="s">
        <v>76</v>
      </c>
      <c r="E2" s="29" t="s">
        <v>77</v>
      </c>
      <c r="F2" s="29" t="s">
        <v>78</v>
      </c>
      <c r="G2" s="29" t="s">
        <v>7</v>
      </c>
      <c r="H2" s="29" t="s">
        <v>8</v>
      </c>
      <c r="I2" s="29"/>
      <c r="J2" s="29"/>
      <c r="K2" s="29"/>
    </row>
    <row r="3" spans="2:11" ht="12" customHeight="1" hidden="1">
      <c r="B3" s="30" t="s">
        <v>185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79</v>
      </c>
      <c r="C5" s="6"/>
      <c r="D5" s="6"/>
      <c r="E5" s="6"/>
      <c r="F5" s="6"/>
      <c r="G5" s="6"/>
      <c r="H5" s="6"/>
      <c r="I5" s="6"/>
      <c r="J5" s="6"/>
      <c r="K5" s="6"/>
    </row>
    <row r="6" spans="2:11" ht="15">
      <c r="B6" s="7" t="s">
        <v>80</v>
      </c>
      <c r="C6" s="7"/>
      <c r="D6" s="7"/>
      <c r="E6" s="7"/>
      <c r="F6" s="7"/>
      <c r="G6" s="7"/>
      <c r="H6" s="7"/>
      <c r="I6" s="7"/>
      <c r="J6" s="7"/>
      <c r="K6" s="7"/>
    </row>
    <row r="7" spans="2:11" ht="9" customHeight="1">
      <c r="B7" s="7"/>
      <c r="C7" s="7"/>
      <c r="D7" s="7"/>
      <c r="E7" s="7"/>
      <c r="F7" s="7"/>
      <c r="G7" s="7"/>
      <c r="H7" s="7"/>
      <c r="I7" s="7"/>
      <c r="J7" s="69"/>
      <c r="K7" s="69" t="s">
        <v>81</v>
      </c>
    </row>
    <row r="8" spans="2:11" ht="12" customHeight="1">
      <c r="B8" s="39" t="str">
        <f>CONCATENATE("Created On: ",F3)</f>
        <v>Created On: </v>
      </c>
      <c r="F8" s="39" t="s">
        <v>82</v>
      </c>
      <c r="K8" s="69" t="str">
        <f>CONCATENATE(G3," ",H3," Reporting Period")</f>
        <v>  Reporting Period</v>
      </c>
    </row>
    <row r="9" spans="2:11" ht="12" customHeight="1">
      <c r="B9" s="33"/>
      <c r="C9" s="33" t="s">
        <v>186</v>
      </c>
      <c r="D9" s="34" t="s">
        <v>84</v>
      </c>
      <c r="E9" s="34"/>
      <c r="F9" s="33" t="s">
        <v>187</v>
      </c>
      <c r="G9" s="34" t="s">
        <v>84</v>
      </c>
      <c r="H9" s="34"/>
      <c r="I9" s="33" t="s">
        <v>188</v>
      </c>
      <c r="J9" s="34" t="s">
        <v>84</v>
      </c>
      <c r="K9" s="34"/>
    </row>
    <row r="10" spans="2:11" ht="12" customHeight="1">
      <c r="B10" s="35" t="s">
        <v>87</v>
      </c>
      <c r="C10" s="122">
        <f>C3</f>
        <v>0</v>
      </c>
      <c r="D10" s="36" t="s">
        <v>88</v>
      </c>
      <c r="E10" s="36"/>
      <c r="F10" s="122">
        <f>D3</f>
        <v>0</v>
      </c>
      <c r="G10" s="36" t="s">
        <v>88</v>
      </c>
      <c r="H10" s="36"/>
      <c r="I10" s="122">
        <f>E3</f>
        <v>0</v>
      </c>
      <c r="J10" s="36" t="s">
        <v>88</v>
      </c>
      <c r="K10" s="36"/>
    </row>
    <row r="11" spans="2:11" ht="12" customHeight="1">
      <c r="B11" s="35"/>
      <c r="C11" s="35" t="str">
        <f>CONCATENATE("(",C3," Entities)")</f>
        <v>( Entities)</v>
      </c>
      <c r="D11" s="36" t="s">
        <v>89</v>
      </c>
      <c r="E11" s="36"/>
      <c r="F11" s="35" t="str">
        <f>CONCATENATE("(",D3," Entities)")</f>
        <v>( Entities)</v>
      </c>
      <c r="G11" s="36" t="s">
        <v>89</v>
      </c>
      <c r="H11" s="36"/>
      <c r="I11" s="35" t="str">
        <f>CONCATENATE("(",E3," Entities)")</f>
        <v>( Entities)</v>
      </c>
      <c r="J11" s="36" t="s">
        <v>89</v>
      </c>
      <c r="K11" s="36"/>
    </row>
    <row r="12" spans="2:11" ht="16.5" customHeight="1">
      <c r="B12" s="37"/>
      <c r="C12" s="37" t="s">
        <v>189</v>
      </c>
      <c r="D12" s="38" t="s">
        <v>91</v>
      </c>
      <c r="E12" s="38" t="s">
        <v>190</v>
      </c>
      <c r="F12" s="37" t="s">
        <v>189</v>
      </c>
      <c r="G12" s="38" t="s">
        <v>91</v>
      </c>
      <c r="H12" s="38" t="s">
        <v>190</v>
      </c>
      <c r="I12" s="37" t="s">
        <v>189</v>
      </c>
      <c r="J12" s="38" t="s">
        <v>91</v>
      </c>
      <c r="K12" s="38" t="s">
        <v>190</v>
      </c>
    </row>
    <row r="13" spans="2:11" ht="12.75" hidden="1">
      <c r="B13" s="39" t="s">
        <v>93</v>
      </c>
      <c r="C13" s="39" t="s">
        <v>191</v>
      </c>
      <c r="D13" s="39" t="s">
        <v>192</v>
      </c>
      <c r="E13" s="39" t="s">
        <v>193</v>
      </c>
      <c r="F13" s="39" t="s">
        <v>194</v>
      </c>
      <c r="G13" s="39" t="s">
        <v>195</v>
      </c>
      <c r="H13" s="39" t="s">
        <v>196</v>
      </c>
      <c r="I13" s="39" t="s">
        <v>197</v>
      </c>
      <c r="J13" s="39" t="s">
        <v>198</v>
      </c>
      <c r="K13" s="39" t="s">
        <v>199</v>
      </c>
    </row>
    <row r="14" spans="2:11" ht="12.75" hidden="1">
      <c r="B14" s="40"/>
      <c r="C14" s="40">
        <v>0</v>
      </c>
      <c r="D14" s="41">
        <v>0</v>
      </c>
      <c r="E14" s="41">
        <v>0</v>
      </c>
      <c r="F14" s="40">
        <v>0</v>
      </c>
      <c r="G14" s="41">
        <v>0</v>
      </c>
      <c r="H14" s="41">
        <v>0</v>
      </c>
      <c r="I14" s="40">
        <v>0</v>
      </c>
      <c r="J14" s="41">
        <v>0</v>
      </c>
      <c r="K14" s="41">
        <v>0</v>
      </c>
    </row>
    <row r="15" spans="2:11" ht="9" customHeight="1">
      <c r="B15" s="42" t="s">
        <v>103</v>
      </c>
      <c r="C15" s="49"/>
      <c r="D15" s="49"/>
      <c r="E15" s="62"/>
      <c r="F15" s="49"/>
      <c r="G15" s="49"/>
      <c r="H15" s="62"/>
      <c r="I15" s="49"/>
      <c r="J15" s="49"/>
      <c r="K15" s="62"/>
    </row>
    <row r="16" spans="2:11" ht="9" customHeight="1">
      <c r="B16" s="43" t="s">
        <v>104</v>
      </c>
      <c r="C16" s="50"/>
      <c r="D16" s="50"/>
      <c r="E16" s="63"/>
      <c r="F16" s="50"/>
      <c r="G16" s="50"/>
      <c r="H16" s="63"/>
      <c r="I16" s="50"/>
      <c r="J16" s="50"/>
      <c r="K16" s="63"/>
    </row>
    <row r="17" spans="2:11" ht="9" customHeight="1">
      <c r="B17" s="43" t="s">
        <v>105</v>
      </c>
      <c r="C17" s="51"/>
      <c r="D17" s="51"/>
      <c r="E17" s="64"/>
      <c r="F17" s="51"/>
      <c r="G17" s="51"/>
      <c r="H17" s="64"/>
      <c r="I17" s="51"/>
      <c r="J17" s="51"/>
      <c r="K17" s="64"/>
    </row>
    <row r="18" spans="2:11" ht="9" customHeight="1">
      <c r="B18" s="43" t="s">
        <v>106</v>
      </c>
      <c r="C18" s="51"/>
      <c r="D18" s="51"/>
      <c r="E18" s="64"/>
      <c r="F18" s="51"/>
      <c r="G18" s="51"/>
      <c r="H18" s="64"/>
      <c r="I18" s="51"/>
      <c r="J18" s="51"/>
      <c r="K18" s="64"/>
    </row>
    <row r="19" spans="2:11" ht="9" customHeight="1">
      <c r="B19" s="43" t="s">
        <v>107</v>
      </c>
      <c r="C19" s="51"/>
      <c r="D19" s="51"/>
      <c r="E19" s="64"/>
      <c r="F19" s="51"/>
      <c r="G19" s="51"/>
      <c r="H19" s="64"/>
      <c r="I19" s="51"/>
      <c r="J19" s="51"/>
      <c r="K19" s="64"/>
    </row>
    <row r="20" spans="2:11" ht="9" customHeight="1">
      <c r="B20" s="43" t="s">
        <v>108</v>
      </c>
      <c r="C20" s="51"/>
      <c r="D20" s="51"/>
      <c r="E20" s="64"/>
      <c r="F20" s="51"/>
      <c r="G20" s="51"/>
      <c r="H20" s="64"/>
      <c r="I20" s="51"/>
      <c r="J20" s="51"/>
      <c r="K20" s="64"/>
    </row>
    <row r="21" spans="2:11" ht="9" customHeight="1">
      <c r="B21" s="43" t="s">
        <v>109</v>
      </c>
      <c r="C21" s="50"/>
      <c r="D21" s="50"/>
      <c r="E21" s="63"/>
      <c r="F21" s="50"/>
      <c r="G21" s="50"/>
      <c r="H21" s="63"/>
      <c r="I21" s="50"/>
      <c r="J21" s="50"/>
      <c r="K21" s="63"/>
    </row>
    <row r="22" spans="2:11" ht="9" customHeight="1">
      <c r="B22" s="43" t="s">
        <v>110</v>
      </c>
      <c r="C22" s="51"/>
      <c r="D22" s="51"/>
      <c r="E22" s="64"/>
      <c r="F22" s="51"/>
      <c r="G22" s="51"/>
      <c r="H22" s="64"/>
      <c r="I22" s="51"/>
      <c r="J22" s="51"/>
      <c r="K22" s="64"/>
    </row>
    <row r="23" spans="2:11" ht="9" customHeight="1">
      <c r="B23" s="43" t="s">
        <v>111</v>
      </c>
      <c r="C23" s="50"/>
      <c r="D23" s="50"/>
      <c r="E23" s="63"/>
      <c r="F23" s="50"/>
      <c r="G23" s="50"/>
      <c r="H23" s="63"/>
      <c r="I23" s="50"/>
      <c r="J23" s="50"/>
      <c r="K23" s="63"/>
    </row>
    <row r="24" spans="2:11" ht="9" customHeight="1">
      <c r="B24" s="43" t="s">
        <v>112</v>
      </c>
      <c r="C24" s="51"/>
      <c r="D24" s="51"/>
      <c r="E24" s="64"/>
      <c r="F24" s="51"/>
      <c r="G24" s="51"/>
      <c r="H24" s="64"/>
      <c r="I24" s="51"/>
      <c r="J24" s="51"/>
      <c r="K24" s="64"/>
    </row>
    <row r="25" spans="2:11" ht="9" customHeight="1">
      <c r="B25" s="43" t="s">
        <v>113</v>
      </c>
      <c r="C25" s="51"/>
      <c r="D25" s="51"/>
      <c r="E25" s="64"/>
      <c r="F25" s="51"/>
      <c r="G25" s="51"/>
      <c r="H25" s="64"/>
      <c r="I25" s="51"/>
      <c r="J25" s="51"/>
      <c r="K25" s="64"/>
    </row>
    <row r="26" spans="2:11" ht="9" customHeight="1">
      <c r="B26" s="43" t="s">
        <v>114</v>
      </c>
      <c r="C26" s="51"/>
      <c r="D26" s="51"/>
      <c r="E26" s="64"/>
      <c r="F26" s="51"/>
      <c r="G26" s="51"/>
      <c r="H26" s="64"/>
      <c r="I26" s="51"/>
      <c r="J26" s="51"/>
      <c r="K26" s="64"/>
    </row>
    <row r="27" spans="2:11" ht="9" customHeight="1">
      <c r="B27" s="43" t="s">
        <v>115</v>
      </c>
      <c r="C27" s="51"/>
      <c r="D27" s="51"/>
      <c r="E27" s="64"/>
      <c r="F27" s="51"/>
      <c r="G27" s="51"/>
      <c r="H27" s="64"/>
      <c r="I27" s="51"/>
      <c r="J27" s="51"/>
      <c r="K27" s="64"/>
    </row>
    <row r="28" spans="2:11" ht="9" customHeight="1">
      <c r="B28" s="43" t="s">
        <v>116</v>
      </c>
      <c r="C28" s="51"/>
      <c r="D28" s="51"/>
      <c r="E28" s="64"/>
      <c r="F28" s="51"/>
      <c r="G28" s="51"/>
      <c r="H28" s="64"/>
      <c r="I28" s="51"/>
      <c r="J28" s="51"/>
      <c r="K28" s="64"/>
    </row>
    <row r="29" spans="2:11" ht="9" customHeight="1">
      <c r="B29" s="43" t="s">
        <v>117</v>
      </c>
      <c r="C29" s="51"/>
      <c r="D29" s="51"/>
      <c r="E29" s="64"/>
      <c r="F29" s="51"/>
      <c r="G29" s="51"/>
      <c r="H29" s="64"/>
      <c r="I29" s="51"/>
      <c r="J29" s="51"/>
      <c r="K29" s="64"/>
    </row>
    <row r="30" spans="2:11" ht="9" customHeight="1">
      <c r="B30" s="43" t="s">
        <v>118</v>
      </c>
      <c r="C30" s="51"/>
      <c r="D30" s="51"/>
      <c r="E30" s="64"/>
      <c r="F30" s="51"/>
      <c r="G30" s="51"/>
      <c r="H30" s="64"/>
      <c r="I30" s="51"/>
      <c r="J30" s="51"/>
      <c r="K30" s="64"/>
    </row>
    <row r="31" spans="2:11" ht="9" customHeight="1">
      <c r="B31" s="43" t="s">
        <v>119</v>
      </c>
      <c r="C31" s="51"/>
      <c r="D31" s="51"/>
      <c r="E31" s="64"/>
      <c r="F31" s="51"/>
      <c r="G31" s="51"/>
      <c r="H31" s="64"/>
      <c r="I31" s="51"/>
      <c r="J31" s="51"/>
      <c r="K31" s="64"/>
    </row>
    <row r="32" spans="2:11" ht="9" customHeight="1">
      <c r="B32" s="43" t="s">
        <v>120</v>
      </c>
      <c r="C32" s="51"/>
      <c r="D32" s="51"/>
      <c r="E32" s="64"/>
      <c r="F32" s="51"/>
      <c r="G32" s="51"/>
      <c r="H32" s="64"/>
      <c r="I32" s="51"/>
      <c r="J32" s="51"/>
      <c r="K32" s="64"/>
    </row>
    <row r="33" spans="2:11" ht="9" customHeight="1">
      <c r="B33" s="43" t="s">
        <v>121</v>
      </c>
      <c r="C33" s="51"/>
      <c r="D33" s="51"/>
      <c r="E33" s="64"/>
      <c r="F33" s="51"/>
      <c r="G33" s="51"/>
      <c r="H33" s="64"/>
      <c r="I33" s="51"/>
      <c r="J33" s="51"/>
      <c r="K33" s="64"/>
    </row>
    <row r="34" spans="2:11" ht="9" customHeight="1">
      <c r="B34" s="43" t="s">
        <v>122</v>
      </c>
      <c r="C34" s="51"/>
      <c r="D34" s="51"/>
      <c r="E34" s="64"/>
      <c r="F34" s="51"/>
      <c r="G34" s="51"/>
      <c r="H34" s="64"/>
      <c r="I34" s="51"/>
      <c r="J34" s="51"/>
      <c r="K34" s="64"/>
    </row>
    <row r="35" spans="2:11" ht="9" customHeight="1">
      <c r="B35" s="43" t="s">
        <v>123</v>
      </c>
      <c r="C35" s="51"/>
      <c r="D35" s="51"/>
      <c r="E35" s="64"/>
      <c r="F35" s="51"/>
      <c r="G35" s="51"/>
      <c r="H35" s="64"/>
      <c r="I35" s="51"/>
      <c r="J35" s="51"/>
      <c r="K35" s="64"/>
    </row>
    <row r="36" spans="2:11" ht="9" customHeight="1">
      <c r="B36" s="43" t="s">
        <v>124</v>
      </c>
      <c r="C36" s="51"/>
      <c r="D36" s="51"/>
      <c r="E36" s="64"/>
      <c r="F36" s="51"/>
      <c r="G36" s="51"/>
      <c r="H36" s="64"/>
      <c r="I36" s="51"/>
      <c r="J36" s="51"/>
      <c r="K36" s="64"/>
    </row>
    <row r="37" spans="2:11" ht="9" customHeight="1">
      <c r="B37" s="43" t="s">
        <v>125</v>
      </c>
      <c r="C37" s="51"/>
      <c r="D37" s="51"/>
      <c r="E37" s="64"/>
      <c r="F37" s="51"/>
      <c r="G37" s="51"/>
      <c r="H37" s="64"/>
      <c r="I37" s="51"/>
      <c r="J37" s="51"/>
      <c r="K37" s="64"/>
    </row>
    <row r="38" spans="2:11" ht="9" customHeight="1">
      <c r="B38" s="43" t="s">
        <v>126</v>
      </c>
      <c r="C38" s="51"/>
      <c r="D38" s="51"/>
      <c r="E38" s="64"/>
      <c r="F38" s="51"/>
      <c r="G38" s="51"/>
      <c r="H38" s="64"/>
      <c r="I38" s="51"/>
      <c r="J38" s="51"/>
      <c r="K38" s="64"/>
    </row>
    <row r="39" spans="2:11" ht="9" customHeight="1">
      <c r="B39" s="43" t="s">
        <v>127</v>
      </c>
      <c r="C39" s="51"/>
      <c r="D39" s="51"/>
      <c r="E39" s="64"/>
      <c r="F39" s="51"/>
      <c r="G39" s="51"/>
      <c r="H39" s="64"/>
      <c r="I39" s="51"/>
      <c r="J39" s="51"/>
      <c r="K39" s="64"/>
    </row>
    <row r="40" spans="2:11" ht="9" customHeight="1">
      <c r="B40" s="43" t="s">
        <v>128</v>
      </c>
      <c r="C40" s="51"/>
      <c r="D40" s="51"/>
      <c r="E40" s="64"/>
      <c r="F40" s="51"/>
      <c r="G40" s="51"/>
      <c r="H40" s="64"/>
      <c r="I40" s="51"/>
      <c r="J40" s="51"/>
      <c r="K40" s="64"/>
    </row>
    <row r="41" spans="2:11" ht="9" customHeight="1">
      <c r="B41" s="43" t="s">
        <v>129</v>
      </c>
      <c r="C41" s="51"/>
      <c r="D41" s="51"/>
      <c r="E41" s="64"/>
      <c r="F41" s="51"/>
      <c r="G41" s="51"/>
      <c r="H41" s="64"/>
      <c r="I41" s="51"/>
      <c r="J41" s="51"/>
      <c r="K41" s="64"/>
    </row>
    <row r="42" spans="2:11" ht="9" customHeight="1">
      <c r="B42" s="43" t="s">
        <v>130</v>
      </c>
      <c r="C42" s="51"/>
      <c r="D42" s="51"/>
      <c r="E42" s="64"/>
      <c r="F42" s="51"/>
      <c r="G42" s="51"/>
      <c r="H42" s="64"/>
      <c r="I42" s="51"/>
      <c r="J42" s="51"/>
      <c r="K42" s="64"/>
    </row>
    <row r="43" spans="2:11" ht="9" customHeight="1">
      <c r="B43" s="43" t="s">
        <v>131</v>
      </c>
      <c r="C43" s="51"/>
      <c r="D43" s="51"/>
      <c r="E43" s="64"/>
      <c r="F43" s="51"/>
      <c r="G43" s="51"/>
      <c r="H43" s="64"/>
      <c r="I43" s="51"/>
      <c r="J43" s="51"/>
      <c r="K43" s="64"/>
    </row>
    <row r="44" spans="2:11" ht="9" customHeight="1">
      <c r="B44" s="43" t="s">
        <v>132</v>
      </c>
      <c r="C44" s="51"/>
      <c r="D44" s="51"/>
      <c r="E44" s="64"/>
      <c r="F44" s="51"/>
      <c r="G44" s="51"/>
      <c r="H44" s="64"/>
      <c r="I44" s="51"/>
      <c r="J44" s="51"/>
      <c r="K44" s="64"/>
    </row>
    <row r="45" spans="2:11" ht="9" customHeight="1">
      <c r="B45" s="43" t="s">
        <v>133</v>
      </c>
      <c r="C45" s="51"/>
      <c r="D45" s="51"/>
      <c r="E45" s="64"/>
      <c r="F45" s="51"/>
      <c r="G45" s="51"/>
      <c r="H45" s="64"/>
      <c r="I45" s="51"/>
      <c r="J45" s="51"/>
      <c r="K45" s="64"/>
    </row>
    <row r="46" spans="2:11" ht="9" customHeight="1">
      <c r="B46" s="43" t="s">
        <v>134</v>
      </c>
      <c r="C46" s="51"/>
      <c r="D46" s="51"/>
      <c r="E46" s="64"/>
      <c r="F46" s="51"/>
      <c r="G46" s="51"/>
      <c r="H46" s="64"/>
      <c r="I46" s="51"/>
      <c r="J46" s="51"/>
      <c r="K46" s="64"/>
    </row>
    <row r="47" spans="2:11" ht="9" customHeight="1">
      <c r="B47" s="43" t="s">
        <v>135</v>
      </c>
      <c r="C47" s="51"/>
      <c r="D47" s="51"/>
      <c r="E47" s="64"/>
      <c r="F47" s="51"/>
      <c r="G47" s="51"/>
      <c r="H47" s="64"/>
      <c r="I47" s="51"/>
      <c r="J47" s="51"/>
      <c r="K47" s="64"/>
    </row>
    <row r="48" spans="2:11" ht="9" customHeight="1">
      <c r="B48" s="43" t="s">
        <v>136</v>
      </c>
      <c r="C48" s="51"/>
      <c r="D48" s="51"/>
      <c r="E48" s="64"/>
      <c r="F48" s="51"/>
      <c r="G48" s="51"/>
      <c r="H48" s="64"/>
      <c r="I48" s="51"/>
      <c r="J48" s="51"/>
      <c r="K48" s="64"/>
    </row>
    <row r="49" spans="2:11" ht="9" customHeight="1">
      <c r="B49" s="43" t="s">
        <v>137</v>
      </c>
      <c r="C49" s="51"/>
      <c r="D49" s="51"/>
      <c r="E49" s="64"/>
      <c r="F49" s="51"/>
      <c r="G49" s="51"/>
      <c r="H49" s="64"/>
      <c r="I49" s="51"/>
      <c r="J49" s="51"/>
      <c r="K49" s="64"/>
    </row>
    <row r="50" spans="2:11" ht="9" customHeight="1">
      <c r="B50" s="43" t="s">
        <v>138</v>
      </c>
      <c r="C50" s="51"/>
      <c r="D50" s="51"/>
      <c r="E50" s="64"/>
      <c r="F50" s="51"/>
      <c r="G50" s="51"/>
      <c r="H50" s="64"/>
      <c r="I50" s="51"/>
      <c r="J50" s="51"/>
      <c r="K50" s="64"/>
    </row>
    <row r="51" spans="2:11" ht="9" customHeight="1">
      <c r="B51" s="43" t="s">
        <v>139</v>
      </c>
      <c r="C51" s="51"/>
      <c r="D51" s="51"/>
      <c r="E51" s="64"/>
      <c r="F51" s="51"/>
      <c r="G51" s="51"/>
      <c r="H51" s="64"/>
      <c r="I51" s="51"/>
      <c r="J51" s="51"/>
      <c r="K51" s="64"/>
    </row>
    <row r="52" spans="2:11" ht="9" customHeight="1">
      <c r="B52" s="43" t="s">
        <v>140</v>
      </c>
      <c r="C52" s="51"/>
      <c r="D52" s="51"/>
      <c r="E52" s="64"/>
      <c r="F52" s="51"/>
      <c r="G52" s="51"/>
      <c r="H52" s="64"/>
      <c r="I52" s="51"/>
      <c r="J52" s="51"/>
      <c r="K52" s="64"/>
    </row>
    <row r="53" spans="2:11" ht="9" customHeight="1">
      <c r="B53" s="43" t="s">
        <v>141</v>
      </c>
      <c r="C53" s="51"/>
      <c r="D53" s="51"/>
      <c r="E53" s="64"/>
      <c r="F53" s="51"/>
      <c r="G53" s="51"/>
      <c r="H53" s="64"/>
      <c r="I53" s="51"/>
      <c r="J53" s="51"/>
      <c r="K53" s="64"/>
    </row>
    <row r="54" spans="2:11" ht="9" customHeight="1">
      <c r="B54" s="43" t="s">
        <v>142</v>
      </c>
      <c r="C54" s="51"/>
      <c r="D54" s="51"/>
      <c r="E54" s="64"/>
      <c r="F54" s="51"/>
      <c r="G54" s="51"/>
      <c r="H54" s="64"/>
      <c r="I54" s="51"/>
      <c r="J54" s="51"/>
      <c r="K54" s="64"/>
    </row>
    <row r="55" spans="2:11" ht="9" customHeight="1">
      <c r="B55" s="43" t="s">
        <v>143</v>
      </c>
      <c r="C55" s="51"/>
      <c r="D55" s="51"/>
      <c r="E55" s="64"/>
      <c r="F55" s="51"/>
      <c r="G55" s="51"/>
      <c r="H55" s="64"/>
      <c r="I55" s="51"/>
      <c r="J55" s="51"/>
      <c r="K55" s="64"/>
    </row>
    <row r="56" spans="2:11" ht="9" customHeight="1">
      <c r="B56" s="43" t="s">
        <v>144</v>
      </c>
      <c r="C56" s="51"/>
      <c r="D56" s="51"/>
      <c r="E56" s="64"/>
      <c r="F56" s="51"/>
      <c r="G56" s="51"/>
      <c r="H56" s="64"/>
      <c r="I56" s="51"/>
      <c r="J56" s="51"/>
      <c r="K56" s="64"/>
    </row>
    <row r="57" spans="2:11" ht="9" customHeight="1">
      <c r="B57" s="43" t="s">
        <v>145</v>
      </c>
      <c r="C57" s="51"/>
      <c r="D57" s="51"/>
      <c r="E57" s="64"/>
      <c r="F57" s="51"/>
      <c r="G57" s="51"/>
      <c r="H57" s="64"/>
      <c r="I57" s="51"/>
      <c r="J57" s="51"/>
      <c r="K57" s="64"/>
    </row>
    <row r="58" spans="2:11" ht="9" customHeight="1">
      <c r="B58" s="43" t="s">
        <v>146</v>
      </c>
      <c r="C58" s="51"/>
      <c r="D58" s="51"/>
      <c r="E58" s="64"/>
      <c r="F58" s="51"/>
      <c r="G58" s="51"/>
      <c r="H58" s="64"/>
      <c r="I58" s="51"/>
      <c r="J58" s="51"/>
      <c r="K58" s="64"/>
    </row>
    <row r="59" spans="2:11" ht="9" customHeight="1">
      <c r="B59" s="43" t="s">
        <v>147</v>
      </c>
      <c r="C59" s="51"/>
      <c r="D59" s="51"/>
      <c r="E59" s="64"/>
      <c r="F59" s="51"/>
      <c r="G59" s="51"/>
      <c r="H59" s="64"/>
      <c r="I59" s="51"/>
      <c r="J59" s="51"/>
      <c r="K59" s="64"/>
    </row>
    <row r="60" spans="2:11" ht="9" customHeight="1">
      <c r="B60" s="43" t="s">
        <v>148</v>
      </c>
      <c r="C60" s="52"/>
      <c r="D60" s="52"/>
      <c r="E60" s="68"/>
      <c r="F60" s="52"/>
      <c r="G60" s="52"/>
      <c r="H60" s="68"/>
      <c r="I60" s="52"/>
      <c r="J60" s="52"/>
      <c r="K60" s="68"/>
    </row>
    <row r="61" spans="2:11" ht="9" customHeight="1">
      <c r="B61" s="43" t="s">
        <v>149</v>
      </c>
      <c r="C61" s="52"/>
      <c r="D61" s="52"/>
      <c r="E61" s="68"/>
      <c r="F61" s="52"/>
      <c r="G61" s="52"/>
      <c r="H61" s="68"/>
      <c r="I61" s="52"/>
      <c r="J61" s="52"/>
      <c r="K61" s="68"/>
    </row>
    <row r="62" spans="2:11" ht="9" customHeight="1">
      <c r="B62" s="43" t="s">
        <v>150</v>
      </c>
      <c r="C62" s="51"/>
      <c r="D62" s="51"/>
      <c r="E62" s="64"/>
      <c r="F62" s="51"/>
      <c r="G62" s="51"/>
      <c r="H62" s="64"/>
      <c r="I62" s="51"/>
      <c r="J62" s="51"/>
      <c r="K62" s="64"/>
    </row>
    <row r="63" spans="2:11" ht="9" customHeight="1">
      <c r="B63" s="43" t="s">
        <v>151</v>
      </c>
      <c r="C63" s="51"/>
      <c r="D63" s="51"/>
      <c r="E63" s="64"/>
      <c r="F63" s="51"/>
      <c r="G63" s="51"/>
      <c r="H63" s="64"/>
      <c r="I63" s="51"/>
      <c r="J63" s="51"/>
      <c r="K63" s="64"/>
    </row>
    <row r="64" spans="2:11" ht="9" customHeight="1">
      <c r="B64" s="43" t="s">
        <v>152</v>
      </c>
      <c r="C64" s="51"/>
      <c r="D64" s="51"/>
      <c r="E64" s="64"/>
      <c r="F64" s="51"/>
      <c r="G64" s="51"/>
      <c r="H64" s="64"/>
      <c r="I64" s="51"/>
      <c r="J64" s="51"/>
      <c r="K64" s="64"/>
    </row>
    <row r="65" spans="2:11" ht="9" customHeight="1" thickBot="1">
      <c r="B65" s="43" t="s">
        <v>153</v>
      </c>
      <c r="C65" s="51"/>
      <c r="D65" s="51"/>
      <c r="E65" s="64"/>
      <c r="F65" s="51"/>
      <c r="G65" s="51"/>
      <c r="H65" s="64"/>
      <c r="I65" s="51"/>
      <c r="J65" s="51"/>
      <c r="K65" s="64"/>
    </row>
    <row r="66" spans="2:11" ht="9" customHeight="1" thickTop="1">
      <c r="B66" s="44" t="s">
        <v>154</v>
      </c>
      <c r="C66" s="54"/>
      <c r="D66" s="54"/>
      <c r="E66" s="65"/>
      <c r="F66" s="54"/>
      <c r="G66" s="54"/>
      <c r="H66" s="65"/>
      <c r="I66" s="54"/>
      <c r="J66" s="54"/>
      <c r="K66" s="65"/>
    </row>
    <row r="67" spans="2:11" ht="9" customHeight="1" thickBot="1">
      <c r="B67" s="45" t="s">
        <v>155</v>
      </c>
      <c r="C67" s="55"/>
      <c r="D67" s="55"/>
      <c r="E67" s="66"/>
      <c r="F67" s="55"/>
      <c r="G67" s="55"/>
      <c r="H67" s="66"/>
      <c r="I67" s="55"/>
      <c r="J67" s="55"/>
      <c r="K67" s="66"/>
    </row>
    <row r="68" spans="2:11" ht="9" customHeight="1" thickTop="1">
      <c r="B68" s="46" t="s">
        <v>156</v>
      </c>
      <c r="C68" s="56"/>
      <c r="D68" s="56"/>
      <c r="E68" s="67"/>
      <c r="F68" s="56"/>
      <c r="G68" s="56"/>
      <c r="H68" s="57"/>
      <c r="I68" s="56"/>
      <c r="J68" s="56"/>
      <c r="K68" s="67"/>
    </row>
    <row r="69" spans="2:11" ht="9" customHeight="1">
      <c r="B69" s="130" t="s">
        <v>157</v>
      </c>
      <c r="C69" s="132"/>
      <c r="D69" s="132"/>
      <c r="E69" s="132"/>
      <c r="F69" s="132"/>
      <c r="G69" s="132"/>
      <c r="H69" s="132"/>
      <c r="I69" s="132"/>
      <c r="J69" s="132"/>
      <c r="K69" s="133"/>
    </row>
    <row r="70" spans="2:11" ht="7.5" customHeight="1">
      <c r="B70" s="131" t="s">
        <v>158</v>
      </c>
      <c r="C70" s="94"/>
      <c r="D70" s="94"/>
      <c r="E70" s="94"/>
      <c r="F70" s="94"/>
      <c r="G70" s="94"/>
      <c r="H70" s="94"/>
      <c r="I70" s="94"/>
      <c r="J70" s="94"/>
      <c r="K70" s="100"/>
    </row>
    <row r="71" spans="2:11" ht="7.5" customHeight="1">
      <c r="B71" s="134" t="s">
        <v>159</v>
      </c>
      <c r="C71" s="135"/>
      <c r="D71" s="135"/>
      <c r="E71" s="135"/>
      <c r="F71" s="135"/>
      <c r="G71" s="135"/>
      <c r="H71" s="135"/>
      <c r="I71" s="135"/>
      <c r="J71" s="135"/>
      <c r="K71" s="13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50">
      <selection activeCell="O68" sqref="O68"/>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78</v>
      </c>
      <c r="D2" s="29" t="s">
        <v>8</v>
      </c>
      <c r="E2" s="29"/>
      <c r="F2" s="29"/>
    </row>
    <row r="3" spans="2:6" ht="12" customHeight="1" hidden="1">
      <c r="B3" s="30" t="s">
        <v>200</v>
      </c>
      <c r="C3" s="29" t="s">
        <v>68</v>
      </c>
      <c r="D3" s="29" t="s">
        <v>19</v>
      </c>
      <c r="E3" s="29"/>
      <c r="F3" s="29"/>
    </row>
    <row r="4" ht="7.5" customHeight="1"/>
    <row r="5" spans="2:15" ht="16.5" customHeight="1">
      <c r="B5" s="19" t="str">
        <f>CONCATENATE("Monthly Gasoline/Gasohol Reported by States ",D3," (1)")</f>
        <v>Monthly Gasoline/Gasohol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201</v>
      </c>
    </row>
    <row r="10" spans="2:15" ht="9" customHeight="1">
      <c r="B10" s="85" t="str">
        <f>CONCATENATE("Created On: ",C3)</f>
        <v>Created On: 11/08/2023</v>
      </c>
      <c r="N10" s="84"/>
      <c r="O10" s="84" t="str">
        <f>CONCATENATE(D3," Reporting Period")</f>
        <v>2022 Reporting Period</v>
      </c>
    </row>
    <row r="11" spans="2:15" ht="7.5" customHeight="1">
      <c r="B11" s="73"/>
      <c r="C11" s="73"/>
      <c r="D11" s="73"/>
      <c r="E11" s="73"/>
      <c r="F11" s="73"/>
      <c r="G11" s="73"/>
      <c r="H11" s="73"/>
      <c r="I11" s="73"/>
      <c r="J11" s="73"/>
      <c r="K11" s="73"/>
      <c r="L11" s="73"/>
      <c r="M11" s="73"/>
      <c r="N11" s="73"/>
      <c r="O11" s="73"/>
    </row>
    <row r="12" spans="2:15" ht="7.5" customHeight="1">
      <c r="B12" s="140" t="s">
        <v>93</v>
      </c>
      <c r="C12" s="140" t="s">
        <v>202</v>
      </c>
      <c r="D12" s="140" t="s">
        <v>203</v>
      </c>
      <c r="E12" s="140" t="s">
        <v>204</v>
      </c>
      <c r="F12" s="140" t="s">
        <v>205</v>
      </c>
      <c r="G12" s="140" t="s">
        <v>206</v>
      </c>
      <c r="H12" s="140" t="s">
        <v>207</v>
      </c>
      <c r="I12" s="140" t="s">
        <v>208</v>
      </c>
      <c r="J12" s="140" t="s">
        <v>209</v>
      </c>
      <c r="K12" s="140" t="s">
        <v>210</v>
      </c>
      <c r="L12" s="140" t="s">
        <v>211</v>
      </c>
      <c r="M12" s="140" t="s">
        <v>212</v>
      </c>
      <c r="N12" s="140" t="s">
        <v>213</v>
      </c>
      <c r="O12" s="47" t="s">
        <v>32</v>
      </c>
    </row>
    <row r="13" spans="2:15" s="72" customFormat="1" ht="8.25" hidden="1">
      <c r="B13" s="72" t="s">
        <v>93</v>
      </c>
      <c r="C13" s="72" t="s">
        <v>94</v>
      </c>
      <c r="D13" s="72" t="s">
        <v>97</v>
      </c>
      <c r="E13" s="72" t="s">
        <v>100</v>
      </c>
      <c r="F13" s="72" t="s">
        <v>163</v>
      </c>
      <c r="G13" s="72" t="s">
        <v>214</v>
      </c>
      <c r="H13" s="72" t="s">
        <v>169</v>
      </c>
      <c r="I13" s="72" t="s">
        <v>176</v>
      </c>
      <c r="J13" s="72" t="s">
        <v>179</v>
      </c>
      <c r="K13" s="72" t="s">
        <v>182</v>
      </c>
      <c r="L13" s="72" t="s">
        <v>191</v>
      </c>
      <c r="M13" s="72" t="s">
        <v>194</v>
      </c>
      <c r="N13" s="72" t="s">
        <v>197</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291881887</v>
      </c>
      <c r="D15" s="79">
        <v>262241665</v>
      </c>
      <c r="E15" s="79">
        <v>245236327</v>
      </c>
      <c r="F15" s="79">
        <v>279528709</v>
      </c>
      <c r="G15" s="79">
        <v>269430708</v>
      </c>
      <c r="H15" s="79">
        <v>281035150</v>
      </c>
      <c r="I15" s="79">
        <v>271175096</v>
      </c>
      <c r="J15" s="79">
        <v>275643263</v>
      </c>
      <c r="K15" s="79">
        <v>276253475</v>
      </c>
      <c r="L15" s="79">
        <v>272486255</v>
      </c>
      <c r="M15" s="79">
        <v>273350230</v>
      </c>
      <c r="N15" s="79">
        <v>264422830</v>
      </c>
      <c r="O15" s="79">
        <v>3262685595</v>
      </c>
    </row>
    <row r="16" spans="2:15" ht="7.5" customHeight="1">
      <c r="B16" s="75" t="s">
        <v>104</v>
      </c>
      <c r="C16" s="79">
        <v>19850142</v>
      </c>
      <c r="D16" s="79">
        <v>19258660</v>
      </c>
      <c r="E16" s="79">
        <v>21441959</v>
      </c>
      <c r="F16" s="79">
        <v>22409918</v>
      </c>
      <c r="G16" s="79">
        <v>24889070</v>
      </c>
      <c r="H16" s="79">
        <v>27615962</v>
      </c>
      <c r="I16" s="79">
        <v>28530772</v>
      </c>
      <c r="J16" s="79">
        <v>28903526</v>
      </c>
      <c r="K16" s="79">
        <v>26009386</v>
      </c>
      <c r="L16" s="79">
        <v>21829390</v>
      </c>
      <c r="M16" s="79">
        <v>19986483</v>
      </c>
      <c r="N16" s="79">
        <v>19754884</v>
      </c>
      <c r="O16" s="79">
        <v>280480152</v>
      </c>
    </row>
    <row r="17" spans="2:15" ht="7.5" customHeight="1">
      <c r="B17" s="80" t="s">
        <v>105</v>
      </c>
      <c r="C17" s="81">
        <v>239325590</v>
      </c>
      <c r="D17" s="81">
        <v>240018010</v>
      </c>
      <c r="E17" s="81">
        <v>263201992</v>
      </c>
      <c r="F17" s="81">
        <v>253287122</v>
      </c>
      <c r="G17" s="81">
        <v>261983593</v>
      </c>
      <c r="H17" s="81">
        <v>233834127</v>
      </c>
      <c r="I17" s="81">
        <v>247004370</v>
      </c>
      <c r="J17" s="81">
        <v>258682483</v>
      </c>
      <c r="K17" s="81">
        <v>245672360</v>
      </c>
      <c r="L17" s="81">
        <v>262070149</v>
      </c>
      <c r="M17" s="81">
        <v>246866138</v>
      </c>
      <c r="N17" s="81">
        <v>256123583</v>
      </c>
      <c r="O17" s="81">
        <v>3008069517</v>
      </c>
    </row>
    <row r="18" spans="2:15" ht="7.5" customHeight="1">
      <c r="B18" s="74" t="s">
        <v>106</v>
      </c>
      <c r="C18" s="79">
        <v>115478233</v>
      </c>
      <c r="D18" s="79">
        <v>107997517</v>
      </c>
      <c r="E18" s="79">
        <v>125225960</v>
      </c>
      <c r="F18" s="79">
        <v>129567728</v>
      </c>
      <c r="G18" s="79">
        <v>141157143</v>
      </c>
      <c r="H18" s="79">
        <v>132144484</v>
      </c>
      <c r="I18" s="79">
        <v>133846559</v>
      </c>
      <c r="J18" s="79">
        <v>132247050</v>
      </c>
      <c r="K18" s="79">
        <v>128386686</v>
      </c>
      <c r="L18" s="79">
        <v>136336705</v>
      </c>
      <c r="M18" s="79">
        <v>131211014</v>
      </c>
      <c r="N18" s="79">
        <v>129092342</v>
      </c>
      <c r="O18" s="79">
        <v>1542691421</v>
      </c>
    </row>
    <row r="19" spans="2:15" ht="7.5" customHeight="1">
      <c r="B19" s="75" t="s">
        <v>107</v>
      </c>
      <c r="C19" s="79">
        <v>1071069594</v>
      </c>
      <c r="D19" s="79">
        <v>1070605044</v>
      </c>
      <c r="E19" s="79">
        <v>1180635843</v>
      </c>
      <c r="F19" s="79">
        <v>1129924513</v>
      </c>
      <c r="G19" s="79">
        <v>1187045728</v>
      </c>
      <c r="H19" s="79">
        <v>1130842750</v>
      </c>
      <c r="I19" s="79">
        <v>1139954424</v>
      </c>
      <c r="J19" s="79">
        <v>1196484785</v>
      </c>
      <c r="K19" s="79">
        <v>1143001368</v>
      </c>
      <c r="L19" s="79">
        <v>1173356975</v>
      </c>
      <c r="M19" s="79">
        <v>1103445549</v>
      </c>
      <c r="N19" s="79">
        <v>1120416793</v>
      </c>
      <c r="O19" s="79">
        <v>13646783366</v>
      </c>
    </row>
    <row r="20" spans="2:15" ht="7.5" customHeight="1">
      <c r="B20" s="80" t="s">
        <v>108</v>
      </c>
      <c r="C20" s="81">
        <v>234085238</v>
      </c>
      <c r="D20" s="81">
        <v>224857605</v>
      </c>
      <c r="E20" s="81">
        <v>247912491</v>
      </c>
      <c r="F20" s="81">
        <v>249418339</v>
      </c>
      <c r="G20" s="81">
        <v>265393377</v>
      </c>
      <c r="H20" s="81">
        <v>276266105</v>
      </c>
      <c r="I20" s="81">
        <v>283582866</v>
      </c>
      <c r="J20" s="81">
        <v>271131414</v>
      </c>
      <c r="K20" s="81">
        <v>268603531</v>
      </c>
      <c r="L20" s="81">
        <v>272460328</v>
      </c>
      <c r="M20" s="81">
        <v>249903887</v>
      </c>
      <c r="N20" s="81">
        <v>257297813</v>
      </c>
      <c r="O20" s="81">
        <v>3100912994</v>
      </c>
    </row>
    <row r="21" spans="2:15" ht="7.5" customHeight="1">
      <c r="B21" s="74" t="s">
        <v>109</v>
      </c>
      <c r="C21" s="79">
        <v>105124853</v>
      </c>
      <c r="D21" s="79">
        <v>104205894</v>
      </c>
      <c r="E21" s="79">
        <v>115265625</v>
      </c>
      <c r="F21" s="79">
        <v>119461764</v>
      </c>
      <c r="G21" s="79">
        <v>133752321</v>
      </c>
      <c r="H21" s="79">
        <v>131512224</v>
      </c>
      <c r="I21" s="79">
        <v>131289948</v>
      </c>
      <c r="J21" s="79">
        <v>133434660</v>
      </c>
      <c r="K21" s="79">
        <v>133434660</v>
      </c>
      <c r="L21" s="79">
        <v>131239034</v>
      </c>
      <c r="M21" s="79">
        <v>127088010</v>
      </c>
      <c r="N21" s="79">
        <v>134037224</v>
      </c>
      <c r="O21" s="79">
        <v>1499846217</v>
      </c>
    </row>
    <row r="22" spans="2:15" ht="7.5" customHeight="1">
      <c r="B22" s="75" t="s">
        <v>110</v>
      </c>
      <c r="C22" s="79">
        <v>35490523</v>
      </c>
      <c r="D22" s="79">
        <v>36678353</v>
      </c>
      <c r="E22" s="79">
        <v>40180023</v>
      </c>
      <c r="F22" s="79">
        <v>39456977</v>
      </c>
      <c r="G22" s="79">
        <v>43130411</v>
      </c>
      <c r="H22" s="79">
        <v>42815366</v>
      </c>
      <c r="I22" s="79">
        <v>45239003</v>
      </c>
      <c r="J22" s="79">
        <v>47394025</v>
      </c>
      <c r="K22" s="79">
        <v>43498354</v>
      </c>
      <c r="L22" s="79">
        <v>43295506</v>
      </c>
      <c r="M22" s="79">
        <v>41305339</v>
      </c>
      <c r="N22" s="79">
        <v>42953006</v>
      </c>
      <c r="O22" s="79">
        <v>501436886</v>
      </c>
    </row>
    <row r="23" spans="2:15" ht="7.5" customHeight="1">
      <c r="B23" s="80" t="s">
        <v>111</v>
      </c>
      <c r="C23" s="81">
        <v>8174124</v>
      </c>
      <c r="D23" s="81">
        <v>8351029</v>
      </c>
      <c r="E23" s="81">
        <v>9097992</v>
      </c>
      <c r="F23" s="81">
        <v>8173073</v>
      </c>
      <c r="G23" s="81">
        <v>9115819</v>
      </c>
      <c r="H23" s="81">
        <v>9388173</v>
      </c>
      <c r="I23" s="81">
        <v>9366544</v>
      </c>
      <c r="J23" s="81">
        <v>9237111</v>
      </c>
      <c r="K23" s="81">
        <v>8894339</v>
      </c>
      <c r="L23" s="81">
        <v>9308066</v>
      </c>
      <c r="M23" s="81">
        <v>9410330</v>
      </c>
      <c r="N23" s="81">
        <v>9162297</v>
      </c>
      <c r="O23" s="81">
        <v>107678897</v>
      </c>
    </row>
    <row r="24" spans="2:15" ht="7.5" customHeight="1">
      <c r="B24" s="74" t="s">
        <v>112</v>
      </c>
      <c r="C24" s="79">
        <v>804752806</v>
      </c>
      <c r="D24" s="79">
        <v>759974666</v>
      </c>
      <c r="E24" s="79">
        <v>745064707</v>
      </c>
      <c r="F24" s="79">
        <v>850343029</v>
      </c>
      <c r="G24" s="79">
        <v>814554393</v>
      </c>
      <c r="H24" s="79">
        <v>812197597</v>
      </c>
      <c r="I24" s="79">
        <v>762110060</v>
      </c>
      <c r="J24" s="79">
        <v>785677726</v>
      </c>
      <c r="K24" s="79">
        <v>808796973</v>
      </c>
      <c r="L24" s="79">
        <v>759332512</v>
      </c>
      <c r="M24" s="79">
        <v>812466916</v>
      </c>
      <c r="N24" s="79">
        <v>775578032</v>
      </c>
      <c r="O24" s="79">
        <v>9490849417</v>
      </c>
    </row>
    <row r="25" spans="2:15" ht="7.5" customHeight="1">
      <c r="B25" s="75" t="s">
        <v>113</v>
      </c>
      <c r="C25" s="79">
        <v>390126566</v>
      </c>
      <c r="D25" s="79">
        <v>392059045</v>
      </c>
      <c r="E25" s="79">
        <v>249659675</v>
      </c>
      <c r="F25" s="79">
        <v>456625623</v>
      </c>
      <c r="G25" s="79">
        <v>133412710</v>
      </c>
      <c r="H25" s="79">
        <v>414075990</v>
      </c>
      <c r="I25" s="79">
        <v>459652777</v>
      </c>
      <c r="J25" s="79">
        <v>456917678</v>
      </c>
      <c r="K25" s="79">
        <v>430790425</v>
      </c>
      <c r="L25" s="79">
        <v>448647168</v>
      </c>
      <c r="M25" s="79">
        <v>435794435</v>
      </c>
      <c r="N25" s="79">
        <v>422315202</v>
      </c>
      <c r="O25" s="79">
        <v>4690077294</v>
      </c>
    </row>
    <row r="26" spans="2:15" ht="7.5" customHeight="1">
      <c r="B26" s="80" t="s">
        <v>114</v>
      </c>
      <c r="C26" s="81">
        <v>33766323</v>
      </c>
      <c r="D26" s="81">
        <v>33310603</v>
      </c>
      <c r="E26" s="81">
        <v>36603754</v>
      </c>
      <c r="F26" s="81">
        <v>34856474</v>
      </c>
      <c r="G26" s="81">
        <v>36383439</v>
      </c>
      <c r="H26" s="81">
        <v>34762913</v>
      </c>
      <c r="I26" s="81">
        <v>36126401</v>
      </c>
      <c r="J26" s="81">
        <v>37718040</v>
      </c>
      <c r="K26" s="81">
        <v>35312935</v>
      </c>
      <c r="L26" s="81">
        <v>35574119</v>
      </c>
      <c r="M26" s="81">
        <v>35121811</v>
      </c>
      <c r="N26" s="81">
        <v>36373313</v>
      </c>
      <c r="O26" s="81">
        <v>425910125</v>
      </c>
    </row>
    <row r="27" spans="2:15" ht="7.5" customHeight="1">
      <c r="B27" s="74" t="s">
        <v>115</v>
      </c>
      <c r="C27" s="79">
        <v>70289417</v>
      </c>
      <c r="D27" s="79">
        <v>65443703</v>
      </c>
      <c r="E27" s="79">
        <v>69316607</v>
      </c>
      <c r="F27" s="79">
        <v>69719477</v>
      </c>
      <c r="G27" s="79">
        <v>72951612</v>
      </c>
      <c r="H27" s="79">
        <v>71662046</v>
      </c>
      <c r="I27" s="79">
        <v>73502555</v>
      </c>
      <c r="J27" s="79">
        <v>89142849</v>
      </c>
      <c r="K27" s="79">
        <v>69307667</v>
      </c>
      <c r="L27" s="79">
        <v>90726092</v>
      </c>
      <c r="M27" s="79">
        <v>70158495</v>
      </c>
      <c r="N27" s="79">
        <v>85524159</v>
      </c>
      <c r="O27" s="79">
        <v>897744679</v>
      </c>
    </row>
    <row r="28" spans="2:15" ht="7.5" customHeight="1">
      <c r="B28" s="75" t="s">
        <v>116</v>
      </c>
      <c r="C28" s="79">
        <v>336940890</v>
      </c>
      <c r="D28" s="79">
        <v>315524144</v>
      </c>
      <c r="E28" s="79">
        <v>353364827</v>
      </c>
      <c r="F28" s="79">
        <v>345238685</v>
      </c>
      <c r="G28" s="79">
        <v>370354935</v>
      </c>
      <c r="H28" s="79">
        <v>353208287</v>
      </c>
      <c r="I28" s="79">
        <v>351014062</v>
      </c>
      <c r="J28" s="79">
        <v>365594469</v>
      </c>
      <c r="K28" s="79">
        <v>356118222</v>
      </c>
      <c r="L28" s="79">
        <v>365743081</v>
      </c>
      <c r="M28" s="79">
        <v>352513336</v>
      </c>
      <c r="N28" s="79">
        <v>363115991</v>
      </c>
      <c r="O28" s="79">
        <v>4228730929</v>
      </c>
    </row>
    <row r="29" spans="2:15" ht="7.5" customHeight="1">
      <c r="B29" s="80" t="s">
        <v>117</v>
      </c>
      <c r="C29" s="81">
        <v>238508475</v>
      </c>
      <c r="D29" s="81">
        <v>222210370</v>
      </c>
      <c r="E29" s="81">
        <v>266041464</v>
      </c>
      <c r="F29" s="81">
        <v>253190058</v>
      </c>
      <c r="G29" s="81">
        <v>275425489</v>
      </c>
      <c r="H29" s="81">
        <v>265555895</v>
      </c>
      <c r="I29" s="81">
        <v>263149316</v>
      </c>
      <c r="J29" s="81">
        <v>274934538</v>
      </c>
      <c r="K29" s="81">
        <v>259827002</v>
      </c>
      <c r="L29" s="81">
        <v>263267655</v>
      </c>
      <c r="M29" s="81">
        <v>251818901</v>
      </c>
      <c r="N29" s="81">
        <v>251319535</v>
      </c>
      <c r="O29" s="81">
        <v>3085248698</v>
      </c>
    </row>
    <row r="30" spans="2:15" ht="7.5" customHeight="1">
      <c r="B30" s="74" t="s">
        <v>118</v>
      </c>
      <c r="C30" s="79">
        <v>144362035</v>
      </c>
      <c r="D30" s="79">
        <v>109113437</v>
      </c>
      <c r="E30" s="79">
        <v>130901906</v>
      </c>
      <c r="F30" s="79">
        <v>143918905</v>
      </c>
      <c r="G30" s="79">
        <v>143176453</v>
      </c>
      <c r="H30" s="79">
        <v>139820470</v>
      </c>
      <c r="I30" s="79">
        <v>149984863</v>
      </c>
      <c r="J30" s="79">
        <v>148061141</v>
      </c>
      <c r="K30" s="79">
        <v>139092558</v>
      </c>
      <c r="L30" s="79">
        <v>148252097</v>
      </c>
      <c r="M30" s="79">
        <v>132317389</v>
      </c>
      <c r="N30" s="79">
        <v>136188990</v>
      </c>
      <c r="O30" s="79">
        <v>1665190244</v>
      </c>
    </row>
    <row r="31" spans="2:15" ht="7.5" customHeight="1">
      <c r="B31" s="75" t="s">
        <v>119</v>
      </c>
      <c r="C31" s="79">
        <v>99169239</v>
      </c>
      <c r="D31" s="79">
        <v>94826318</v>
      </c>
      <c r="E31" s="79">
        <v>107486481</v>
      </c>
      <c r="F31" s="79">
        <v>103911663</v>
      </c>
      <c r="G31" s="79">
        <v>117428464</v>
      </c>
      <c r="H31" s="79">
        <v>111319095</v>
      </c>
      <c r="I31" s="79">
        <v>91008800</v>
      </c>
      <c r="J31" s="79">
        <v>91602896</v>
      </c>
      <c r="K31" s="79">
        <v>109865795</v>
      </c>
      <c r="L31" s="79">
        <v>112366356</v>
      </c>
      <c r="M31" s="79">
        <v>86134070</v>
      </c>
      <c r="N31" s="79">
        <v>110072779</v>
      </c>
      <c r="O31" s="79">
        <v>1235191956</v>
      </c>
    </row>
    <row r="32" spans="2:15" ht="7.5" customHeight="1">
      <c r="B32" s="80" t="s">
        <v>120</v>
      </c>
      <c r="C32" s="81">
        <v>161113050</v>
      </c>
      <c r="D32" s="81">
        <v>158551278</v>
      </c>
      <c r="E32" s="81">
        <v>186734828</v>
      </c>
      <c r="F32" s="81">
        <v>183713056</v>
      </c>
      <c r="G32" s="81">
        <v>195598356</v>
      </c>
      <c r="H32" s="81">
        <v>190756456</v>
      </c>
      <c r="I32" s="81">
        <v>188797775</v>
      </c>
      <c r="J32" s="81">
        <v>196261964</v>
      </c>
      <c r="K32" s="81">
        <v>186782490</v>
      </c>
      <c r="L32" s="81">
        <v>189985194</v>
      </c>
      <c r="M32" s="81">
        <v>182769991</v>
      </c>
      <c r="N32" s="81">
        <v>178545081</v>
      </c>
      <c r="O32" s="81">
        <v>2199609519</v>
      </c>
    </row>
    <row r="33" spans="2:15" ht="7.5" customHeight="1">
      <c r="B33" s="74" t="s">
        <v>121</v>
      </c>
      <c r="C33" s="79">
        <v>176946539</v>
      </c>
      <c r="D33" s="79">
        <v>173985969</v>
      </c>
      <c r="E33" s="79">
        <v>195005881</v>
      </c>
      <c r="F33" s="79">
        <v>190124539</v>
      </c>
      <c r="G33" s="79">
        <v>189176788</v>
      </c>
      <c r="H33" s="79">
        <v>189871076</v>
      </c>
      <c r="I33" s="79">
        <v>187347823</v>
      </c>
      <c r="J33" s="79">
        <v>161258721</v>
      </c>
      <c r="K33" s="79">
        <v>189091023</v>
      </c>
      <c r="L33" s="79">
        <v>191715926</v>
      </c>
      <c r="M33" s="79">
        <v>184796246</v>
      </c>
      <c r="N33" s="79">
        <v>184081781</v>
      </c>
      <c r="O33" s="79">
        <v>2213402312</v>
      </c>
    </row>
    <row r="34" spans="2:15" ht="7.5" customHeight="1">
      <c r="B34" s="75" t="s">
        <v>122</v>
      </c>
      <c r="C34" s="79">
        <v>10125458</v>
      </c>
      <c r="D34" s="79">
        <v>49420822</v>
      </c>
      <c r="E34" s="79">
        <v>90809934</v>
      </c>
      <c r="F34" s="79">
        <v>3621546</v>
      </c>
      <c r="G34" s="79">
        <v>102714371</v>
      </c>
      <c r="H34" s="79">
        <v>3002254</v>
      </c>
      <c r="I34" s="79">
        <v>63154075</v>
      </c>
      <c r="J34" s="79">
        <v>104157999</v>
      </c>
      <c r="K34" s="79">
        <v>18245851</v>
      </c>
      <c r="L34" s="79">
        <v>88883543</v>
      </c>
      <c r="M34" s="79">
        <v>58560984</v>
      </c>
      <c r="N34" s="79">
        <v>76759120</v>
      </c>
      <c r="O34" s="79">
        <v>669455957</v>
      </c>
    </row>
    <row r="35" spans="2:15" ht="7.5" customHeight="1">
      <c r="B35" s="80" t="s">
        <v>123</v>
      </c>
      <c r="C35" s="81">
        <v>191417226</v>
      </c>
      <c r="D35" s="81">
        <v>189960937</v>
      </c>
      <c r="E35" s="81">
        <v>218100067</v>
      </c>
      <c r="F35" s="81">
        <v>300873596</v>
      </c>
      <c r="G35" s="81">
        <v>222113191</v>
      </c>
      <c r="H35" s="81">
        <v>221328928</v>
      </c>
      <c r="I35" s="81">
        <v>211802750</v>
      </c>
      <c r="J35" s="81">
        <v>224272311</v>
      </c>
      <c r="K35" s="81">
        <v>214149674</v>
      </c>
      <c r="L35" s="81">
        <v>216918249</v>
      </c>
      <c r="M35" s="81">
        <v>209530573</v>
      </c>
      <c r="N35" s="81">
        <v>221193158</v>
      </c>
      <c r="O35" s="81">
        <v>2641660660</v>
      </c>
    </row>
    <row r="36" spans="2:15" ht="7.5" customHeight="1">
      <c r="B36" s="74" t="s">
        <v>124</v>
      </c>
      <c r="C36" s="79">
        <v>191897599</v>
      </c>
      <c r="D36" s="79">
        <v>188547225</v>
      </c>
      <c r="E36" s="79">
        <v>210719627</v>
      </c>
      <c r="F36" s="79">
        <v>202962202</v>
      </c>
      <c r="G36" s="79">
        <v>247085556</v>
      </c>
      <c r="H36" s="79">
        <v>216080995</v>
      </c>
      <c r="I36" s="79">
        <v>222204802</v>
      </c>
      <c r="J36" s="79">
        <v>203183813</v>
      </c>
      <c r="K36" s="79">
        <v>211329528</v>
      </c>
      <c r="L36" s="79">
        <v>217556946</v>
      </c>
      <c r="M36" s="79">
        <v>210296850</v>
      </c>
      <c r="N36" s="79">
        <v>214324460</v>
      </c>
      <c r="O36" s="79">
        <v>2536189603</v>
      </c>
    </row>
    <row r="37" spans="2:15" ht="7.5" customHeight="1">
      <c r="B37" s="75" t="s">
        <v>125</v>
      </c>
      <c r="C37" s="79">
        <v>354386154</v>
      </c>
      <c r="D37" s="79">
        <v>332426291</v>
      </c>
      <c r="E37" s="79">
        <v>372910099</v>
      </c>
      <c r="F37" s="79">
        <v>364675585</v>
      </c>
      <c r="G37" s="79">
        <v>398340317</v>
      </c>
      <c r="H37" s="79">
        <v>404124936</v>
      </c>
      <c r="I37" s="79">
        <v>403674743</v>
      </c>
      <c r="J37" s="79">
        <v>406010756</v>
      </c>
      <c r="K37" s="79">
        <v>386465901</v>
      </c>
      <c r="L37" s="79">
        <v>390377123</v>
      </c>
      <c r="M37" s="79">
        <v>362708727</v>
      </c>
      <c r="N37" s="79">
        <v>363858998</v>
      </c>
      <c r="O37" s="79">
        <v>4539959630</v>
      </c>
    </row>
    <row r="38" spans="2:15" ht="7.5" customHeight="1">
      <c r="B38" s="80" t="s">
        <v>126</v>
      </c>
      <c r="C38" s="81">
        <v>206877954</v>
      </c>
      <c r="D38" s="81">
        <v>194571261</v>
      </c>
      <c r="E38" s="81">
        <v>187211917</v>
      </c>
      <c r="F38" s="81">
        <v>198099033</v>
      </c>
      <c r="G38" s="81">
        <v>191611252</v>
      </c>
      <c r="H38" s="81">
        <v>202771456</v>
      </c>
      <c r="I38" s="81">
        <v>239649164</v>
      </c>
      <c r="J38" s="81">
        <v>221062635</v>
      </c>
      <c r="K38" s="81">
        <v>227663739</v>
      </c>
      <c r="L38" s="81">
        <v>213380849</v>
      </c>
      <c r="M38" s="81">
        <v>211115917</v>
      </c>
      <c r="N38" s="81">
        <v>208269021</v>
      </c>
      <c r="O38" s="81">
        <v>2502284198</v>
      </c>
    </row>
    <row r="39" spans="2:15" ht="7.5" customHeight="1">
      <c r="B39" s="74" t="s">
        <v>127</v>
      </c>
      <c r="C39" s="79">
        <v>146443164</v>
      </c>
      <c r="D39" s="79">
        <v>116799142</v>
      </c>
      <c r="E39" s="79">
        <v>126021610</v>
      </c>
      <c r="F39" s="79">
        <v>159458918</v>
      </c>
      <c r="G39" s="79">
        <v>134438773</v>
      </c>
      <c r="H39" s="79">
        <v>156289876</v>
      </c>
      <c r="I39" s="79">
        <v>146325625</v>
      </c>
      <c r="J39" s="79">
        <v>140989836</v>
      </c>
      <c r="K39" s="79">
        <v>146796230</v>
      </c>
      <c r="L39" s="79">
        <v>164079889</v>
      </c>
      <c r="M39" s="79">
        <v>149470940</v>
      </c>
      <c r="N39" s="79">
        <v>132963498</v>
      </c>
      <c r="O39" s="79">
        <v>1720077501</v>
      </c>
    </row>
    <row r="40" spans="2:15" ht="7.5" customHeight="1">
      <c r="B40" s="75" t="s">
        <v>128</v>
      </c>
      <c r="C40" s="79">
        <v>238521177</v>
      </c>
      <c r="D40" s="79">
        <v>201471811</v>
      </c>
      <c r="E40" s="79">
        <v>270226089</v>
      </c>
      <c r="F40" s="79">
        <v>260019777</v>
      </c>
      <c r="G40" s="79">
        <v>340660981</v>
      </c>
      <c r="H40" s="79">
        <v>270896716</v>
      </c>
      <c r="I40" s="79">
        <v>261523763</v>
      </c>
      <c r="J40" s="79">
        <v>283592756</v>
      </c>
      <c r="K40" s="79">
        <v>259486510</v>
      </c>
      <c r="L40" s="79">
        <v>341307992</v>
      </c>
      <c r="M40" s="79">
        <v>270795155</v>
      </c>
      <c r="N40" s="79">
        <v>275400557</v>
      </c>
      <c r="O40" s="79">
        <v>3273903284</v>
      </c>
    </row>
    <row r="41" spans="2:15" ht="7.5" customHeight="1">
      <c r="B41" s="80" t="s">
        <v>129</v>
      </c>
      <c r="C41" s="81">
        <v>38710663</v>
      </c>
      <c r="D41" s="81">
        <v>39419028</v>
      </c>
      <c r="E41" s="81">
        <v>45429687</v>
      </c>
      <c r="F41" s="81">
        <v>40287713</v>
      </c>
      <c r="G41" s="81">
        <v>45989071</v>
      </c>
      <c r="H41" s="81">
        <v>51940741</v>
      </c>
      <c r="I41" s="81">
        <v>56101193</v>
      </c>
      <c r="J41" s="81">
        <v>57024726</v>
      </c>
      <c r="K41" s="81">
        <v>53104562</v>
      </c>
      <c r="L41" s="81">
        <v>50962419</v>
      </c>
      <c r="M41" s="81">
        <v>46202022</v>
      </c>
      <c r="N41" s="81">
        <v>43050555</v>
      </c>
      <c r="O41" s="81">
        <v>568222380</v>
      </c>
    </row>
    <row r="42" spans="2:15" ht="7.5" customHeight="1">
      <c r="B42" s="74" t="s">
        <v>130</v>
      </c>
      <c r="C42" s="79">
        <v>67835962</v>
      </c>
      <c r="D42" s="79">
        <v>67582687</v>
      </c>
      <c r="E42" s="79">
        <v>75209833</v>
      </c>
      <c r="F42" s="79">
        <v>74201096</v>
      </c>
      <c r="G42" s="79">
        <v>80888548</v>
      </c>
      <c r="H42" s="79">
        <v>81668313</v>
      </c>
      <c r="I42" s="79">
        <v>80512838</v>
      </c>
      <c r="J42" s="79">
        <v>80955472</v>
      </c>
      <c r="K42" s="79">
        <v>80365148</v>
      </c>
      <c r="L42" s="79">
        <v>77480018</v>
      </c>
      <c r="M42" s="79">
        <v>75823562</v>
      </c>
      <c r="N42" s="79">
        <v>74456177</v>
      </c>
      <c r="O42" s="79">
        <v>916979654</v>
      </c>
    </row>
    <row r="43" spans="2:15" ht="7.5" customHeight="1">
      <c r="B43" s="75" t="s">
        <v>131</v>
      </c>
      <c r="C43" s="79">
        <v>94121895</v>
      </c>
      <c r="D43" s="79">
        <v>91322937</v>
      </c>
      <c r="E43" s="79">
        <v>99068258</v>
      </c>
      <c r="F43" s="79">
        <v>102183798</v>
      </c>
      <c r="G43" s="79">
        <v>104323945</v>
      </c>
      <c r="H43" s="79">
        <v>100582002</v>
      </c>
      <c r="I43" s="79">
        <v>104841554</v>
      </c>
      <c r="J43" s="79">
        <v>151977057</v>
      </c>
      <c r="K43" s="79">
        <v>102702418</v>
      </c>
      <c r="L43" s="79">
        <v>102892261</v>
      </c>
      <c r="M43" s="79">
        <v>97753947</v>
      </c>
      <c r="N43" s="79">
        <v>98451972</v>
      </c>
      <c r="O43" s="79">
        <v>1250222044</v>
      </c>
    </row>
    <row r="44" spans="2:15" ht="7.5" customHeight="1">
      <c r="B44" s="80" t="s">
        <v>132</v>
      </c>
      <c r="C44" s="81">
        <v>53864608</v>
      </c>
      <c r="D44" s="81">
        <v>53564580</v>
      </c>
      <c r="E44" s="81">
        <v>57005711</v>
      </c>
      <c r="F44" s="81">
        <v>53560663</v>
      </c>
      <c r="G44" s="81">
        <v>59343089</v>
      </c>
      <c r="H44" s="81">
        <v>59731181</v>
      </c>
      <c r="I44" s="81">
        <v>62412739</v>
      </c>
      <c r="J44" s="81">
        <v>65325259</v>
      </c>
      <c r="K44" s="81">
        <v>58285782</v>
      </c>
      <c r="L44" s="81">
        <v>61909988</v>
      </c>
      <c r="M44" s="81">
        <v>57715146</v>
      </c>
      <c r="N44" s="81">
        <v>59487348</v>
      </c>
      <c r="O44" s="81">
        <v>702206094</v>
      </c>
    </row>
    <row r="45" spans="2:15" ht="7.5" customHeight="1">
      <c r="B45" s="74" t="s">
        <v>133</v>
      </c>
      <c r="C45" s="79">
        <v>266869633</v>
      </c>
      <c r="D45" s="79">
        <v>270881418</v>
      </c>
      <c r="E45" s="79">
        <v>302006143</v>
      </c>
      <c r="F45" s="79">
        <v>296541297</v>
      </c>
      <c r="G45" s="79">
        <v>315323568</v>
      </c>
      <c r="H45" s="79">
        <v>310882745</v>
      </c>
      <c r="I45" s="79">
        <v>319509391</v>
      </c>
      <c r="J45" s="79">
        <v>324000267</v>
      </c>
      <c r="K45" s="79">
        <v>304580150</v>
      </c>
      <c r="L45" s="79">
        <v>307166890</v>
      </c>
      <c r="M45" s="79">
        <v>301733475</v>
      </c>
      <c r="N45" s="79">
        <v>288059843</v>
      </c>
      <c r="O45" s="79">
        <v>3607554820</v>
      </c>
    </row>
    <row r="46" spans="2:15" ht="7.5" customHeight="1">
      <c r="B46" s="75" t="s">
        <v>134</v>
      </c>
      <c r="C46" s="79">
        <v>74518334</v>
      </c>
      <c r="D46" s="79">
        <v>72111509</v>
      </c>
      <c r="E46" s="79">
        <v>79850139</v>
      </c>
      <c r="F46" s="79">
        <v>88658516</v>
      </c>
      <c r="G46" s="79">
        <v>85590215</v>
      </c>
      <c r="H46" s="79">
        <v>82089052</v>
      </c>
      <c r="I46" s="79">
        <v>86503073</v>
      </c>
      <c r="J46" s="79">
        <v>93507966</v>
      </c>
      <c r="K46" s="79">
        <v>80349919</v>
      </c>
      <c r="L46" s="79">
        <v>79170265</v>
      </c>
      <c r="M46" s="79">
        <v>80350543</v>
      </c>
      <c r="N46" s="79">
        <v>82870031</v>
      </c>
      <c r="O46" s="79">
        <v>985569562</v>
      </c>
    </row>
    <row r="47" spans="2:15" ht="7.5" customHeight="1">
      <c r="B47" s="80" t="s">
        <v>135</v>
      </c>
      <c r="C47" s="81">
        <v>442942031</v>
      </c>
      <c r="D47" s="81">
        <v>401410105</v>
      </c>
      <c r="E47" s="81">
        <v>412562403</v>
      </c>
      <c r="F47" s="81">
        <v>393212242</v>
      </c>
      <c r="G47" s="81">
        <v>467916561</v>
      </c>
      <c r="H47" s="81">
        <v>455182234</v>
      </c>
      <c r="I47" s="81">
        <v>457836058</v>
      </c>
      <c r="J47" s="81">
        <v>464838279</v>
      </c>
      <c r="K47" s="81">
        <v>453263064</v>
      </c>
      <c r="L47" s="81">
        <v>448152013</v>
      </c>
      <c r="M47" s="81">
        <v>442610760</v>
      </c>
      <c r="N47" s="81">
        <v>453782650</v>
      </c>
      <c r="O47" s="81">
        <v>5293708400</v>
      </c>
    </row>
    <row r="48" spans="2:15" ht="7.5" customHeight="1">
      <c r="B48" s="74" t="s">
        <v>136</v>
      </c>
      <c r="C48" s="79">
        <v>374914562</v>
      </c>
      <c r="D48" s="79">
        <v>380385365</v>
      </c>
      <c r="E48" s="79">
        <v>437333205</v>
      </c>
      <c r="F48" s="79">
        <v>403339755</v>
      </c>
      <c r="G48" s="79">
        <v>452210356</v>
      </c>
      <c r="H48" s="79">
        <v>428257429</v>
      </c>
      <c r="I48" s="79">
        <v>430928398</v>
      </c>
      <c r="J48" s="79">
        <v>450113106</v>
      </c>
      <c r="K48" s="79">
        <v>436988314</v>
      </c>
      <c r="L48" s="79">
        <v>434477851</v>
      </c>
      <c r="M48" s="79">
        <v>419531821</v>
      </c>
      <c r="N48" s="79">
        <v>420603541</v>
      </c>
      <c r="O48" s="79">
        <v>5069083703</v>
      </c>
    </row>
    <row r="49" spans="2:15" ht="7.5" customHeight="1">
      <c r="B49" s="75" t="s">
        <v>137</v>
      </c>
      <c r="C49" s="79">
        <v>32332458</v>
      </c>
      <c r="D49" s="79">
        <v>30444081</v>
      </c>
      <c r="E49" s="79">
        <v>34270196</v>
      </c>
      <c r="F49" s="79">
        <v>30349016</v>
      </c>
      <c r="G49" s="79">
        <v>31500018</v>
      </c>
      <c r="H49" s="79">
        <v>42635002</v>
      </c>
      <c r="I49" s="79">
        <v>38675956</v>
      </c>
      <c r="J49" s="79">
        <v>38282034</v>
      </c>
      <c r="K49" s="79">
        <v>40258411</v>
      </c>
      <c r="L49" s="79">
        <v>28817390</v>
      </c>
      <c r="M49" s="79">
        <v>43149661</v>
      </c>
      <c r="N49" s="79">
        <v>28894431</v>
      </c>
      <c r="O49" s="79">
        <v>419608654</v>
      </c>
    </row>
    <row r="50" spans="2:15" ht="7.5" customHeight="1">
      <c r="B50" s="80" t="s">
        <v>138</v>
      </c>
      <c r="C50" s="81">
        <v>364887301</v>
      </c>
      <c r="D50" s="81">
        <v>349014730</v>
      </c>
      <c r="E50" s="81">
        <v>396331855</v>
      </c>
      <c r="F50" s="81">
        <v>391758364</v>
      </c>
      <c r="G50" s="81">
        <v>421831754</v>
      </c>
      <c r="H50" s="81">
        <v>414707576</v>
      </c>
      <c r="I50" s="81">
        <v>411377291</v>
      </c>
      <c r="J50" s="81">
        <v>427761964</v>
      </c>
      <c r="K50" s="81">
        <v>400278809</v>
      </c>
      <c r="L50" s="81">
        <v>413424626</v>
      </c>
      <c r="M50" s="81">
        <v>394748773</v>
      </c>
      <c r="N50" s="81">
        <v>391132821</v>
      </c>
      <c r="O50" s="81">
        <v>4777255864</v>
      </c>
    </row>
    <row r="51" spans="2:15" ht="7.5" customHeight="1">
      <c r="B51" s="74" t="s">
        <v>139</v>
      </c>
      <c r="C51" s="79">
        <v>149651360</v>
      </c>
      <c r="D51" s="79">
        <v>132699066</v>
      </c>
      <c r="E51" s="79">
        <v>164895563</v>
      </c>
      <c r="F51" s="79">
        <v>163629943</v>
      </c>
      <c r="G51" s="79">
        <v>193860742</v>
      </c>
      <c r="H51" s="79">
        <v>142159805</v>
      </c>
      <c r="I51" s="79">
        <v>162805268</v>
      </c>
      <c r="J51" s="79">
        <v>170137308</v>
      </c>
      <c r="K51" s="79">
        <v>163771888</v>
      </c>
      <c r="L51" s="79">
        <v>164793001</v>
      </c>
      <c r="M51" s="79">
        <v>159440662</v>
      </c>
      <c r="N51" s="79">
        <v>162521499</v>
      </c>
      <c r="O51" s="79">
        <v>1930366105</v>
      </c>
    </row>
    <row r="52" spans="2:15" ht="7.5" customHeight="1">
      <c r="B52" s="75" t="s">
        <v>140</v>
      </c>
      <c r="C52" s="79">
        <v>119865737</v>
      </c>
      <c r="D52" s="79">
        <v>111931051</v>
      </c>
      <c r="E52" s="79">
        <v>116459445</v>
      </c>
      <c r="F52" s="79">
        <v>130780162</v>
      </c>
      <c r="G52" s="79">
        <v>127973860</v>
      </c>
      <c r="H52" s="79">
        <v>132210123</v>
      </c>
      <c r="I52" s="79">
        <v>135973202</v>
      </c>
      <c r="J52" s="79">
        <v>139121657</v>
      </c>
      <c r="K52" s="79">
        <v>130250428</v>
      </c>
      <c r="L52" s="79">
        <v>128126772</v>
      </c>
      <c r="M52" s="79">
        <v>119843841</v>
      </c>
      <c r="N52" s="79">
        <v>115783534</v>
      </c>
      <c r="O52" s="79">
        <v>1508319812</v>
      </c>
    </row>
    <row r="53" spans="2:15" ht="7.5" customHeight="1">
      <c r="B53" s="80" t="s">
        <v>141</v>
      </c>
      <c r="C53" s="81">
        <v>349961385</v>
      </c>
      <c r="D53" s="81">
        <v>341707672</v>
      </c>
      <c r="E53" s="81">
        <v>373792027</v>
      </c>
      <c r="F53" s="81">
        <v>375512245</v>
      </c>
      <c r="G53" s="81">
        <v>397319581</v>
      </c>
      <c r="H53" s="81">
        <v>390400615</v>
      </c>
      <c r="I53" s="81">
        <v>395043650</v>
      </c>
      <c r="J53" s="81">
        <v>400790912</v>
      </c>
      <c r="K53" s="81">
        <v>380955749</v>
      </c>
      <c r="L53" s="81">
        <v>395182578</v>
      </c>
      <c r="M53" s="81">
        <v>378063588</v>
      </c>
      <c r="N53" s="81">
        <v>380439457</v>
      </c>
      <c r="O53" s="81">
        <v>4559169459</v>
      </c>
    </row>
    <row r="54" spans="2:15" ht="7.5" customHeight="1">
      <c r="B54" s="74" t="s">
        <v>142</v>
      </c>
      <c r="C54" s="79">
        <v>27442127</v>
      </c>
      <c r="D54" s="79">
        <v>26388804</v>
      </c>
      <c r="E54" s="79">
        <v>28418736</v>
      </c>
      <c r="F54" s="79">
        <v>29192371</v>
      </c>
      <c r="G54" s="79">
        <v>31216918</v>
      </c>
      <c r="H54" s="79">
        <v>33994517</v>
      </c>
      <c r="I54" s="79">
        <v>33345169</v>
      </c>
      <c r="J54" s="79">
        <v>33894111</v>
      </c>
      <c r="K54" s="79">
        <v>31709378</v>
      </c>
      <c r="L54" s="79">
        <v>31556792</v>
      </c>
      <c r="M54" s="79">
        <v>29561034</v>
      </c>
      <c r="N54" s="79">
        <v>30339365</v>
      </c>
      <c r="O54" s="79">
        <v>367059322</v>
      </c>
    </row>
    <row r="55" spans="2:15" ht="7.5" customHeight="1">
      <c r="B55" s="75" t="s">
        <v>143</v>
      </c>
      <c r="C55" s="79">
        <v>206346939</v>
      </c>
      <c r="D55" s="79">
        <v>210187891</v>
      </c>
      <c r="E55" s="79">
        <v>240467770</v>
      </c>
      <c r="F55" s="79">
        <v>235011838</v>
      </c>
      <c r="G55" s="79">
        <v>249597276</v>
      </c>
      <c r="H55" s="79">
        <v>236060052</v>
      </c>
      <c r="I55" s="79">
        <v>227211724</v>
      </c>
      <c r="J55" s="79">
        <v>257386820</v>
      </c>
      <c r="K55" s="79">
        <v>236391139</v>
      </c>
      <c r="L55" s="79">
        <v>234626245</v>
      </c>
      <c r="M55" s="79">
        <v>228665463</v>
      </c>
      <c r="N55" s="79">
        <v>213698348</v>
      </c>
      <c r="O55" s="79">
        <v>2775651505</v>
      </c>
    </row>
    <row r="56" spans="2:15" ht="7.5" customHeight="1">
      <c r="B56" s="80" t="s">
        <v>144</v>
      </c>
      <c r="C56" s="81">
        <v>40654687</v>
      </c>
      <c r="D56" s="81">
        <v>36118377</v>
      </c>
      <c r="E56" s="81">
        <v>35831197</v>
      </c>
      <c r="F56" s="81">
        <v>37815569</v>
      </c>
      <c r="G56" s="81">
        <v>37437756</v>
      </c>
      <c r="H56" s="81">
        <v>43775435</v>
      </c>
      <c r="I56" s="81">
        <v>46939342</v>
      </c>
      <c r="J56" s="81">
        <v>46504719</v>
      </c>
      <c r="K56" s="81">
        <v>46648241</v>
      </c>
      <c r="L56" s="81">
        <v>42908701</v>
      </c>
      <c r="M56" s="81">
        <v>42607118</v>
      </c>
      <c r="N56" s="81">
        <v>40085644</v>
      </c>
      <c r="O56" s="81">
        <v>497326786</v>
      </c>
    </row>
    <row r="57" spans="2:15" ht="7.5" customHeight="1">
      <c r="B57" s="74" t="s">
        <v>145</v>
      </c>
      <c r="C57" s="79">
        <v>275442363</v>
      </c>
      <c r="D57" s="79">
        <v>217920250</v>
      </c>
      <c r="E57" s="79">
        <v>314034185</v>
      </c>
      <c r="F57" s="79">
        <v>275155252</v>
      </c>
      <c r="G57" s="79">
        <v>311748537</v>
      </c>
      <c r="H57" s="79">
        <v>296623181</v>
      </c>
      <c r="I57" s="79">
        <v>301581846</v>
      </c>
      <c r="J57" s="79">
        <v>292023827</v>
      </c>
      <c r="K57" s="79">
        <v>293596516</v>
      </c>
      <c r="L57" s="79">
        <v>309580045</v>
      </c>
      <c r="M57" s="79">
        <v>298630348</v>
      </c>
      <c r="N57" s="79">
        <v>285305218</v>
      </c>
      <c r="O57" s="79">
        <v>3471641568</v>
      </c>
    </row>
    <row r="58" spans="2:15" ht="7.5" customHeight="1">
      <c r="B58" s="75" t="s">
        <v>146</v>
      </c>
      <c r="C58" s="79">
        <v>1144054966</v>
      </c>
      <c r="D58" s="79">
        <v>1077214858</v>
      </c>
      <c r="E58" s="79">
        <v>1280525022</v>
      </c>
      <c r="F58" s="79">
        <v>1251829373</v>
      </c>
      <c r="G58" s="79">
        <v>1299513381</v>
      </c>
      <c r="H58" s="79">
        <v>1221609267</v>
      </c>
      <c r="I58" s="79">
        <v>1227710517</v>
      </c>
      <c r="J58" s="79">
        <v>1256573372</v>
      </c>
      <c r="K58" s="79">
        <v>1223337933</v>
      </c>
      <c r="L58" s="79">
        <v>1282672261</v>
      </c>
      <c r="M58" s="79">
        <v>1210409850</v>
      </c>
      <c r="N58" s="79">
        <v>1238784000</v>
      </c>
      <c r="O58" s="79">
        <v>14714234800</v>
      </c>
    </row>
    <row r="59" spans="2:15" ht="7.5" customHeight="1">
      <c r="B59" s="80" t="s">
        <v>147</v>
      </c>
      <c r="C59" s="81">
        <v>100593162</v>
      </c>
      <c r="D59" s="81">
        <v>98148186</v>
      </c>
      <c r="E59" s="81">
        <v>109306654</v>
      </c>
      <c r="F59" s="81">
        <v>107560514</v>
      </c>
      <c r="G59" s="81">
        <v>112861715</v>
      </c>
      <c r="H59" s="81">
        <v>110055610</v>
      </c>
      <c r="I59" s="81">
        <v>113480064</v>
      </c>
      <c r="J59" s="81">
        <v>116199931</v>
      </c>
      <c r="K59" s="81">
        <v>109309458</v>
      </c>
      <c r="L59" s="81">
        <v>111722333</v>
      </c>
      <c r="M59" s="81">
        <v>107617350</v>
      </c>
      <c r="N59" s="81">
        <v>106442344</v>
      </c>
      <c r="O59" s="81">
        <v>1303297321</v>
      </c>
    </row>
    <row r="60" spans="2:15" ht="7.5" customHeight="1">
      <c r="B60" s="74" t="s">
        <v>148</v>
      </c>
      <c r="C60" s="79">
        <v>23309122</v>
      </c>
      <c r="D60" s="79">
        <v>21818815</v>
      </c>
      <c r="E60" s="79">
        <v>23708199</v>
      </c>
      <c r="F60" s="79">
        <v>21059542</v>
      </c>
      <c r="G60" s="79">
        <v>24498142</v>
      </c>
      <c r="H60" s="79">
        <v>24156679</v>
      </c>
      <c r="I60" s="79">
        <v>25283108</v>
      </c>
      <c r="J60" s="79">
        <v>26454914</v>
      </c>
      <c r="K60" s="79">
        <v>23950151</v>
      </c>
      <c r="L60" s="79">
        <v>24815511</v>
      </c>
      <c r="M60" s="79">
        <v>22287279</v>
      </c>
      <c r="N60" s="79">
        <v>23339500</v>
      </c>
      <c r="O60" s="79">
        <v>284680962</v>
      </c>
    </row>
    <row r="61" spans="2:15" ht="7.5" customHeight="1">
      <c r="B61" s="75" t="s">
        <v>149</v>
      </c>
      <c r="C61" s="79">
        <v>254102453</v>
      </c>
      <c r="D61" s="79">
        <v>304980116</v>
      </c>
      <c r="E61" s="79">
        <v>315287417</v>
      </c>
      <c r="F61" s="79">
        <v>522416985</v>
      </c>
      <c r="G61" s="79">
        <v>255984324</v>
      </c>
      <c r="H61" s="79">
        <v>347250818</v>
      </c>
      <c r="I61" s="79">
        <v>306300670</v>
      </c>
      <c r="J61" s="79">
        <v>257520017</v>
      </c>
      <c r="K61" s="79">
        <v>413215049</v>
      </c>
      <c r="L61" s="79">
        <v>301539186</v>
      </c>
      <c r="M61" s="79">
        <v>346425168</v>
      </c>
      <c r="N61" s="79">
        <v>247892505</v>
      </c>
      <c r="O61" s="79">
        <v>3872914708</v>
      </c>
    </row>
    <row r="62" spans="2:15" ht="7.5" customHeight="1">
      <c r="B62" s="80" t="s">
        <v>150</v>
      </c>
      <c r="C62" s="81">
        <v>192905378</v>
      </c>
      <c r="D62" s="81">
        <v>194997094</v>
      </c>
      <c r="E62" s="81">
        <v>226945990</v>
      </c>
      <c r="F62" s="81">
        <v>218444606</v>
      </c>
      <c r="G62" s="81">
        <v>222624198</v>
      </c>
      <c r="H62" s="81">
        <v>229803688</v>
      </c>
      <c r="I62" s="81">
        <v>221326768</v>
      </c>
      <c r="J62" s="81">
        <v>246884043</v>
      </c>
      <c r="K62" s="81">
        <v>228427610</v>
      </c>
      <c r="L62" s="81">
        <v>218016879</v>
      </c>
      <c r="M62" s="81">
        <v>224859253</v>
      </c>
      <c r="N62" s="81">
        <v>210391735</v>
      </c>
      <c r="O62" s="81">
        <v>2635627242</v>
      </c>
    </row>
    <row r="63" spans="2:15" ht="7.5" customHeight="1">
      <c r="B63" s="74" t="s">
        <v>151</v>
      </c>
      <c r="C63" s="79">
        <v>33679743</v>
      </c>
      <c r="D63" s="79">
        <v>53375949</v>
      </c>
      <c r="E63" s="79">
        <v>50496128</v>
      </c>
      <c r="F63" s="79">
        <v>96911177</v>
      </c>
      <c r="G63" s="79">
        <v>71532311</v>
      </c>
      <c r="H63" s="79">
        <v>68714499</v>
      </c>
      <c r="I63" s="79">
        <v>69443892</v>
      </c>
      <c r="J63" s="79">
        <v>70465355</v>
      </c>
      <c r="K63" s="79">
        <v>69322986</v>
      </c>
      <c r="L63" s="79">
        <v>35073926</v>
      </c>
      <c r="M63" s="79">
        <v>96691077</v>
      </c>
      <c r="N63" s="79">
        <v>72273703</v>
      </c>
      <c r="O63" s="79">
        <v>787980746</v>
      </c>
    </row>
    <row r="64" spans="2:15" ht="7.5" customHeight="1">
      <c r="B64" s="75" t="s">
        <v>152</v>
      </c>
      <c r="C64" s="79">
        <v>197645454</v>
      </c>
      <c r="D64" s="79">
        <v>221076233</v>
      </c>
      <c r="E64" s="79">
        <v>208742669</v>
      </c>
      <c r="F64" s="79">
        <v>195592296</v>
      </c>
      <c r="G64" s="79">
        <v>233644696</v>
      </c>
      <c r="H64" s="79">
        <v>231842365</v>
      </c>
      <c r="I64" s="79">
        <v>228821698</v>
      </c>
      <c r="J64" s="79">
        <v>269855958</v>
      </c>
      <c r="K64" s="79">
        <v>217257758</v>
      </c>
      <c r="L64" s="79">
        <v>166533851</v>
      </c>
      <c r="M64" s="79">
        <v>238524057</v>
      </c>
      <c r="N64" s="79">
        <v>261761080</v>
      </c>
      <c r="O64" s="79">
        <v>2671298115</v>
      </c>
    </row>
    <row r="65" spans="2:15" ht="7.5" customHeight="1" thickBot="1">
      <c r="B65" s="80" t="s">
        <v>153</v>
      </c>
      <c r="C65" s="79">
        <v>21013406</v>
      </c>
      <c r="D65" s="79">
        <v>25432091</v>
      </c>
      <c r="E65" s="79">
        <v>22483413</v>
      </c>
      <c r="F65" s="79">
        <v>24901761</v>
      </c>
      <c r="G65" s="79">
        <v>25934356</v>
      </c>
      <c r="H65" s="79">
        <v>28783857</v>
      </c>
      <c r="I65" s="79">
        <v>31606579</v>
      </c>
      <c r="J65" s="79">
        <v>37117472</v>
      </c>
      <c r="K65" s="79">
        <v>36393423</v>
      </c>
      <c r="L65" s="79">
        <v>34069721</v>
      </c>
      <c r="M65" s="79">
        <v>29526986</v>
      </c>
      <c r="N65" s="79">
        <v>27814701</v>
      </c>
      <c r="O65" s="79">
        <v>345077766</v>
      </c>
    </row>
    <row r="66" spans="2:15" ht="7.5" customHeight="1" thickTop="1">
      <c r="B66" s="76" t="s">
        <v>215</v>
      </c>
      <c r="C66" s="83">
        <v>10863789985</v>
      </c>
      <c r="D66" s="83">
        <v>10502543692</v>
      </c>
      <c r="E66" s="83">
        <v>11514839530</v>
      </c>
      <c r="F66" s="83">
        <v>11912486403</v>
      </c>
      <c r="G66" s="83">
        <v>11981990168</v>
      </c>
      <c r="H66" s="83">
        <v>11888296113</v>
      </c>
      <c r="I66" s="83">
        <v>11976590924</v>
      </c>
      <c r="J66" s="83">
        <v>12318314991</v>
      </c>
      <c r="K66" s="83">
        <v>11937590966</v>
      </c>
      <c r="L66" s="83">
        <v>12046168722</v>
      </c>
      <c r="M66" s="83">
        <v>11711710500</v>
      </c>
      <c r="N66" s="83">
        <v>11626806449</v>
      </c>
      <c r="O66" s="83">
        <v>140281128443</v>
      </c>
    </row>
    <row r="67" spans="2:15" ht="7.5" customHeight="1" thickBot="1">
      <c r="B67" s="77" t="s">
        <v>155</v>
      </c>
      <c r="C67" s="82">
        <v>73360789</v>
      </c>
      <c r="D67" s="82">
        <v>64888254</v>
      </c>
      <c r="E67" s="82">
        <v>80000702</v>
      </c>
      <c r="F67" s="82">
        <v>74599364</v>
      </c>
      <c r="G67" s="82">
        <v>68364028</v>
      </c>
      <c r="H67" s="82">
        <v>73568831</v>
      </c>
      <c r="I67" s="82">
        <v>69619545</v>
      </c>
      <c r="J67" s="82">
        <v>23108731</v>
      </c>
      <c r="K67" s="82">
        <v>44058717</v>
      </c>
      <c r="L67" s="82">
        <v>64017273</v>
      </c>
      <c r="M67" s="82">
        <v>60017273</v>
      </c>
      <c r="N67" s="82">
        <v>55040411</v>
      </c>
      <c r="O67" s="82">
        <v>750643918</v>
      </c>
    </row>
    <row r="68" spans="2:15" ht="9" customHeight="1" thickTop="1">
      <c r="B68" s="78" t="s">
        <v>216</v>
      </c>
      <c r="C68" s="81">
        <v>10937150774</v>
      </c>
      <c r="D68" s="81">
        <v>10567431946</v>
      </c>
      <c r="E68" s="81">
        <v>11594840232</v>
      </c>
      <c r="F68" s="81">
        <v>11987085767</v>
      </c>
      <c r="G68" s="81">
        <v>12050354196</v>
      </c>
      <c r="H68" s="81">
        <v>11961864944</v>
      </c>
      <c r="I68" s="81">
        <v>12046210469</v>
      </c>
      <c r="J68" s="81">
        <v>12341423722</v>
      </c>
      <c r="K68" s="81">
        <v>11981649683</v>
      </c>
      <c r="L68" s="81">
        <v>12110185995</v>
      </c>
      <c r="M68" s="81">
        <v>11771727773</v>
      </c>
      <c r="N68" s="81">
        <v>11681846860</v>
      </c>
      <c r="O68" s="81">
        <v>141031772361</v>
      </c>
    </row>
    <row r="69" spans="2:15" ht="12.75">
      <c r="B69" s="137" t="s">
        <v>217</v>
      </c>
      <c r="C69" s="132"/>
      <c r="D69" s="132"/>
      <c r="E69" s="132"/>
      <c r="F69" s="132"/>
      <c r="G69" s="132"/>
      <c r="H69" s="132"/>
      <c r="I69" s="132"/>
      <c r="J69" s="132"/>
      <c r="K69" s="132"/>
      <c r="L69" s="132"/>
      <c r="M69" s="132"/>
      <c r="N69" s="132"/>
      <c r="O69" s="133"/>
    </row>
    <row r="70" spans="2:15" ht="12.75">
      <c r="B70" s="139" t="s">
        <v>218</v>
      </c>
      <c r="C70" s="94"/>
      <c r="D70" s="94"/>
      <c r="E70" s="94"/>
      <c r="F70" s="94"/>
      <c r="G70" s="94"/>
      <c r="H70" s="94"/>
      <c r="I70" s="94"/>
      <c r="J70" s="94"/>
      <c r="K70" s="94"/>
      <c r="L70" s="94"/>
      <c r="M70" s="94"/>
      <c r="N70" s="94"/>
      <c r="O70" s="100"/>
    </row>
    <row r="71" spans="2:15" ht="12.75">
      <c r="B71" s="138" t="s">
        <v>219</v>
      </c>
      <c r="C71" s="135"/>
      <c r="D71" s="135"/>
      <c r="E71" s="135"/>
      <c r="F71" s="135"/>
      <c r="G71" s="135"/>
      <c r="H71" s="135"/>
      <c r="I71" s="135"/>
      <c r="J71" s="135"/>
      <c r="K71" s="135"/>
      <c r="L71" s="135"/>
      <c r="M71" s="135"/>
      <c r="N71" s="135"/>
      <c r="O71" s="13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75" hidden="1">
      <c r="B2" s="29" t="s">
        <v>0</v>
      </c>
      <c r="C2" s="29" t="s">
        <v>78</v>
      </c>
      <c r="D2" s="29" t="s">
        <v>8</v>
      </c>
      <c r="E2" s="29"/>
      <c r="F2" s="29"/>
    </row>
    <row r="3" spans="2:6" ht="12.75" hidden="1">
      <c r="B3" s="30" t="s">
        <v>200</v>
      </c>
      <c r="C3" s="29"/>
      <c r="D3" s="29"/>
      <c r="E3" s="29"/>
      <c r="F3" s="29"/>
    </row>
    <row r="4" ht="12" customHeight="1"/>
    <row r="5" spans="2:15" ht="16.5" customHeight="1">
      <c r="B5" s="19" t="str">
        <f>CONCATENATE("Monthly Special Fuels &amp; Gasoline/Gasohol Reported by States ",MF33GA!D3," (1)")</f>
        <v>Monthly Special Fuels &amp; Gasoline/Gasohol Reported by States 2022 (1)</v>
      </c>
      <c r="C5" s="19"/>
      <c r="D5" s="19"/>
      <c r="E5" s="19"/>
      <c r="F5" s="19"/>
      <c r="G5" s="19"/>
      <c r="H5" s="19"/>
      <c r="I5" s="19"/>
      <c r="J5" s="19"/>
      <c r="K5" s="19"/>
      <c r="L5" s="19"/>
      <c r="M5" s="19"/>
      <c r="N5" s="19"/>
      <c r="O5" s="19"/>
    </row>
    <row r="7" ht="1.5" customHeight="1"/>
    <row r="8" ht="1.5" customHeight="1"/>
    <row r="9" ht="9" customHeight="1">
      <c r="O9" s="84" t="s">
        <v>220</v>
      </c>
    </row>
    <row r="10" spans="2:15" ht="9" customHeight="1">
      <c r="B10" s="85" t="str">
        <f>CONCATENATE("Created On: ",MF33GA!C3)</f>
        <v>Created On: 11/08/2023</v>
      </c>
      <c r="N10" s="84"/>
      <c r="O10" s="84" t="str">
        <f>CONCATENATE(MF33G_Jan_Mar!H3," Reporting Period")</f>
        <v>2023 Reporting Period</v>
      </c>
    </row>
    <row r="11" spans="2:15" ht="12.75">
      <c r="B11" s="73"/>
      <c r="C11" s="73"/>
      <c r="D11" s="73"/>
      <c r="E11" s="73"/>
      <c r="F11" s="73"/>
      <c r="G11" s="73"/>
      <c r="H11" s="73"/>
      <c r="I11" s="73"/>
      <c r="J11" s="73"/>
      <c r="K11" s="73"/>
      <c r="L11" s="73"/>
      <c r="M11" s="73"/>
      <c r="N11" s="73"/>
      <c r="O11" s="73"/>
    </row>
    <row r="12" spans="2:15" ht="12.75">
      <c r="B12" s="140" t="s">
        <v>93</v>
      </c>
      <c r="C12" s="140" t="s">
        <v>202</v>
      </c>
      <c r="D12" s="140" t="s">
        <v>203</v>
      </c>
      <c r="E12" s="140" t="s">
        <v>204</v>
      </c>
      <c r="F12" s="140" t="s">
        <v>205</v>
      </c>
      <c r="G12" s="140" t="s">
        <v>206</v>
      </c>
      <c r="H12" s="140" t="s">
        <v>207</v>
      </c>
      <c r="I12" s="140" t="s">
        <v>208</v>
      </c>
      <c r="J12" s="140" t="s">
        <v>209</v>
      </c>
      <c r="K12" s="140" t="s">
        <v>210</v>
      </c>
      <c r="L12" s="140" t="s">
        <v>211</v>
      </c>
      <c r="M12" s="140" t="s">
        <v>212</v>
      </c>
      <c r="N12" s="140" t="s">
        <v>213</v>
      </c>
      <c r="O12" s="140" t="s">
        <v>32</v>
      </c>
    </row>
    <row r="13" spans="1:16" ht="12.75" hidden="1">
      <c r="A13" s="72"/>
      <c r="B13" s="72" t="s">
        <v>93</v>
      </c>
      <c r="C13" s="72" t="s">
        <v>94</v>
      </c>
      <c r="D13" s="72" t="s">
        <v>97</v>
      </c>
      <c r="E13" s="72" t="s">
        <v>100</v>
      </c>
      <c r="F13" s="72" t="s">
        <v>163</v>
      </c>
      <c r="G13" s="72" t="s">
        <v>214</v>
      </c>
      <c r="H13" s="72" t="s">
        <v>169</v>
      </c>
      <c r="I13" s="72" t="s">
        <v>176</v>
      </c>
      <c r="J13" s="72" t="s">
        <v>179</v>
      </c>
      <c r="K13" s="72" t="s">
        <v>182</v>
      </c>
      <c r="L13" s="72" t="s">
        <v>191</v>
      </c>
      <c r="M13" s="72" t="s">
        <v>194</v>
      </c>
      <c r="N13" s="72" t="s">
        <v>197</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103</v>
      </c>
      <c r="C15" s="79">
        <v>376408171</v>
      </c>
      <c r="D15" s="79">
        <v>334797766</v>
      </c>
      <c r="E15" s="79">
        <v>318022644</v>
      </c>
      <c r="F15" s="79">
        <v>367652933</v>
      </c>
      <c r="G15" s="79">
        <v>345091569</v>
      </c>
      <c r="H15" s="79">
        <v>358611162</v>
      </c>
      <c r="I15" s="79">
        <v>354783237</v>
      </c>
      <c r="J15" s="79">
        <v>349703320</v>
      </c>
      <c r="K15" s="79">
        <v>354149508</v>
      </c>
      <c r="L15" s="79">
        <v>358758847</v>
      </c>
      <c r="M15" s="79">
        <v>352618771</v>
      </c>
      <c r="N15" s="79">
        <v>339185054</v>
      </c>
      <c r="O15" s="79">
        <v>4209782982</v>
      </c>
    </row>
    <row r="16" spans="2:15" ht="7.5" customHeight="1">
      <c r="B16" s="75" t="s">
        <v>104</v>
      </c>
      <c r="C16" s="79">
        <v>30188947</v>
      </c>
      <c r="D16" s="79">
        <v>31337665</v>
      </c>
      <c r="E16" s="79">
        <v>27930978</v>
      </c>
      <c r="F16" s="79">
        <v>28262749</v>
      </c>
      <c r="G16" s="79">
        <v>31338008</v>
      </c>
      <c r="H16" s="79">
        <v>42977282</v>
      </c>
      <c r="I16" s="79">
        <v>49935995</v>
      </c>
      <c r="J16" s="79">
        <v>53798941</v>
      </c>
      <c r="K16" s="79">
        <v>39967036</v>
      </c>
      <c r="L16" s="79">
        <v>34994574</v>
      </c>
      <c r="M16" s="79">
        <v>24821617</v>
      </c>
      <c r="N16" s="79">
        <v>28228011</v>
      </c>
      <c r="O16" s="79">
        <v>423781803</v>
      </c>
    </row>
    <row r="17" spans="2:15" ht="7.5" customHeight="1">
      <c r="B17" s="80" t="s">
        <v>105</v>
      </c>
      <c r="C17" s="81">
        <v>314783867</v>
      </c>
      <c r="D17" s="81">
        <v>327240798</v>
      </c>
      <c r="E17" s="81">
        <v>372708632</v>
      </c>
      <c r="F17" s="81">
        <v>335342135</v>
      </c>
      <c r="G17" s="81">
        <v>358544336</v>
      </c>
      <c r="H17" s="81">
        <v>329674033</v>
      </c>
      <c r="I17" s="81">
        <v>315453403</v>
      </c>
      <c r="J17" s="81">
        <v>352777889</v>
      </c>
      <c r="K17" s="81">
        <v>345759965</v>
      </c>
      <c r="L17" s="81">
        <v>334810535</v>
      </c>
      <c r="M17" s="81">
        <v>347014278</v>
      </c>
      <c r="N17" s="81">
        <v>352159952</v>
      </c>
      <c r="O17" s="81">
        <v>4086269823</v>
      </c>
    </row>
    <row r="18" spans="2:15" ht="7.5" customHeight="1">
      <c r="B18" s="74" t="s">
        <v>106</v>
      </c>
      <c r="C18" s="79">
        <v>169267110</v>
      </c>
      <c r="D18" s="79">
        <v>175363174</v>
      </c>
      <c r="E18" s="79">
        <v>187314834</v>
      </c>
      <c r="F18" s="79">
        <v>182262301</v>
      </c>
      <c r="G18" s="79">
        <v>209010391</v>
      </c>
      <c r="H18" s="79">
        <v>195383117</v>
      </c>
      <c r="I18" s="79">
        <v>186586130</v>
      </c>
      <c r="J18" s="79">
        <v>200360322</v>
      </c>
      <c r="K18" s="79">
        <v>188774694</v>
      </c>
      <c r="L18" s="79">
        <v>196727908</v>
      </c>
      <c r="M18" s="79">
        <v>201754167</v>
      </c>
      <c r="N18" s="79">
        <v>186305937</v>
      </c>
      <c r="O18" s="79">
        <v>2279110085</v>
      </c>
    </row>
    <row r="19" spans="2:15" ht="7.5" customHeight="1">
      <c r="B19" s="75" t="s">
        <v>107</v>
      </c>
      <c r="C19" s="79">
        <v>1286177521</v>
      </c>
      <c r="D19" s="79">
        <v>1295132202</v>
      </c>
      <c r="E19" s="79">
        <v>1527986890</v>
      </c>
      <c r="F19" s="79">
        <v>1364740194</v>
      </c>
      <c r="G19" s="79">
        <v>1410910035</v>
      </c>
      <c r="H19" s="79">
        <v>1492876944</v>
      </c>
      <c r="I19" s="79">
        <v>1369918561</v>
      </c>
      <c r="J19" s="79">
        <v>1447165583</v>
      </c>
      <c r="K19" s="79">
        <v>1489340701</v>
      </c>
      <c r="L19" s="79">
        <v>1422309871</v>
      </c>
      <c r="M19" s="79">
        <v>1326989847</v>
      </c>
      <c r="N19" s="79">
        <v>1532003624</v>
      </c>
      <c r="O19" s="79">
        <v>16965551973</v>
      </c>
    </row>
    <row r="20" spans="2:15" ht="7.5" customHeight="1">
      <c r="B20" s="80" t="s">
        <v>108</v>
      </c>
      <c r="C20" s="81">
        <v>305719140</v>
      </c>
      <c r="D20" s="81">
        <v>294298549</v>
      </c>
      <c r="E20" s="81">
        <v>323708050</v>
      </c>
      <c r="F20" s="81">
        <v>327937033</v>
      </c>
      <c r="G20" s="81">
        <v>353500610</v>
      </c>
      <c r="H20" s="81">
        <v>355267785</v>
      </c>
      <c r="I20" s="81">
        <v>365872075</v>
      </c>
      <c r="J20" s="81">
        <v>360642298</v>
      </c>
      <c r="K20" s="81">
        <v>351415897</v>
      </c>
      <c r="L20" s="81">
        <v>356701491</v>
      </c>
      <c r="M20" s="81">
        <v>327953080</v>
      </c>
      <c r="N20" s="81">
        <v>323782956</v>
      </c>
      <c r="O20" s="81">
        <v>4046798964</v>
      </c>
    </row>
    <row r="21" spans="2:15" ht="7.5" customHeight="1">
      <c r="B21" s="74" t="s">
        <v>109</v>
      </c>
      <c r="C21" s="79">
        <v>125723878</v>
      </c>
      <c r="D21" s="79">
        <v>124565032</v>
      </c>
      <c r="E21" s="79">
        <v>145299154</v>
      </c>
      <c r="F21" s="79">
        <v>142699148</v>
      </c>
      <c r="G21" s="79">
        <v>158123548</v>
      </c>
      <c r="H21" s="79">
        <v>161092860</v>
      </c>
      <c r="I21" s="79">
        <v>154225019</v>
      </c>
      <c r="J21" s="79">
        <v>157516961</v>
      </c>
      <c r="K21" s="79">
        <v>158837037</v>
      </c>
      <c r="L21" s="79">
        <v>154488446</v>
      </c>
      <c r="M21" s="79">
        <v>149839785</v>
      </c>
      <c r="N21" s="79">
        <v>162766752</v>
      </c>
      <c r="O21" s="79">
        <v>1795177620</v>
      </c>
    </row>
    <row r="22" spans="2:15" ht="7.5" customHeight="1">
      <c r="B22" s="75" t="s">
        <v>110</v>
      </c>
      <c r="C22" s="79">
        <v>40743593</v>
      </c>
      <c r="D22" s="79">
        <v>43076541</v>
      </c>
      <c r="E22" s="79">
        <v>47374096</v>
      </c>
      <c r="F22" s="79">
        <v>45340357</v>
      </c>
      <c r="G22" s="79">
        <v>49824254</v>
      </c>
      <c r="H22" s="79">
        <v>49667591</v>
      </c>
      <c r="I22" s="79">
        <v>51250460</v>
      </c>
      <c r="J22" s="79">
        <v>54772197</v>
      </c>
      <c r="K22" s="79">
        <v>50757387</v>
      </c>
      <c r="L22" s="79">
        <v>49590533</v>
      </c>
      <c r="M22" s="79">
        <v>47825729</v>
      </c>
      <c r="N22" s="79">
        <v>49479297</v>
      </c>
      <c r="O22" s="79">
        <v>579702035</v>
      </c>
    </row>
    <row r="23" spans="2:15" ht="7.5" customHeight="1">
      <c r="B23" s="80" t="s">
        <v>111</v>
      </c>
      <c r="C23" s="81">
        <v>9100961</v>
      </c>
      <c r="D23" s="81">
        <v>9275343</v>
      </c>
      <c r="E23" s="81">
        <v>10147725</v>
      </c>
      <c r="F23" s="81">
        <v>9139780</v>
      </c>
      <c r="G23" s="81">
        <v>10208998</v>
      </c>
      <c r="H23" s="81">
        <v>10524346</v>
      </c>
      <c r="I23" s="81">
        <v>10529340</v>
      </c>
      <c r="J23" s="81">
        <v>10393770</v>
      </c>
      <c r="K23" s="81">
        <v>10029548</v>
      </c>
      <c r="L23" s="81">
        <v>10299531</v>
      </c>
      <c r="M23" s="81">
        <v>10518666</v>
      </c>
      <c r="N23" s="81">
        <v>10133536</v>
      </c>
      <c r="O23" s="81">
        <v>120301544</v>
      </c>
    </row>
    <row r="24" spans="2:15" ht="7.5" customHeight="1">
      <c r="B24" s="74" t="s">
        <v>112</v>
      </c>
      <c r="C24" s="79">
        <v>963931979</v>
      </c>
      <c r="D24" s="79">
        <v>913764252</v>
      </c>
      <c r="E24" s="79">
        <v>901281482</v>
      </c>
      <c r="F24" s="79">
        <v>1026495093</v>
      </c>
      <c r="G24" s="79">
        <v>979368048</v>
      </c>
      <c r="H24" s="79">
        <v>978202720</v>
      </c>
      <c r="I24" s="79">
        <v>919629595</v>
      </c>
      <c r="J24" s="79">
        <v>940574843</v>
      </c>
      <c r="K24" s="79">
        <v>974928903</v>
      </c>
      <c r="L24" s="79">
        <v>912229097</v>
      </c>
      <c r="M24" s="79">
        <v>989708281</v>
      </c>
      <c r="N24" s="79">
        <v>941604332</v>
      </c>
      <c r="O24" s="79">
        <v>11441718625</v>
      </c>
    </row>
    <row r="25" spans="2:15" ht="7.5" customHeight="1">
      <c r="B25" s="75" t="s">
        <v>113</v>
      </c>
      <c r="C25" s="79">
        <v>515563551</v>
      </c>
      <c r="D25" s="79">
        <v>517871347</v>
      </c>
      <c r="E25" s="79">
        <v>330837773</v>
      </c>
      <c r="F25" s="79">
        <v>586297569</v>
      </c>
      <c r="G25" s="79">
        <v>176368989</v>
      </c>
      <c r="H25" s="79">
        <v>535537272</v>
      </c>
      <c r="I25" s="79">
        <v>584534919</v>
      </c>
      <c r="J25" s="79">
        <v>592164268</v>
      </c>
      <c r="K25" s="79">
        <v>561097699</v>
      </c>
      <c r="L25" s="79">
        <v>580323962</v>
      </c>
      <c r="M25" s="79">
        <v>568351061</v>
      </c>
      <c r="N25" s="79">
        <v>551190185</v>
      </c>
      <c r="O25" s="79">
        <v>6100138595</v>
      </c>
    </row>
    <row r="26" spans="2:15" ht="7.5" customHeight="1">
      <c r="B26" s="80" t="s">
        <v>114</v>
      </c>
      <c r="C26" s="81">
        <v>38061704</v>
      </c>
      <c r="D26" s="81">
        <v>36966810</v>
      </c>
      <c r="E26" s="81">
        <v>41002850</v>
      </c>
      <c r="F26" s="81">
        <v>40333697</v>
      </c>
      <c r="G26" s="81">
        <v>40760263</v>
      </c>
      <c r="H26" s="81">
        <v>39199540</v>
      </c>
      <c r="I26" s="81">
        <v>40617578</v>
      </c>
      <c r="J26" s="81">
        <v>42810744</v>
      </c>
      <c r="K26" s="81">
        <v>40337950</v>
      </c>
      <c r="L26" s="81">
        <v>40735771</v>
      </c>
      <c r="M26" s="81">
        <v>38983209</v>
      </c>
      <c r="N26" s="81">
        <v>39769695</v>
      </c>
      <c r="O26" s="81">
        <v>479579811</v>
      </c>
    </row>
    <row r="27" spans="2:15" ht="7.5" customHeight="1">
      <c r="B27" s="74" t="s">
        <v>115</v>
      </c>
      <c r="C27" s="79">
        <v>101874350</v>
      </c>
      <c r="D27" s="79">
        <v>93086551</v>
      </c>
      <c r="E27" s="79">
        <v>94881084</v>
      </c>
      <c r="F27" s="79">
        <v>98051596</v>
      </c>
      <c r="G27" s="79">
        <v>101610686</v>
      </c>
      <c r="H27" s="79">
        <v>103250804</v>
      </c>
      <c r="I27" s="79">
        <v>98472887</v>
      </c>
      <c r="J27" s="79">
        <v>128110257</v>
      </c>
      <c r="K27" s="79">
        <v>99261439</v>
      </c>
      <c r="L27" s="79">
        <v>124377922</v>
      </c>
      <c r="M27" s="79">
        <v>96531562</v>
      </c>
      <c r="N27" s="79">
        <v>119373083</v>
      </c>
      <c r="O27" s="79">
        <v>1258882221</v>
      </c>
    </row>
    <row r="28" spans="2:15" ht="7.5" customHeight="1">
      <c r="B28" s="75" t="s">
        <v>116</v>
      </c>
      <c r="C28" s="79">
        <v>462661817</v>
      </c>
      <c r="D28" s="79">
        <v>433858763</v>
      </c>
      <c r="E28" s="79">
        <v>489610832</v>
      </c>
      <c r="F28" s="79">
        <v>470589389</v>
      </c>
      <c r="G28" s="79">
        <v>497537335</v>
      </c>
      <c r="H28" s="79">
        <v>493874848</v>
      </c>
      <c r="I28" s="79">
        <v>468502763</v>
      </c>
      <c r="J28" s="79">
        <v>490270309</v>
      </c>
      <c r="K28" s="79">
        <v>502006396</v>
      </c>
      <c r="L28" s="79">
        <v>500962890</v>
      </c>
      <c r="M28" s="79">
        <v>478977626</v>
      </c>
      <c r="N28" s="79">
        <v>500570579</v>
      </c>
      <c r="O28" s="79">
        <v>5789423547</v>
      </c>
    </row>
    <row r="29" spans="2:15" ht="7.5" customHeight="1">
      <c r="B29" s="80" t="s">
        <v>117</v>
      </c>
      <c r="C29" s="81">
        <v>343561477</v>
      </c>
      <c r="D29" s="81">
        <v>342585012</v>
      </c>
      <c r="E29" s="81">
        <v>372305061</v>
      </c>
      <c r="F29" s="81">
        <v>354032796</v>
      </c>
      <c r="G29" s="81">
        <v>398583136</v>
      </c>
      <c r="H29" s="81">
        <v>374965653</v>
      </c>
      <c r="I29" s="81">
        <v>356899371</v>
      </c>
      <c r="J29" s="81">
        <v>400071130</v>
      </c>
      <c r="K29" s="81">
        <v>364269461</v>
      </c>
      <c r="L29" s="81">
        <v>370583793</v>
      </c>
      <c r="M29" s="81">
        <v>380254573</v>
      </c>
      <c r="N29" s="81">
        <v>349456546</v>
      </c>
      <c r="O29" s="81">
        <v>4407568009</v>
      </c>
    </row>
    <row r="30" spans="2:15" ht="7.5" customHeight="1">
      <c r="B30" s="74" t="s">
        <v>118</v>
      </c>
      <c r="C30" s="79">
        <v>213950779</v>
      </c>
      <c r="D30" s="79">
        <v>161590035</v>
      </c>
      <c r="E30" s="79">
        <v>190762977</v>
      </c>
      <c r="F30" s="79">
        <v>209861271</v>
      </c>
      <c r="G30" s="79">
        <v>204996715</v>
      </c>
      <c r="H30" s="79">
        <v>199643861</v>
      </c>
      <c r="I30" s="79">
        <v>218612508</v>
      </c>
      <c r="J30" s="79">
        <v>216909611</v>
      </c>
      <c r="K30" s="79">
        <v>203105429</v>
      </c>
      <c r="L30" s="79">
        <v>229739866</v>
      </c>
      <c r="M30" s="79">
        <v>202039260</v>
      </c>
      <c r="N30" s="79">
        <v>182606856</v>
      </c>
      <c r="O30" s="79">
        <v>2433819168</v>
      </c>
    </row>
    <row r="31" spans="2:15" ht="7.5" customHeight="1">
      <c r="B31" s="75" t="s">
        <v>119</v>
      </c>
      <c r="C31" s="79">
        <v>150440423</v>
      </c>
      <c r="D31" s="79">
        <v>140904596</v>
      </c>
      <c r="E31" s="79">
        <v>237813161</v>
      </c>
      <c r="F31" s="79">
        <v>141132012</v>
      </c>
      <c r="G31" s="79">
        <v>158180612</v>
      </c>
      <c r="H31" s="79">
        <v>160876355</v>
      </c>
      <c r="I31" s="79">
        <v>132374472</v>
      </c>
      <c r="J31" s="79">
        <v>133500141</v>
      </c>
      <c r="K31" s="79">
        <v>155663486</v>
      </c>
      <c r="L31" s="79">
        <v>149043359</v>
      </c>
      <c r="M31" s="79">
        <v>129830001</v>
      </c>
      <c r="N31" s="79">
        <v>166143822</v>
      </c>
      <c r="O31" s="79">
        <v>1855902440</v>
      </c>
    </row>
    <row r="32" spans="2:15" ht="7.5" customHeight="1">
      <c r="B32" s="80" t="s">
        <v>120</v>
      </c>
      <c r="C32" s="81">
        <v>228606604</v>
      </c>
      <c r="D32" s="81">
        <v>230762868</v>
      </c>
      <c r="E32" s="81">
        <v>267539236</v>
      </c>
      <c r="F32" s="81">
        <v>255105568</v>
      </c>
      <c r="G32" s="81">
        <v>271135611</v>
      </c>
      <c r="H32" s="81">
        <v>263582565</v>
      </c>
      <c r="I32" s="81">
        <v>259241304</v>
      </c>
      <c r="J32" s="81">
        <v>272712248</v>
      </c>
      <c r="K32" s="81">
        <v>258168431</v>
      </c>
      <c r="L32" s="81">
        <v>265482764</v>
      </c>
      <c r="M32" s="81">
        <v>257069652</v>
      </c>
      <c r="N32" s="81">
        <v>247021287</v>
      </c>
      <c r="O32" s="81">
        <v>3076428138</v>
      </c>
    </row>
    <row r="33" spans="2:15" ht="7.5" customHeight="1">
      <c r="B33" s="74" t="s">
        <v>121</v>
      </c>
      <c r="C33" s="79">
        <v>245549563</v>
      </c>
      <c r="D33" s="79">
        <v>241203208</v>
      </c>
      <c r="E33" s="79">
        <v>263155466</v>
      </c>
      <c r="F33" s="79">
        <v>259394973</v>
      </c>
      <c r="G33" s="79">
        <v>247869385</v>
      </c>
      <c r="H33" s="79">
        <v>251122840</v>
      </c>
      <c r="I33" s="79">
        <v>254255732</v>
      </c>
      <c r="J33" s="79">
        <v>227679427</v>
      </c>
      <c r="K33" s="79">
        <v>254554953</v>
      </c>
      <c r="L33" s="79">
        <v>263426438</v>
      </c>
      <c r="M33" s="79">
        <v>251812134</v>
      </c>
      <c r="N33" s="79">
        <v>243871377</v>
      </c>
      <c r="O33" s="79">
        <v>3003895496</v>
      </c>
    </row>
    <row r="34" spans="2:15" ht="7.5" customHeight="1">
      <c r="B34" s="75" t="s">
        <v>122</v>
      </c>
      <c r="C34" s="79">
        <v>17880469</v>
      </c>
      <c r="D34" s="79">
        <v>67732405</v>
      </c>
      <c r="E34" s="79">
        <v>114066573</v>
      </c>
      <c r="F34" s="79">
        <v>8308886</v>
      </c>
      <c r="G34" s="79">
        <v>130101483</v>
      </c>
      <c r="H34" s="79">
        <v>8478238</v>
      </c>
      <c r="I34" s="79">
        <v>79130269</v>
      </c>
      <c r="J34" s="79">
        <v>130572355</v>
      </c>
      <c r="K34" s="79">
        <v>28876960</v>
      </c>
      <c r="L34" s="79">
        <v>110109505</v>
      </c>
      <c r="M34" s="79">
        <v>77719335</v>
      </c>
      <c r="N34" s="79">
        <v>99465201</v>
      </c>
      <c r="O34" s="79">
        <v>872441679</v>
      </c>
    </row>
    <row r="35" spans="2:15" ht="7.5" customHeight="1">
      <c r="B35" s="80" t="s">
        <v>123</v>
      </c>
      <c r="C35" s="81">
        <v>231318161</v>
      </c>
      <c r="D35" s="81">
        <v>233161549</v>
      </c>
      <c r="E35" s="81">
        <v>239471972</v>
      </c>
      <c r="F35" s="81">
        <v>323805132</v>
      </c>
      <c r="G35" s="81">
        <v>269540392</v>
      </c>
      <c r="H35" s="81">
        <v>272223918</v>
      </c>
      <c r="I35" s="81">
        <v>258455516</v>
      </c>
      <c r="J35" s="81">
        <v>270223297</v>
      </c>
      <c r="K35" s="81">
        <v>262906486</v>
      </c>
      <c r="L35" s="81">
        <v>256515709</v>
      </c>
      <c r="M35" s="81">
        <v>255944234</v>
      </c>
      <c r="N35" s="81">
        <v>266749644</v>
      </c>
      <c r="O35" s="81">
        <v>3140316010</v>
      </c>
    </row>
    <row r="36" spans="2:15" ht="7.5" customHeight="1">
      <c r="B36" s="74" t="s">
        <v>124</v>
      </c>
      <c r="C36" s="79">
        <v>226122239</v>
      </c>
      <c r="D36" s="79">
        <v>228040422</v>
      </c>
      <c r="E36" s="79">
        <v>247663025</v>
      </c>
      <c r="F36" s="79">
        <v>238353347</v>
      </c>
      <c r="G36" s="79">
        <v>286983170</v>
      </c>
      <c r="H36" s="79">
        <v>254794616</v>
      </c>
      <c r="I36" s="79">
        <v>257205355</v>
      </c>
      <c r="J36" s="79">
        <v>243560551</v>
      </c>
      <c r="K36" s="79">
        <v>247275535</v>
      </c>
      <c r="L36" s="79">
        <v>254723889</v>
      </c>
      <c r="M36" s="79">
        <v>249470019</v>
      </c>
      <c r="N36" s="79">
        <v>250431615</v>
      </c>
      <c r="O36" s="79">
        <v>2984623783</v>
      </c>
    </row>
    <row r="37" spans="2:15" ht="7.5" customHeight="1">
      <c r="B37" s="75" t="s">
        <v>125</v>
      </c>
      <c r="C37" s="79">
        <v>416021487</v>
      </c>
      <c r="D37" s="79">
        <v>403150740</v>
      </c>
      <c r="E37" s="79">
        <v>468036805</v>
      </c>
      <c r="F37" s="79">
        <v>430065553</v>
      </c>
      <c r="G37" s="79">
        <v>479656622</v>
      </c>
      <c r="H37" s="79">
        <v>505433039</v>
      </c>
      <c r="I37" s="79">
        <v>471767291</v>
      </c>
      <c r="J37" s="79">
        <v>490610645</v>
      </c>
      <c r="K37" s="79">
        <v>489793400</v>
      </c>
      <c r="L37" s="79">
        <v>466677366</v>
      </c>
      <c r="M37" s="79">
        <v>444234804</v>
      </c>
      <c r="N37" s="79">
        <v>457083840</v>
      </c>
      <c r="O37" s="79">
        <v>5522531592</v>
      </c>
    </row>
    <row r="38" spans="2:15" ht="7.5" customHeight="1">
      <c r="B38" s="80" t="s">
        <v>126</v>
      </c>
      <c r="C38" s="81">
        <v>284496802</v>
      </c>
      <c r="D38" s="81">
        <v>244611257</v>
      </c>
      <c r="E38" s="81">
        <v>237292458</v>
      </c>
      <c r="F38" s="81">
        <v>270201969</v>
      </c>
      <c r="G38" s="81">
        <v>239725191</v>
      </c>
      <c r="H38" s="81">
        <v>259229947</v>
      </c>
      <c r="I38" s="81">
        <v>317240671</v>
      </c>
      <c r="J38" s="81">
        <v>277827472</v>
      </c>
      <c r="K38" s="81">
        <v>291266217</v>
      </c>
      <c r="L38" s="81">
        <v>296026946</v>
      </c>
      <c r="M38" s="81">
        <v>277414732</v>
      </c>
      <c r="N38" s="81">
        <v>265142920</v>
      </c>
      <c r="O38" s="81">
        <v>3260476582</v>
      </c>
    </row>
    <row r="39" spans="2:15" ht="7.5" customHeight="1">
      <c r="B39" s="74" t="s">
        <v>127</v>
      </c>
      <c r="C39" s="79">
        <v>207002936</v>
      </c>
      <c r="D39" s="79">
        <v>174872960</v>
      </c>
      <c r="E39" s="79">
        <v>188931153</v>
      </c>
      <c r="F39" s="79">
        <v>220460339</v>
      </c>
      <c r="G39" s="79">
        <v>195038220</v>
      </c>
      <c r="H39" s="79">
        <v>223270145</v>
      </c>
      <c r="I39" s="79">
        <v>209954599</v>
      </c>
      <c r="J39" s="79">
        <v>200441223</v>
      </c>
      <c r="K39" s="79">
        <v>212416248</v>
      </c>
      <c r="L39" s="79">
        <v>226463687</v>
      </c>
      <c r="M39" s="79">
        <v>211839314</v>
      </c>
      <c r="N39" s="79">
        <v>194512436</v>
      </c>
      <c r="O39" s="79">
        <v>2465203260</v>
      </c>
    </row>
    <row r="40" spans="2:15" ht="7.5" customHeight="1">
      <c r="B40" s="75" t="s">
        <v>128</v>
      </c>
      <c r="C40" s="79">
        <v>319267454</v>
      </c>
      <c r="D40" s="79">
        <v>293655946</v>
      </c>
      <c r="E40" s="79">
        <v>392907487</v>
      </c>
      <c r="F40" s="79">
        <v>347295247</v>
      </c>
      <c r="G40" s="79">
        <v>367436600</v>
      </c>
      <c r="H40" s="79">
        <v>380279249</v>
      </c>
      <c r="I40" s="79">
        <v>337261560</v>
      </c>
      <c r="J40" s="79">
        <v>396831150</v>
      </c>
      <c r="K40" s="79">
        <v>371167229</v>
      </c>
      <c r="L40" s="79">
        <v>356905183</v>
      </c>
      <c r="M40" s="79">
        <v>370380232</v>
      </c>
      <c r="N40" s="79">
        <v>361748390</v>
      </c>
      <c r="O40" s="79">
        <v>4295135727</v>
      </c>
    </row>
    <row r="41" spans="2:15" ht="7.5" customHeight="1">
      <c r="B41" s="80" t="s">
        <v>129</v>
      </c>
      <c r="C41" s="81">
        <v>58418389</v>
      </c>
      <c r="D41" s="81">
        <v>60314799</v>
      </c>
      <c r="E41" s="81">
        <v>72036141</v>
      </c>
      <c r="F41" s="81">
        <v>61368737</v>
      </c>
      <c r="G41" s="81">
        <v>72229045</v>
      </c>
      <c r="H41" s="81">
        <v>78890511</v>
      </c>
      <c r="I41" s="81">
        <v>82621119</v>
      </c>
      <c r="J41" s="81">
        <v>86216925</v>
      </c>
      <c r="K41" s="81">
        <v>81178035</v>
      </c>
      <c r="L41" s="81">
        <v>79781653</v>
      </c>
      <c r="M41" s="81">
        <v>70778647</v>
      </c>
      <c r="N41" s="81">
        <v>64791041</v>
      </c>
      <c r="O41" s="81">
        <v>868625042</v>
      </c>
    </row>
    <row r="42" spans="2:15" ht="7.5" customHeight="1">
      <c r="B42" s="74" t="s">
        <v>130</v>
      </c>
      <c r="C42" s="79">
        <v>105648600</v>
      </c>
      <c r="D42" s="79">
        <v>105756308</v>
      </c>
      <c r="E42" s="79">
        <v>117891121</v>
      </c>
      <c r="F42" s="79">
        <v>118880964</v>
      </c>
      <c r="G42" s="79">
        <v>125707686</v>
      </c>
      <c r="H42" s="79">
        <v>130166847</v>
      </c>
      <c r="I42" s="79">
        <v>125488234</v>
      </c>
      <c r="J42" s="79">
        <v>127636257</v>
      </c>
      <c r="K42" s="79">
        <v>124814199</v>
      </c>
      <c r="L42" s="79">
        <v>126987019</v>
      </c>
      <c r="M42" s="79">
        <v>121058406</v>
      </c>
      <c r="N42" s="79">
        <v>112632228</v>
      </c>
      <c r="O42" s="79">
        <v>1442667869</v>
      </c>
    </row>
    <row r="43" spans="2:15" ht="7.5" customHeight="1">
      <c r="B43" s="75" t="s">
        <v>131</v>
      </c>
      <c r="C43" s="79">
        <v>133385967</v>
      </c>
      <c r="D43" s="79">
        <v>129820522</v>
      </c>
      <c r="E43" s="79">
        <v>116810493</v>
      </c>
      <c r="F43" s="79">
        <v>145977992</v>
      </c>
      <c r="G43" s="79">
        <v>149890745</v>
      </c>
      <c r="H43" s="79">
        <v>127124118</v>
      </c>
      <c r="I43" s="79">
        <v>149862042</v>
      </c>
      <c r="J43" s="79">
        <v>199344416</v>
      </c>
      <c r="K43" s="79">
        <v>121250704</v>
      </c>
      <c r="L43" s="79">
        <v>147910847</v>
      </c>
      <c r="M43" s="79">
        <v>138939464</v>
      </c>
      <c r="N43" s="79">
        <v>107945616</v>
      </c>
      <c r="O43" s="79">
        <v>1668262926</v>
      </c>
    </row>
    <row r="44" spans="2:15" ht="7.5" customHeight="1">
      <c r="B44" s="80" t="s">
        <v>132</v>
      </c>
      <c r="C44" s="81">
        <v>64163906</v>
      </c>
      <c r="D44" s="81">
        <v>63625109</v>
      </c>
      <c r="E44" s="81">
        <v>67873671</v>
      </c>
      <c r="F44" s="81">
        <v>63283284</v>
      </c>
      <c r="G44" s="81">
        <v>70255744</v>
      </c>
      <c r="H44" s="81">
        <v>70910615</v>
      </c>
      <c r="I44" s="81">
        <v>72575723</v>
      </c>
      <c r="J44" s="81">
        <v>76770559</v>
      </c>
      <c r="K44" s="81">
        <v>69461166</v>
      </c>
      <c r="L44" s="81">
        <v>73255172</v>
      </c>
      <c r="M44" s="81">
        <v>68571936</v>
      </c>
      <c r="N44" s="81">
        <v>70893503</v>
      </c>
      <c r="O44" s="81">
        <v>831640388</v>
      </c>
    </row>
    <row r="45" spans="2:15" ht="7.5" customHeight="1">
      <c r="B45" s="74" t="s">
        <v>133</v>
      </c>
      <c r="C45" s="79">
        <v>328940713</v>
      </c>
      <c r="D45" s="79">
        <v>331453087</v>
      </c>
      <c r="E45" s="79">
        <v>369625102</v>
      </c>
      <c r="F45" s="79">
        <v>360966662</v>
      </c>
      <c r="G45" s="79">
        <v>379819648</v>
      </c>
      <c r="H45" s="79">
        <v>377627627</v>
      </c>
      <c r="I45" s="79">
        <v>383627200</v>
      </c>
      <c r="J45" s="79">
        <v>392734029</v>
      </c>
      <c r="K45" s="79">
        <v>370446320</v>
      </c>
      <c r="L45" s="79">
        <v>372659540</v>
      </c>
      <c r="M45" s="79">
        <v>366725433</v>
      </c>
      <c r="N45" s="79">
        <v>346632696</v>
      </c>
      <c r="O45" s="79">
        <v>4381258057</v>
      </c>
    </row>
    <row r="46" spans="2:15" ht="7.5" customHeight="1">
      <c r="B46" s="75" t="s">
        <v>134</v>
      </c>
      <c r="C46" s="79">
        <v>141845035</v>
      </c>
      <c r="D46" s="79">
        <v>123315401</v>
      </c>
      <c r="E46" s="79">
        <v>136039196</v>
      </c>
      <c r="F46" s="79">
        <v>147021008</v>
      </c>
      <c r="G46" s="79">
        <v>148194780</v>
      </c>
      <c r="H46" s="79">
        <v>137877634</v>
      </c>
      <c r="I46" s="79">
        <v>137957169</v>
      </c>
      <c r="J46" s="79">
        <v>159093134</v>
      </c>
      <c r="K46" s="79">
        <v>134706373</v>
      </c>
      <c r="L46" s="79">
        <v>141590830</v>
      </c>
      <c r="M46" s="79">
        <v>132535099</v>
      </c>
      <c r="N46" s="79">
        <v>139299004</v>
      </c>
      <c r="O46" s="79">
        <v>1679474663</v>
      </c>
    </row>
    <row r="47" spans="2:15" ht="7.5" customHeight="1">
      <c r="B47" s="80" t="s">
        <v>135</v>
      </c>
      <c r="C47" s="81">
        <v>548284827</v>
      </c>
      <c r="D47" s="81">
        <v>498319658</v>
      </c>
      <c r="E47" s="81">
        <v>601053325</v>
      </c>
      <c r="F47" s="81">
        <v>486474276</v>
      </c>
      <c r="G47" s="81">
        <v>568298277</v>
      </c>
      <c r="H47" s="81">
        <v>663452394</v>
      </c>
      <c r="I47" s="81">
        <v>555601514</v>
      </c>
      <c r="J47" s="81">
        <v>572030541</v>
      </c>
      <c r="K47" s="81">
        <v>650681085</v>
      </c>
      <c r="L47" s="81">
        <v>552191062</v>
      </c>
      <c r="M47" s="81">
        <v>545663083</v>
      </c>
      <c r="N47" s="81">
        <v>675917401</v>
      </c>
      <c r="O47" s="81">
        <v>6917967443</v>
      </c>
    </row>
    <row r="48" spans="2:15" ht="7.5" customHeight="1">
      <c r="B48" s="74" t="s">
        <v>136</v>
      </c>
      <c r="C48" s="79">
        <v>467132420</v>
      </c>
      <c r="D48" s="79">
        <v>483875860</v>
      </c>
      <c r="E48" s="79">
        <v>541281869</v>
      </c>
      <c r="F48" s="79">
        <v>506386386</v>
      </c>
      <c r="G48" s="79">
        <v>559057345</v>
      </c>
      <c r="H48" s="79">
        <v>527882046</v>
      </c>
      <c r="I48" s="79">
        <v>524845735</v>
      </c>
      <c r="J48" s="79">
        <v>560782818</v>
      </c>
      <c r="K48" s="79">
        <v>525125844</v>
      </c>
      <c r="L48" s="79">
        <v>537330158</v>
      </c>
      <c r="M48" s="79">
        <v>523663336</v>
      </c>
      <c r="N48" s="79">
        <v>515220030</v>
      </c>
      <c r="O48" s="79">
        <v>6272583847</v>
      </c>
    </row>
    <row r="49" spans="2:15" ht="7.5" customHeight="1">
      <c r="B49" s="75" t="s">
        <v>137</v>
      </c>
      <c r="C49" s="79">
        <v>55815415</v>
      </c>
      <c r="D49" s="79">
        <v>42107869</v>
      </c>
      <c r="E49" s="79">
        <v>60529933</v>
      </c>
      <c r="F49" s="79">
        <v>52429188</v>
      </c>
      <c r="G49" s="79">
        <v>50273737</v>
      </c>
      <c r="H49" s="79">
        <v>66883998</v>
      </c>
      <c r="I49" s="79">
        <v>65339847</v>
      </c>
      <c r="J49" s="79">
        <v>61067762</v>
      </c>
      <c r="K49" s="79">
        <v>74009892</v>
      </c>
      <c r="L49" s="79">
        <v>56864935</v>
      </c>
      <c r="M49" s="79">
        <v>65446997</v>
      </c>
      <c r="N49" s="79">
        <v>52105328</v>
      </c>
      <c r="O49" s="79">
        <v>702874901</v>
      </c>
    </row>
    <row r="50" spans="2:15" ht="7.5" customHeight="1">
      <c r="B50" s="80" t="s">
        <v>138</v>
      </c>
      <c r="C50" s="81">
        <v>484559742</v>
      </c>
      <c r="D50" s="81">
        <v>485471584</v>
      </c>
      <c r="E50" s="81">
        <v>548764729</v>
      </c>
      <c r="F50" s="81">
        <v>509083584</v>
      </c>
      <c r="G50" s="81">
        <v>569456992</v>
      </c>
      <c r="H50" s="81">
        <v>556722889</v>
      </c>
      <c r="I50" s="81">
        <v>517197873</v>
      </c>
      <c r="J50" s="81">
        <v>574292321</v>
      </c>
      <c r="K50" s="81">
        <v>539489644</v>
      </c>
      <c r="L50" s="81">
        <v>535972442</v>
      </c>
      <c r="M50" s="81">
        <v>526795375</v>
      </c>
      <c r="N50" s="81">
        <v>526971021</v>
      </c>
      <c r="O50" s="81">
        <v>6374778196</v>
      </c>
    </row>
    <row r="51" spans="2:15" ht="7.5" customHeight="1">
      <c r="B51" s="74" t="s">
        <v>139</v>
      </c>
      <c r="C51" s="79">
        <v>222903084</v>
      </c>
      <c r="D51" s="79">
        <v>207120932</v>
      </c>
      <c r="E51" s="79">
        <v>256658752</v>
      </c>
      <c r="F51" s="79">
        <v>237501096</v>
      </c>
      <c r="G51" s="79">
        <v>258036548</v>
      </c>
      <c r="H51" s="79">
        <v>247613944</v>
      </c>
      <c r="I51" s="79">
        <v>235861774</v>
      </c>
      <c r="J51" s="79">
        <v>254548024</v>
      </c>
      <c r="K51" s="79">
        <v>245894500</v>
      </c>
      <c r="L51" s="79">
        <v>240328087</v>
      </c>
      <c r="M51" s="79">
        <v>240398358</v>
      </c>
      <c r="N51" s="79">
        <v>252653995</v>
      </c>
      <c r="O51" s="79">
        <v>2899519094</v>
      </c>
    </row>
    <row r="52" spans="2:15" ht="7.5" customHeight="1">
      <c r="B52" s="75" t="s">
        <v>140</v>
      </c>
      <c r="C52" s="79">
        <v>169778976</v>
      </c>
      <c r="D52" s="79">
        <v>162670382</v>
      </c>
      <c r="E52" s="79">
        <v>168695150</v>
      </c>
      <c r="F52" s="79">
        <v>181614878</v>
      </c>
      <c r="G52" s="79">
        <v>180611012</v>
      </c>
      <c r="H52" s="79">
        <v>186913685</v>
      </c>
      <c r="I52" s="79">
        <v>190601454</v>
      </c>
      <c r="J52" s="79">
        <v>194553518</v>
      </c>
      <c r="K52" s="79">
        <v>186410629</v>
      </c>
      <c r="L52" s="79">
        <v>181991744</v>
      </c>
      <c r="M52" s="79">
        <v>171825305</v>
      </c>
      <c r="N52" s="79">
        <v>166573729</v>
      </c>
      <c r="O52" s="79">
        <v>2142240462</v>
      </c>
    </row>
    <row r="53" spans="2:15" ht="7.5" customHeight="1">
      <c r="B53" s="80" t="s">
        <v>141</v>
      </c>
      <c r="C53" s="81">
        <v>463223791</v>
      </c>
      <c r="D53" s="81">
        <v>449557489</v>
      </c>
      <c r="E53" s="81">
        <v>541089673</v>
      </c>
      <c r="F53" s="81">
        <v>486107086</v>
      </c>
      <c r="G53" s="81">
        <v>514138125</v>
      </c>
      <c r="H53" s="81">
        <v>561333813</v>
      </c>
      <c r="I53" s="81">
        <v>510295937</v>
      </c>
      <c r="J53" s="81">
        <v>526095059</v>
      </c>
      <c r="K53" s="81">
        <v>554047770</v>
      </c>
      <c r="L53" s="81">
        <v>514063351</v>
      </c>
      <c r="M53" s="81">
        <v>492459460</v>
      </c>
      <c r="N53" s="81">
        <v>557348398</v>
      </c>
      <c r="O53" s="81">
        <v>6169759952</v>
      </c>
    </row>
    <row r="54" spans="2:15" ht="7.5" customHeight="1">
      <c r="B54" s="74" t="s">
        <v>142</v>
      </c>
      <c r="C54" s="79">
        <v>31380358</v>
      </c>
      <c r="D54" s="79">
        <v>31669372</v>
      </c>
      <c r="E54" s="79">
        <v>35215861</v>
      </c>
      <c r="F54" s="79">
        <v>38898175</v>
      </c>
      <c r="G54" s="79">
        <v>35704934</v>
      </c>
      <c r="H54" s="79">
        <v>41892797</v>
      </c>
      <c r="I54" s="79">
        <v>40253584</v>
      </c>
      <c r="J54" s="79">
        <v>40348077</v>
      </c>
      <c r="K54" s="79">
        <v>37790626</v>
      </c>
      <c r="L54" s="79">
        <v>40568314</v>
      </c>
      <c r="M54" s="79">
        <v>36174084</v>
      </c>
      <c r="N54" s="79">
        <v>36972213</v>
      </c>
      <c r="O54" s="79">
        <v>446868395</v>
      </c>
    </row>
    <row r="55" spans="2:15" ht="7.5" customHeight="1">
      <c r="B55" s="75" t="s">
        <v>143</v>
      </c>
      <c r="C55" s="79">
        <v>281003795</v>
      </c>
      <c r="D55" s="79">
        <v>285215998</v>
      </c>
      <c r="E55" s="79">
        <v>321589297</v>
      </c>
      <c r="F55" s="79">
        <v>309209246</v>
      </c>
      <c r="G55" s="79">
        <v>326682892</v>
      </c>
      <c r="H55" s="79">
        <v>313460564</v>
      </c>
      <c r="I55" s="79">
        <v>297237763</v>
      </c>
      <c r="J55" s="79">
        <v>340211977</v>
      </c>
      <c r="K55" s="79">
        <v>309073554</v>
      </c>
      <c r="L55" s="79">
        <v>309477172</v>
      </c>
      <c r="M55" s="79">
        <v>301193415</v>
      </c>
      <c r="N55" s="79">
        <v>278423558</v>
      </c>
      <c r="O55" s="79">
        <v>3672779231</v>
      </c>
    </row>
    <row r="56" spans="2:15" ht="7.5" customHeight="1">
      <c r="B56" s="80" t="s">
        <v>144</v>
      </c>
      <c r="C56" s="81">
        <v>62471345</v>
      </c>
      <c r="D56" s="81">
        <v>54303114</v>
      </c>
      <c r="E56" s="81">
        <v>54098151</v>
      </c>
      <c r="F56" s="81">
        <v>58958848</v>
      </c>
      <c r="G56" s="81">
        <v>56904593</v>
      </c>
      <c r="H56" s="81">
        <v>64740197</v>
      </c>
      <c r="I56" s="81">
        <v>69652970</v>
      </c>
      <c r="J56" s="81">
        <v>67492394</v>
      </c>
      <c r="K56" s="81">
        <v>71807760</v>
      </c>
      <c r="L56" s="81">
        <v>66499341</v>
      </c>
      <c r="M56" s="81">
        <v>68948562</v>
      </c>
      <c r="N56" s="81">
        <v>62687330</v>
      </c>
      <c r="O56" s="81">
        <v>758564605</v>
      </c>
    </row>
    <row r="57" spans="2:15" ht="7.5" customHeight="1">
      <c r="B57" s="74" t="s">
        <v>145</v>
      </c>
      <c r="C57" s="79">
        <v>359066634</v>
      </c>
      <c r="D57" s="79">
        <v>306824860</v>
      </c>
      <c r="E57" s="79">
        <v>421321107</v>
      </c>
      <c r="F57" s="79">
        <v>372676833</v>
      </c>
      <c r="G57" s="79">
        <v>411055779</v>
      </c>
      <c r="H57" s="79">
        <v>395818563</v>
      </c>
      <c r="I57" s="79">
        <v>400288711</v>
      </c>
      <c r="J57" s="79">
        <v>391968333</v>
      </c>
      <c r="K57" s="79">
        <v>401241392</v>
      </c>
      <c r="L57" s="79">
        <v>394441857</v>
      </c>
      <c r="M57" s="79">
        <v>391849949</v>
      </c>
      <c r="N57" s="79">
        <v>381740419</v>
      </c>
      <c r="O57" s="79">
        <v>4628294437</v>
      </c>
    </row>
    <row r="58" spans="2:15" ht="7.5" customHeight="1">
      <c r="B58" s="75" t="s">
        <v>146</v>
      </c>
      <c r="C58" s="79">
        <v>1652379602</v>
      </c>
      <c r="D58" s="79">
        <v>1549049479</v>
      </c>
      <c r="E58" s="79">
        <v>1791440782</v>
      </c>
      <c r="F58" s="79">
        <v>1760221841</v>
      </c>
      <c r="G58" s="79">
        <v>1819680813</v>
      </c>
      <c r="H58" s="79">
        <v>1737551666</v>
      </c>
      <c r="I58" s="79">
        <v>1715497067</v>
      </c>
      <c r="J58" s="79">
        <v>1795834660</v>
      </c>
      <c r="K58" s="79">
        <v>1729368751</v>
      </c>
      <c r="L58" s="79">
        <v>1800051641</v>
      </c>
      <c r="M58" s="79">
        <v>1704497851</v>
      </c>
      <c r="N58" s="79">
        <v>1755180781</v>
      </c>
      <c r="O58" s="79">
        <v>20810754934</v>
      </c>
    </row>
    <row r="59" spans="2:15" ht="7.5" customHeight="1">
      <c r="B59" s="80" t="s">
        <v>147</v>
      </c>
      <c r="C59" s="81">
        <v>147253373</v>
      </c>
      <c r="D59" s="81">
        <v>141494835</v>
      </c>
      <c r="E59" s="81">
        <v>159530681</v>
      </c>
      <c r="F59" s="81">
        <v>155652500</v>
      </c>
      <c r="G59" s="81">
        <v>164900082</v>
      </c>
      <c r="H59" s="81">
        <v>163476791</v>
      </c>
      <c r="I59" s="81">
        <v>162309639</v>
      </c>
      <c r="J59" s="81">
        <v>183946906</v>
      </c>
      <c r="K59" s="81">
        <v>159900270</v>
      </c>
      <c r="L59" s="81">
        <v>159406955</v>
      </c>
      <c r="M59" s="81">
        <v>156732948</v>
      </c>
      <c r="N59" s="81">
        <v>150579598</v>
      </c>
      <c r="O59" s="81">
        <v>1905184578</v>
      </c>
    </row>
    <row r="60" spans="2:15" ht="7.5" customHeight="1">
      <c r="B60" s="74" t="s">
        <v>148</v>
      </c>
      <c r="C60" s="79">
        <v>27507299</v>
      </c>
      <c r="D60" s="79">
        <v>26921790</v>
      </c>
      <c r="E60" s="79">
        <v>28777794</v>
      </c>
      <c r="F60" s="79">
        <v>24811390</v>
      </c>
      <c r="G60" s="79">
        <v>29970052</v>
      </c>
      <c r="H60" s="79">
        <v>29669742</v>
      </c>
      <c r="I60" s="79">
        <v>29667873</v>
      </c>
      <c r="J60" s="79">
        <v>32356476</v>
      </c>
      <c r="K60" s="79">
        <v>29761593</v>
      </c>
      <c r="L60" s="79">
        <v>29672148</v>
      </c>
      <c r="M60" s="79">
        <v>27833715</v>
      </c>
      <c r="N60" s="79">
        <v>28377516</v>
      </c>
      <c r="O60" s="79">
        <v>345327388</v>
      </c>
    </row>
    <row r="61" spans="2:15" ht="7.5" customHeight="1">
      <c r="B61" s="75" t="s">
        <v>149</v>
      </c>
      <c r="C61" s="79">
        <v>344062238</v>
      </c>
      <c r="D61" s="79">
        <v>397870050</v>
      </c>
      <c r="E61" s="79">
        <v>400252718</v>
      </c>
      <c r="F61" s="79">
        <v>675442437</v>
      </c>
      <c r="G61" s="79">
        <v>330966797</v>
      </c>
      <c r="H61" s="79">
        <v>429727526</v>
      </c>
      <c r="I61" s="79">
        <v>393127500</v>
      </c>
      <c r="J61" s="79">
        <v>340749472</v>
      </c>
      <c r="K61" s="79">
        <v>530574727</v>
      </c>
      <c r="L61" s="79">
        <v>397155335</v>
      </c>
      <c r="M61" s="79">
        <v>447190955</v>
      </c>
      <c r="N61" s="79">
        <v>298735109</v>
      </c>
      <c r="O61" s="79">
        <v>4985854864</v>
      </c>
    </row>
    <row r="62" spans="2:15" ht="7.5" customHeight="1">
      <c r="B62" s="80" t="s">
        <v>150</v>
      </c>
      <c r="C62" s="81">
        <v>247644073</v>
      </c>
      <c r="D62" s="81">
        <v>249495993</v>
      </c>
      <c r="E62" s="81">
        <v>289846997</v>
      </c>
      <c r="F62" s="81">
        <v>295291644</v>
      </c>
      <c r="G62" s="81">
        <v>295954071</v>
      </c>
      <c r="H62" s="81">
        <v>292986949</v>
      </c>
      <c r="I62" s="81">
        <v>299284127</v>
      </c>
      <c r="J62" s="81">
        <v>313776985</v>
      </c>
      <c r="K62" s="81">
        <v>286452204</v>
      </c>
      <c r="L62" s="81">
        <v>274734869</v>
      </c>
      <c r="M62" s="81">
        <v>286010017</v>
      </c>
      <c r="N62" s="81">
        <v>264700597</v>
      </c>
      <c r="O62" s="81">
        <v>3396178526</v>
      </c>
    </row>
    <row r="63" spans="2:15" ht="7.5" customHeight="1">
      <c r="B63" s="74" t="s">
        <v>151</v>
      </c>
      <c r="C63" s="79">
        <v>90238276</v>
      </c>
      <c r="D63" s="79">
        <v>76221790</v>
      </c>
      <c r="E63" s="79">
        <v>83915071</v>
      </c>
      <c r="F63" s="79">
        <v>163349095</v>
      </c>
      <c r="G63" s="79">
        <v>104571838</v>
      </c>
      <c r="H63" s="79">
        <v>106433083</v>
      </c>
      <c r="I63" s="79">
        <v>124667224</v>
      </c>
      <c r="J63" s="79">
        <v>103366054</v>
      </c>
      <c r="K63" s="79">
        <v>109209497</v>
      </c>
      <c r="L63" s="79">
        <v>83347612</v>
      </c>
      <c r="M63" s="79">
        <v>136095055</v>
      </c>
      <c r="N63" s="79">
        <v>107740752</v>
      </c>
      <c r="O63" s="79">
        <v>1289155347</v>
      </c>
    </row>
    <row r="64" spans="2:15" ht="7.5" customHeight="1">
      <c r="B64" s="75" t="s">
        <v>152</v>
      </c>
      <c r="C64" s="79">
        <v>265336042</v>
      </c>
      <c r="D64" s="79">
        <v>292678822</v>
      </c>
      <c r="E64" s="79">
        <v>289515983</v>
      </c>
      <c r="F64" s="79">
        <v>264116380</v>
      </c>
      <c r="G64" s="79">
        <v>312843133</v>
      </c>
      <c r="H64" s="79">
        <v>314530898</v>
      </c>
      <c r="I64" s="79">
        <v>303480515</v>
      </c>
      <c r="J64" s="79">
        <v>361325099</v>
      </c>
      <c r="K64" s="79">
        <v>294327066</v>
      </c>
      <c r="L64" s="79">
        <v>234626113</v>
      </c>
      <c r="M64" s="79">
        <v>326104177</v>
      </c>
      <c r="N64" s="79">
        <v>342570961</v>
      </c>
      <c r="O64" s="79">
        <v>3601455189</v>
      </c>
    </row>
    <row r="65" spans="2:15" ht="7.5" customHeight="1" thickBot="1">
      <c r="B65" s="80" t="s">
        <v>153</v>
      </c>
      <c r="C65" s="79">
        <v>38854971</v>
      </c>
      <c r="D65" s="79">
        <v>48875276</v>
      </c>
      <c r="E65" s="79">
        <v>50467462</v>
      </c>
      <c r="F65" s="79">
        <v>53790957</v>
      </c>
      <c r="G65" s="79">
        <v>54614808</v>
      </c>
      <c r="H65" s="79">
        <v>53006758</v>
      </c>
      <c r="I65" s="79">
        <v>64188643</v>
      </c>
      <c r="J65" s="79">
        <v>74342425</v>
      </c>
      <c r="K65" s="79">
        <v>71113974</v>
      </c>
      <c r="L65" s="79">
        <v>69590850</v>
      </c>
      <c r="M65" s="79">
        <v>60471702</v>
      </c>
      <c r="N65" s="79">
        <v>63488515</v>
      </c>
      <c r="O65" s="79">
        <v>702806341</v>
      </c>
    </row>
    <row r="66" spans="2:15" ht="7.5" customHeight="1" thickTop="1">
      <c r="B66" s="76" t="s">
        <v>215</v>
      </c>
      <c r="C66" s="83">
        <v>14415723854</v>
      </c>
      <c r="D66" s="83">
        <v>13996936170</v>
      </c>
      <c r="E66" s="83">
        <v>15562373457</v>
      </c>
      <c r="F66" s="83">
        <v>15612675554</v>
      </c>
      <c r="G66" s="83">
        <v>15561263683</v>
      </c>
      <c r="H66" s="83">
        <v>15976736385</v>
      </c>
      <c r="I66" s="83">
        <v>15574241847</v>
      </c>
      <c r="J66" s="83">
        <v>16272885173</v>
      </c>
      <c r="K66" s="83">
        <v>16014265570</v>
      </c>
      <c r="L66" s="83">
        <v>15743508930</v>
      </c>
      <c r="M66" s="83">
        <v>15477859298</v>
      </c>
      <c r="N66" s="83">
        <v>15580968266</v>
      </c>
      <c r="O66" s="83">
        <v>185789438187</v>
      </c>
    </row>
    <row r="67" spans="2:15" ht="7.5" customHeight="1" thickBot="1">
      <c r="B67" s="77" t="s">
        <v>155</v>
      </c>
      <c r="C67" s="82">
        <v>99273787</v>
      </c>
      <c r="D67" s="82">
        <v>76355611</v>
      </c>
      <c r="E67" s="82">
        <v>89966928</v>
      </c>
      <c r="F67" s="82">
        <v>83531123</v>
      </c>
      <c r="G67" s="82">
        <v>85527663</v>
      </c>
      <c r="H67" s="82">
        <v>84110585</v>
      </c>
      <c r="I67" s="82">
        <v>81463360</v>
      </c>
      <c r="J67" s="82">
        <v>25274493</v>
      </c>
      <c r="K67" s="82">
        <v>50900229</v>
      </c>
      <c r="L67" s="82">
        <v>77954235</v>
      </c>
      <c r="M67" s="82">
        <v>77918615</v>
      </c>
      <c r="N67" s="82">
        <v>63998186</v>
      </c>
      <c r="O67" s="82">
        <v>896274815</v>
      </c>
    </row>
    <row r="68" spans="2:15" ht="7.5" customHeight="1" thickTop="1">
      <c r="B68" s="78" t="s">
        <v>216</v>
      </c>
      <c r="C68" s="81">
        <v>14514997641</v>
      </c>
      <c r="D68" s="81">
        <v>14073291781</v>
      </c>
      <c r="E68" s="81">
        <v>15652340385</v>
      </c>
      <c r="F68" s="81">
        <v>15696206677</v>
      </c>
      <c r="G68" s="81">
        <v>15646791346</v>
      </c>
      <c r="H68" s="81">
        <v>16060846970</v>
      </c>
      <c r="I68" s="81">
        <v>15655705207</v>
      </c>
      <c r="J68" s="81">
        <v>16298159666</v>
      </c>
      <c r="K68" s="81">
        <v>16065165799</v>
      </c>
      <c r="L68" s="81">
        <v>15821463165</v>
      </c>
      <c r="M68" s="81">
        <v>15555777913</v>
      </c>
      <c r="N68" s="81">
        <v>15644966452</v>
      </c>
      <c r="O68" s="81">
        <v>186685713002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Phillips, Deborah (FHWA)</cp:lastModifiedBy>
  <cp:lastPrinted>2013-02-04T15:53:54Z</cp:lastPrinted>
  <dcterms:created xsi:type="dcterms:W3CDTF">2012-10-23T18:32:24Z</dcterms:created>
  <dcterms:modified xsi:type="dcterms:W3CDTF">2023-11-08T15:12:37Z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