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8" windowWidth="15576" windowHeight="12336" tabRatio="667" activeTab="0"/>
  </bookViews>
  <sheets>
    <sheet name="Cover Sheet" sheetId="1" r:id="rId1"/>
    <sheet name="Notice" sheetId="2" r:id="rId2"/>
    <sheet name="Trends" sheetId="3" r:id="rId3"/>
    <sheet name="MF33G_Jan_Mar" sheetId="4" r:id="rId4"/>
    <sheet name="MF33G_Apr_Jun" sheetId="5" r:id="rId5"/>
    <sheet name="MF33G_Jul_Sep" sheetId="6" r:id="rId6"/>
    <sheet name="MF33G_Oct_Dec" sheetId="7"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s>
  <definedNames>
    <definedName name="Cover_Data">'Cover Sheet'!$A$2:$L$3</definedName>
    <definedName name="MF121T_Data">'MF121TP1'!$B$13:$J$69</definedName>
    <definedName name="MF121T_Dates">'MF121TP1'!$B$2:$D$3</definedName>
    <definedName name="MF121T_FN_1">'MF121TP2'!$B$10:$E$65</definedName>
    <definedName name="MF121T_FN_2">'MF121TP2'!$B$58:$E$93</definedName>
    <definedName name="MF121T_FN_3">'MF121TP2'!$B$102:$E$137</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'MF121TP1'!$A$1:$K$70</definedName>
    <definedName name="_xlnm.Print_Area" localSheetId="12">'MF121TP2'!$A$1:$F$138</definedName>
    <definedName name="_xlnm.Print_Area" localSheetId="13">'MF121TP3'!$A$1:$N$95</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<sst xmlns="http://schemas.openxmlformats.org/spreadsheetml/2006/main" count="1949" uniqueCount="571">
  <si>
    <t>Line</t>
  </si>
  <si>
    <t>USPct</t>
  </si>
  <si>
    <t>NEPct</t>
  </si>
  <si>
    <t>NCPct</t>
  </si>
  <si>
    <t>SAPct</t>
  </si>
  <si>
    <t>SGPct</t>
  </si>
  <si>
    <t>WPct</t>
  </si>
  <si>
    <t>CurrMon</t>
  </si>
  <si>
    <t>CurrYear</t>
  </si>
  <si>
    <t>PrevYear</t>
  </si>
  <si>
    <t>MonSpan</t>
  </si>
  <si>
    <t>PubNum</t>
  </si>
  <si>
    <t>0</t>
  </si>
  <si>
    <t>-0.5</t>
  </si>
  <si>
    <t>-0.6</t>
  </si>
  <si>
    <t>1.2</t>
  </si>
  <si>
    <t>0.6</t>
  </si>
  <si>
    <t>0.4</t>
  </si>
  <si>
    <t>November</t>
  </si>
  <si>
    <t>2013</t>
  </si>
  <si>
    <t>2012</t>
  </si>
  <si>
    <t>January - November</t>
  </si>
  <si>
    <t>-14-009</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</si>
  <si>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</si>
  <si>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</si>
  <si>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</si>
  <si>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</si>
  <si>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</si>
  <si>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</si>
  <si>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</si>
  <si>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</si>
  <si>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</si>
  <si>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</si>
  <si>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</si>
  <si>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</si>
  <si>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</si>
  <si>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</si>
  <si>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</si>
  <si>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</si>
  <si>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</si>
  <si>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</si>
  <si>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</si>
  <si>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</si>
  <si>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</si>
  <si>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</si>
  <si>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Bryant L. Gross</t>
  </si>
  <si>
    <t>Federal Highway Administration</t>
  </si>
  <si>
    <t>Office of Highway Policy Information (OHPI)</t>
  </si>
  <si>
    <t>1200 New Jersey Avenue SE</t>
  </si>
  <si>
    <t>Washington, DC 20590</t>
  </si>
  <si>
    <t>Telephone: 202 366-5026</t>
  </si>
  <si>
    <t>Facsimile: 202 366-7742</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</si>
  <si>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</si>
  <si>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</si>
  <si>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</si>
  <si>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</si>
  <si>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</si>
  <si>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</si>
  <si>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</si>
  <si>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</si>
  <si>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</si>
  <si>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</si>
  <si>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</si>
  <si>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</si>
  <si>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</si>
  <si>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</si>
  <si>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50</t>
  </si>
  <si>
    <t>0.2</t>
  </si>
  <si>
    <t>7.5</t>
  </si>
  <si>
    <t>39.5</t>
  </si>
  <si>
    <t>51.2</t>
  </si>
  <si>
    <t>21.9</t>
  </si>
  <si>
    <t>03/24/2014</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</si>
  <si>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</si>
  <si>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</si>
  <si>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</si>
  <si>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</si>
  <si>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</si>
  <si>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</si>
  <si>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</si>
  <si>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</si>
  <si>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</si>
  <si>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</si>
  <si>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</si>
  <si>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52</t>
  </si>
  <si>
    <t>Comparison of Gross Volume of Gasoline/Gasohol</t>
  </si>
  <si>
    <t>Reported by States (1)</t>
  </si>
  <si>
    <t>TABLE MF-33G</t>
  </si>
  <si>
    <t xml:space="preserve">   (GALLONS)</t>
  </si>
  <si>
    <t>January</t>
  </si>
  <si>
    <t xml:space="preserve">Calendar </t>
  </si>
  <si>
    <t>February</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</si>
  <si>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</si>
  <si>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</si>
  <si>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</si>
  <si>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</si>
  <si>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</si>
  <si>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</si>
  <si>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</si>
  <si>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</si>
  <si>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</si>
  <si>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</si>
  <si>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</si>
  <si>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</si>
  <si>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</si>
  <si>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</si>
  <si>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</si>
  <si>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</si>
  <si>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</si>
  <si>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</si>
  <si>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</si>
  <si>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</si>
  <si>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</si>
  <si>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</si>
  <si>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</si>
  <si>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</si>
  <si>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</si>
  <si>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</si>
  <si>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</si>
  <si>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</si>
  <si>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</si>
  <si>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</si>
  <si>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</si>
  <si>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</si>
  <si>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</si>
  <si>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</si>
  <si>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</si>
  <si>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</si>
  <si>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</si>
  <si>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</si>
  <si>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</si>
  <si>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</si>
  <si>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</si>
  <si>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</si>
  <si>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</si>
  <si>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</si>
  <si>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</si>
  <si>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</si>
  <si>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</si>
  <si>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</si>
  <si>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</si>
  <si>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</si>
  <si>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</si>
  <si>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</si>
  <si>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</si>
  <si>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</si>
  <si>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</si>
  <si>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</si>
  <si>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</si>
  <si>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</si>
  <si>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</si>
  <si>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</si>
  <si>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</si>
  <si>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</si>
  <si>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</si>
  <si>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</si>
  <si>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</si>
  <si>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</si>
  <si>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</si>
  <si>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</si>
  <si>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</si>
  <si>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</si>
  <si>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</si>
  <si>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</si>
  <si>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</si>
  <si>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</si>
  <si>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3</t>
  </si>
  <si>
    <t>April</t>
  </si>
  <si>
    <t>May</t>
  </si>
  <si>
    <t>June</t>
  </si>
  <si>
    <t>AprVol</t>
  </si>
  <si>
    <t>AprCuV</t>
  </si>
  <si>
    <t>AprCuP</t>
  </si>
  <si>
    <t>mayVol</t>
  </si>
  <si>
    <t>MayCuV</t>
  </si>
  <si>
    <t>MayCuP</t>
  </si>
  <si>
    <t>JunVol</t>
  </si>
  <si>
    <t>JunCuV</t>
  </si>
  <si>
    <t>JunCuP</t>
  </si>
  <si>
    <t>4</t>
  </si>
  <si>
    <t>51</t>
  </si>
  <si>
    <t>July</t>
  </si>
  <si>
    <t>August</t>
  </si>
  <si>
    <t>September</t>
  </si>
  <si>
    <t>JulVol</t>
  </si>
  <si>
    <t>JulCuV</t>
  </si>
  <si>
    <t>JulCuP</t>
  </si>
  <si>
    <t>AugVol</t>
  </si>
  <si>
    <t>AugCuV</t>
  </si>
  <si>
    <t>AugCuP</t>
  </si>
  <si>
    <t>SepVol</t>
  </si>
  <si>
    <t>SepCuV</t>
  </si>
  <si>
    <t>SepCuP</t>
  </si>
  <si>
    <t>5</t>
  </si>
  <si>
    <t>October</t>
  </si>
  <si>
    <t>December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</si>
  <si>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</si>
  <si>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</si>
  <si>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</si>
  <si>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</si>
  <si>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</si>
  <si>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</si>
  <si>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</si>
  <si>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</si>
  <si>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</si>
  <si>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</si>
  <si>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</si>
  <si>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</si>
  <si>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</si>
  <si>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</si>
  <si>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</si>
  <si>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</si>
  <si>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</si>
  <si>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</si>
  <si>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</si>
  <si>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</si>
  <si>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</si>
  <si>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</si>
  <si>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</si>
  <si>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</si>
  <si>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</si>
  <si>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</si>
  <si>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</si>
  <si>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</si>
  <si>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</si>
  <si>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</si>
  <si>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</si>
  <si>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</si>
  <si>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</si>
  <si>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</si>
  <si>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</si>
  <si>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</si>
  <si>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</si>
  <si>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</si>
  <si>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</si>
  <si>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</si>
  <si>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</si>
  <si>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</si>
  <si>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49</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</si>
  <si>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</si>
  <si>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</si>
  <si>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</si>
  <si>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</si>
  <si>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</si>
  <si>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</si>
  <si>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</si>
  <si>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January 2/</t>
  </si>
  <si>
    <t>February 2/</t>
  </si>
  <si>
    <t>March 2/</t>
  </si>
  <si>
    <t>April 2/</t>
  </si>
  <si>
    <t>May 2/</t>
  </si>
  <si>
    <t>June 2/</t>
  </si>
  <si>
    <t>July 2/</t>
  </si>
  <si>
    <t>August 2/</t>
  </si>
  <si>
    <t>September 2/</t>
  </si>
  <si>
    <t>October 2/</t>
  </si>
  <si>
    <t>November 2/</t>
  </si>
  <si>
    <t>December 2/</t>
  </si>
  <si>
    <t>8</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</si>
  <si>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</si>
  <si>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</si>
  <si>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</si>
  <si>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</si>
  <si>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</si>
  <si>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</si>
  <si>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</si>
  <si>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</si>
  <si>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</si>
  <si>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</si>
  <si>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</si>
  <si>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</si>
  <si>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</si>
  <si>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</si>
  <si>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</si>
  <si>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</si>
  <si>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</si>
  <si>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10/02/95</t>
  </si>
  <si>
    <t>10/01/95</t>
  </si>
  <si>
    <t>-</t>
  </si>
  <si>
    <t>09/01/09</t>
  </si>
  <si>
    <t>07/01/00</t>
  </si>
  <si>
    <t>07/01/01</t>
  </si>
  <si>
    <t>04/01/91</t>
  </si>
  <si>
    <t>07/01/13</t>
  </si>
  <si>
    <t>07/01/12</t>
  </si>
  <si>
    <t>10/01/66</t>
  </si>
  <si>
    <t>01/01/91</t>
  </si>
  <si>
    <t>01/01/92</t>
  </si>
  <si>
    <t>07/01/04</t>
  </si>
  <si>
    <t>01/01/05</t>
  </si>
  <si>
    <t>01/01/95</t>
  </si>
  <si>
    <t>10/01/09</t>
  </si>
  <si>
    <t>10/01/94</t>
  </si>
  <si>
    <t>01/01/13</t>
  </si>
  <si>
    <t>07/01/71</t>
  </si>
  <si>
    <t>07/01/07</t>
  </si>
  <si>
    <t>07/01/91</t>
  </si>
  <si>
    <t>01/01/96</t>
  </si>
  <si>
    <t>07/01/09</t>
  </si>
  <si>
    <t>01/01/90</t>
  </si>
  <si>
    <t>01/01/03</t>
  </si>
  <si>
    <t>01/01/97</t>
  </si>
  <si>
    <t>07/01/08</t>
  </si>
  <si>
    <t>01/01/89</t>
  </si>
  <si>
    <t>07/01/03</t>
  </si>
  <si>
    <t>07/01/93</t>
  </si>
  <si>
    <t>07/01/11</t>
  </si>
  <si>
    <t>08/01/99</t>
  </si>
  <si>
    <t>05/01/92</t>
  </si>
  <si>
    <t>07/30/13</t>
  </si>
  <si>
    <t>10/01/13</t>
  </si>
  <si>
    <t>08/01/97</t>
  </si>
  <si>
    <t>04/01/03</t>
  </si>
  <si>
    <t>01/01/84</t>
  </si>
  <si>
    <t>08/01/00</t>
  </si>
  <si>
    <t>01/31/89</t>
  </si>
  <si>
    <t>04/01/96</t>
  </si>
  <si>
    <t>07/01/94</t>
  </si>
  <si>
    <t>01/01/98</t>
  </si>
  <si>
    <t>10/02/92</t>
  </si>
  <si>
    <t>07/01/97</t>
  </si>
  <si>
    <t>12/01/00</t>
  </si>
  <si>
    <t>07/01/88</t>
  </si>
  <si>
    <t>07/01/95</t>
  </si>
  <si>
    <t>01/01/02</t>
  </si>
  <si>
    <t>07/01/05</t>
  </si>
  <si>
    <t>05/27/87</t>
  </si>
  <si>
    <t>01/01/11</t>
  </si>
  <si>
    <t>01/01/06</t>
  </si>
  <si>
    <t>04/01/09</t>
  </si>
  <si>
    <t>07/01/87</t>
  </si>
  <si>
    <t>04/01/99</t>
  </si>
  <si>
    <t>07/01/89</t>
  </si>
  <si>
    <t>04/01/90</t>
  </si>
  <si>
    <t>10/01/91</t>
  </si>
  <si>
    <t>09/01/97</t>
  </si>
  <si>
    <t>05/01/97</t>
  </si>
  <si>
    <t>05/01/13</t>
  </si>
  <si>
    <t>04/01/06</t>
  </si>
  <si>
    <t>07/01/75</t>
  </si>
  <si>
    <t>Mean</t>
  </si>
  <si>
    <t>Weighted Avg</t>
  </si>
  <si>
    <t>Federal Tax</t>
  </si>
  <si>
    <t>10/01/97</t>
  </si>
  <si>
    <t>9</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</si>
  <si>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</si>
  <si>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</si>
  <si>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</si>
  <si>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</si>
  <si>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</si>
  <si>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</si>
  <si>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</si>
  <si>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</si>
  <si>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</si>
  <si>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</si>
  <si>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27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</si>
  <si>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</si>
  <si>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</si>
  <si>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</si>
  <si>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</si>
  <si>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</si>
  <si>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</si>
  <si>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</si>
  <si>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</si>
  <si>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</si>
  <si>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</si>
  <si>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</si>
  <si>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</si>
  <si>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</si>
  <si>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</si>
  <si>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</si>
  <si>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the county from 0-5.0 cents per gallon.  All counties levy the SCETS</t>
  </si>
  <si>
    <t>14</t>
  </si>
  <si>
    <t>tax on gasoline, but a few levy less than the maximum rate.  LPG vehicles registered in the State pay an annual fee in lieu of the tax on</t>
  </si>
  <si>
    <t>15</t>
  </si>
  <si>
    <t>alternative fuels and the SCETS tax.</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</si>
  <si>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</si>
  <si>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</si>
  <si>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</si>
  <si>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</si>
  <si>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</si>
  <si>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</si>
  <si>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</si>
  <si>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</si>
  <si>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</si>
  <si>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</si>
  <si>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</si>
  <si>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</si>
  <si>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</si>
  <si>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</si>
  <si>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</si>
  <si>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</si>
  <si>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</si>
  <si>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</si>
  <si>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</si>
  <si>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</si>
  <si>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</si>
  <si>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</si>
  <si>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</si>
  <si>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</si>
  <si>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</si>
  <si>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</si>
  <si>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</si>
  <si>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</si>
  <si>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</si>
  <si>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</si>
  <si>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</si>
  <si>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</si>
  <si>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</si>
  <si>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</si>
  <si>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</si>
  <si>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</si>
  <si>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</si>
  <si>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</si>
  <si>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</si>
  <si>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</si>
  <si>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</si>
  <si>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</si>
  <si>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</si>
  <si>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</si>
  <si>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</si>
  <si>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</si>
  <si>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</si>
  <si>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</si>
  <si>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</si>
  <si>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39</t>
  </si>
  <si>
    <t>The gasoline, gasohol, and diesel rates include the Petroleum Products Loading Fee of $150 per 8,000 gallons (1.875 cents per gallon).  Owners</t>
  </si>
  <si>
    <t>40</t>
  </si>
  <si>
    <t>of LPG-powered vehicles up to 54,000 pounds gross vehicle weight may pay an annual fee in lieu of the volume tax.</t>
  </si>
  <si>
    <t>41</t>
  </si>
  <si>
    <t>Rates are variable, adjusted annually.  Rates include the Petroleum Business Tax of 17 cents per gallon.  The gasoline rate includes a 0.5 mill</t>
  </si>
  <si>
    <t>42</t>
  </si>
  <si>
    <t>(0.05 cents) per gallon Petroleum Testing Fee.</t>
  </si>
  <si>
    <t>43</t>
  </si>
  <si>
    <t>Rates are variable, adjusted semiannually.</t>
  </si>
  <si>
    <t>44</t>
  </si>
  <si>
    <t>A special excise tax of 2% is imposed on all sales of special fuel (diesel or LPG) that are exempted from the volume tax if the fuel is sold</t>
  </si>
  <si>
    <t>45</t>
  </si>
  <si>
    <t>for use in the State.  There is a producer credit of 40 cents per gallon of agriculturally derived alcohol produced in the State and used to</t>
  </si>
  <si>
    <t>46</t>
  </si>
  <si>
    <t>make gasohol.</t>
  </si>
  <si>
    <t>47</t>
  </si>
  <si>
    <t>Commercial vehicles formerly subject to the highway use tax pay an additional 3 cents per gallon.  Dealers are refunded 10 cents per gallon of</t>
  </si>
  <si>
    <t>48</t>
  </si>
  <si>
    <t>each qualified fuel (ethanol or methanol) blended with unleaded gasoline.</t>
  </si>
  <si>
    <t>Rates shown include 1 cent per gallon tax dedicated to the Petroleum Underground Tank Release Environmental Cleanup Indemnity Fund.  When the</t>
  </si>
  <si>
    <t>Fund reaches specified balance, future tax revenues will be deposited in a highway fund.  The gasoline, gasohol, and LPG rates include 0.08</t>
  </si>
  <si>
    <t>cents for fuel inspection.  LPG users may pay an annual fee in lieu of the volume tax.</t>
  </si>
  <si>
    <t>The diesel and LPG rates shown are paid by users for vehicles not under the jurisdiction of Public Utility Commissioner.  Vehicles under the</t>
  </si>
  <si>
    <t>53</t>
  </si>
  <si>
    <t>jurisdiction of the Public Utilities Commissioner and paying motor-carrier fees are exempt from payment of the motor-fuel tax.</t>
  </si>
  <si>
    <t>54</t>
  </si>
  <si>
    <t>The rates include the Oil Franchise Tax for Maintenance and Construction, a variable rate tax adjusted annually.  LPG rate is based on the</t>
  </si>
  <si>
    <t>55</t>
  </si>
  <si>
    <t>gasolie gallon equivalent.</t>
  </si>
  <si>
    <t>56</t>
  </si>
  <si>
    <t>Rates includes 1 cent per gallon tax for the Underground Storage Tank Financial Responsibility Fund.</t>
  </si>
  <si>
    <t>57</t>
  </si>
  <si>
    <t>As of 7/1/2009, South Dakota taxes gasoline at 22 cents and ethyl alcohol at 8 cents.</t>
  </si>
  <si>
    <t>58</t>
  </si>
  <si>
    <t>59</t>
  </si>
  <si>
    <t>LPG is tax exempt if user purchases annual exemption certificate.</t>
  </si>
  <si>
    <t>60</t>
  </si>
  <si>
    <t>Diesel vehicles 10,000 pounds and over pay 26 cents per gallon.  LPG vehicles are subject to a registration fee 1.75 times the usual fee.  The</t>
  </si>
  <si>
    <t>61</t>
  </si>
  <si>
    <t>gasoline, gasohol, and diesel rates include 1 cents per gallon for the Petroleum Cleanup Fund.</t>
  </si>
  <si>
    <t>62</t>
  </si>
  <si>
    <t>Vehicles weighing 26,000 pounds or more having 3 or more axles pay an additional 3.5 cents per gallon.</t>
  </si>
  <si>
    <t>63</t>
  </si>
  <si>
    <t>Owners of LPG vehicles pay an annual fee.</t>
  </si>
  <si>
    <t>64</t>
  </si>
  <si>
    <t>Rates are variable, adjusted annually.</t>
  </si>
  <si>
    <t>65</t>
  </si>
  <si>
    <t>66</t>
  </si>
  <si>
    <t>LPG is subject to sales tax.  The gasoline, gasohol, and diesel rates include 1 cent for the Underground Storage Tank Corrective Action Account.</t>
  </si>
  <si>
    <t>67</t>
  </si>
  <si>
    <t>68</t>
  </si>
  <si>
    <t>69</t>
  </si>
  <si>
    <t>70</t>
  </si>
  <si>
    <t>Tax Rates on Motor Fuel - Footnotes C</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</si>
  <si>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</si>
  <si>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</si>
  <si>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</si>
  <si>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</si>
  <si>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</si>
  <si>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</si>
  <si>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</si>
  <si>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</si>
  <si>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</si>
  <si>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</si>
  <si>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</si>
  <si>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</si>
  <si>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</si>
  <si>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</si>
  <si>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</si>
  <si>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</si>
  <si>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</si>
  <si>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</si>
  <si>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</si>
  <si>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</si>
  <si>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</si>
  <si>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</si>
  <si>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</si>
  <si>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</si>
  <si>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</si>
  <si>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</si>
  <si>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</si>
  <si>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</si>
  <si>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</si>
  <si>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</si>
  <si>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</si>
  <si>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</si>
  <si>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</si>
  <si>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</si>
  <si>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</si>
  <si>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</si>
  <si>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</si>
  <si>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</si>
  <si>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</si>
  <si>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</si>
  <si>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</si>
  <si>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</si>
  <si>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</si>
  <si>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</si>
  <si>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</si>
  <si>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</si>
  <si>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</si>
  <si>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</si>
  <si>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</si>
  <si>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</si>
  <si>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</si>
  <si>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</si>
  <si>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</si>
  <si>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</si>
  <si>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</si>
  <si>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</si>
  <si>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</si>
  <si>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</si>
  <si>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</si>
  <si>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</si>
  <si>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</si>
  <si>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</si>
  <si>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</si>
  <si>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</si>
  <si>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Tax Rates on Motor Fuel B</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</si>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</sst>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71">
    <font>
      <sz val="10"/>
      <color theme="1"/>
      <name val="Arial"/>
      <family val="2"/>
    </font>
    <font>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26"/>
      <color indexed="8"/>
      <name val="Arial"/>
      <family val="2"/>
    </font>
    <font>
      <sz val="18"/>
      <color indexed="8"/>
      <name val="Arial"/>
      <family val="2"/>
    </font>
    <font>
      <b/>
      <sz val="16"/>
      <color indexed="8"/>
      <name val="Arial"/>
      <family val="2"/>
    </font>
    <font>
      <sz val="16"/>
      <color indexed="8"/>
      <name val="Arial"/>
      <family val="2"/>
    </font>
    <font>
      <sz val="12"/>
      <color indexed="8"/>
      <name val="Arial"/>
      <family val="2"/>
    </font>
    <font>
      <sz val="8"/>
      <color indexed="8"/>
      <name val="Arial"/>
      <family val="2"/>
    </font>
    <font>
      <sz val="24"/>
      <color indexed="8"/>
      <name val="Arial"/>
      <family val="2"/>
    </font>
    <font>
      <b/>
      <sz val="12"/>
      <color indexed="8"/>
      <name val="Arial"/>
      <family val="2"/>
    </font>
    <font>
      <sz val="7"/>
      <color indexed="8"/>
      <name val="Arial"/>
      <family val="2"/>
    </font>
    <font>
      <sz val="6"/>
      <color indexed="8"/>
      <name val="Arial"/>
      <family val="2"/>
    </font>
    <font>
      <sz val="11"/>
      <color indexed="9"/>
      <name val="Arial"/>
      <family val="2"/>
    </font>
    <font>
      <sz val="5"/>
      <color indexed="8"/>
      <name val="Arial"/>
      <family val="2"/>
    </font>
    <font>
      <sz val="14"/>
      <color indexed="8"/>
      <name val="Arial"/>
      <family val="2"/>
    </font>
    <font>
      <b/>
      <sz val="14"/>
      <color indexed="8"/>
      <name val="Arial"/>
      <family val="2"/>
    </font>
    <font>
      <sz val="7"/>
      <color indexed="9"/>
      <name val="Arial"/>
      <family val="2"/>
    </font>
    <font>
      <sz val="6"/>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26"/>
      <color theme="1"/>
      <name val="Arial"/>
      <family val="2"/>
    </font>
    <font>
      <sz val="18"/>
      <color theme="1"/>
      <name val="Arial"/>
      <family val="2"/>
    </font>
    <font>
      <b/>
      <sz val="16"/>
      <color theme="1"/>
      <name val="Arial"/>
      <family val="2"/>
    </font>
    <font>
      <sz val="16"/>
      <color theme="1"/>
      <name val="Arial"/>
      <family val="2"/>
    </font>
    <font>
      <sz val="12"/>
      <color theme="1"/>
      <name val="Arial"/>
      <family val="2"/>
    </font>
    <font>
      <sz val="8"/>
      <color theme="1"/>
      <name val="Arial"/>
      <family val="2"/>
    </font>
    <font>
      <sz val="24"/>
      <color theme="1"/>
      <name val="Arial"/>
      <family val="2"/>
    </font>
    <font>
      <b/>
      <sz val="12"/>
      <color theme="1"/>
      <name val="Arial"/>
      <family val="2"/>
    </font>
    <font>
      <sz val="7"/>
      <color theme="1"/>
      <name val="Arial"/>
      <family val="2"/>
    </font>
    <font>
      <sz val="6"/>
      <color theme="1"/>
      <name val="Arial"/>
      <family val="2"/>
    </font>
    <font>
      <sz val="11"/>
      <color theme="0"/>
      <name val="Arial"/>
      <family val="2"/>
    </font>
    <font>
      <sz val="5"/>
      <color theme="1"/>
      <name val="Arial"/>
      <family val="2"/>
    </font>
    <font>
      <sz val="14"/>
      <color theme="1"/>
      <name val="Arial"/>
      <family val="2"/>
    </font>
    <font>
      <b/>
      <sz val="14"/>
      <color theme="1"/>
      <name val="Arial"/>
      <family val="2"/>
    </font>
    <font>
      <sz val="7"/>
      <color theme="0"/>
      <name val="Arial"/>
      <family val="2"/>
    </font>
    <font>
      <sz val="6"/>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style="thin"/>
      <right style="thin"/>
      <top>
        <color indexed="63"/>
      </top>
      <bottom style="double"/>
    </border>
    <border>
      <left style="thin"/>
      <right style="thin"/>
      <top style="double"/>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style="thin"/>
      <top>
        <color indexed="63"/>
      </top>
      <bottom style="thin">
        <color theme="0" tint="-0.3499799966812134"/>
      </bottom>
    </border>
    <border>
      <left>
        <color indexed="63"/>
      </left>
      <right style="thin"/>
      <top style="thin"/>
      <bottom>
        <color indexed="63"/>
      </bottom>
    </border>
    <border>
      <left style="thin"/>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97">
    <xf numFmtId="0" fontId="0" fillId="0" borderId="0" xfId="0" applyAlignment="1">
      <alignment/>
    </xf>
    <xf numFmtId="0" fontId="55" fillId="0" borderId="0" xfId="0" applyFont="1" applyAlignment="1">
      <alignment horizontal="centerContinuous"/>
    </xf>
    <xf numFmtId="0" fontId="0" fillId="0" borderId="0" xfId="0" applyAlignment="1">
      <alignment horizontal="centerContinuous"/>
    </xf>
    <xf numFmtId="0" fontId="56" fillId="0" borderId="0" xfId="0" applyFont="1" applyAlignment="1">
      <alignment horizontal="centerContinuous"/>
    </xf>
    <xf numFmtId="0" fontId="0" fillId="0" borderId="0" xfId="0" applyAlignment="1">
      <alignment horizontal="centerContinuous" wrapText="1"/>
    </xf>
    <xf numFmtId="0" fontId="57" fillId="0" borderId="0" xfId="0" applyFont="1" applyAlignment="1">
      <alignment horizontal="centerContinuous"/>
    </xf>
    <xf numFmtId="0" fontId="58" fillId="0" borderId="0" xfId="0" applyFont="1" applyAlignment="1">
      <alignment horizontal="centerContinuous"/>
    </xf>
    <xf numFmtId="0" fontId="59" fillId="0" borderId="0" xfId="0" applyFont="1" applyAlignment="1">
      <alignment horizontal="centerContinuous"/>
    </xf>
    <xf numFmtId="0" fontId="60" fillId="0" borderId="0" xfId="0" applyFont="1" applyAlignment="1">
      <alignment horizontal="centerContinuous" wrapText="1"/>
    </xf>
    <xf numFmtId="0" fontId="53"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10" fontId="0" fillId="0" borderId="0" xfId="0" applyNumberFormat="1" applyBorder="1" applyAlignment="1">
      <alignment vertical="center"/>
    </xf>
    <xf numFmtId="164" fontId="0" fillId="0" borderId="0" xfId="0" applyNumberFormat="1" applyAlignment="1">
      <alignment vertical="center"/>
    </xf>
    <xf numFmtId="164" fontId="53" fillId="0" borderId="0" xfId="0" applyNumberFormat="1" applyFont="1" applyBorder="1" applyAlignment="1">
      <alignment vertical="center"/>
    </xf>
    <xf numFmtId="0" fontId="53" fillId="0" borderId="0" xfId="0" applyFont="1" applyAlignment="1">
      <alignment horizontal="centerContinuous" vertical="center"/>
    </xf>
    <xf numFmtId="0" fontId="41" fillId="0" borderId="0" xfId="0" applyFont="1" applyAlignment="1">
      <alignment horizontal="centerContinuous" vertical="center"/>
    </xf>
    <xf numFmtId="0" fontId="0" fillId="0" borderId="0" xfId="0" applyAlignment="1">
      <alignment horizontal="centerContinuous" vertical="center"/>
    </xf>
    <xf numFmtId="164" fontId="0" fillId="0" borderId="0" xfId="0" applyNumberFormat="1" applyAlignment="1">
      <alignment horizontal="centerContinuous" vertical="center"/>
    </xf>
    <xf numFmtId="0" fontId="58" fillId="0" borderId="0" xfId="0" applyFont="1" applyAlignment="1">
      <alignment horizontal="centerContinuous" vertical="center"/>
    </xf>
    <xf numFmtId="0" fontId="38" fillId="0" borderId="0" xfId="0" applyFont="1" applyAlignment="1">
      <alignment/>
    </xf>
    <xf numFmtId="0" fontId="53" fillId="0" borderId="0" xfId="0" applyFont="1" applyAlignment="1" quotePrefix="1">
      <alignment/>
    </xf>
    <xf numFmtId="0" fontId="53" fillId="0" borderId="0" xfId="0" applyFont="1" applyAlignment="1">
      <alignment/>
    </xf>
    <xf numFmtId="0" fontId="0" fillId="0" borderId="0" xfId="0" applyAlignment="1" quotePrefix="1">
      <alignment/>
    </xf>
    <xf numFmtId="164" fontId="0" fillId="0" borderId="0" xfId="0" applyNumberFormat="1" applyBorder="1" applyAlignment="1">
      <alignment horizontal="centerContinuous" vertical="center"/>
    </xf>
    <xf numFmtId="0" fontId="61" fillId="0" borderId="0" xfId="0" applyFont="1" applyAlignment="1">
      <alignment horizontal="centerContinuous" vertical="center"/>
    </xf>
    <xf numFmtId="0" fontId="0" fillId="0" borderId="0" xfId="0" applyFont="1" applyAlignment="1">
      <alignment horizontal="centerContinuous" vertical="center"/>
    </xf>
    <xf numFmtId="164" fontId="53" fillId="0" borderId="0" xfId="0" applyNumberFormat="1" applyFont="1" applyAlignment="1">
      <alignment horizontal="centerContinuous" vertical="center"/>
    </xf>
    <xf numFmtId="164" fontId="0" fillId="0" borderId="0" xfId="0" applyNumberFormat="1" applyAlignment="1">
      <alignment/>
    </xf>
    <xf numFmtId="0" fontId="0" fillId="0" borderId="0" xfId="0" applyFont="1" applyAlignment="1">
      <alignment/>
    </xf>
    <xf numFmtId="0" fontId="0" fillId="0" borderId="0" xfId="0" applyFont="1" applyAlignment="1" quotePrefix="1">
      <alignment/>
    </xf>
    <xf numFmtId="0" fontId="62" fillId="0" borderId="0" xfId="0" applyFont="1" applyAlignment="1">
      <alignment/>
    </xf>
    <xf numFmtId="0" fontId="0" fillId="0" borderId="0" xfId="0" applyAlignment="1">
      <alignment horizontal="left" indent="5"/>
    </xf>
    <xf numFmtId="0" fontId="63" fillId="0" borderId="10" xfId="0" applyFont="1" applyBorder="1" applyAlignment="1">
      <alignment horizontal="center" vertical="center"/>
    </xf>
    <xf numFmtId="0" fontId="63" fillId="0" borderId="10" xfId="0" applyFont="1" applyBorder="1" applyAlignment="1">
      <alignment horizontal="centerContinuous" vertical="center"/>
    </xf>
    <xf numFmtId="0" fontId="63" fillId="0" borderId="11" xfId="0" applyFont="1" applyBorder="1" applyAlignment="1">
      <alignment horizontal="center" vertical="center"/>
    </xf>
    <xf numFmtId="0" fontId="63" fillId="0" borderId="11" xfId="0" applyFont="1" applyBorder="1" applyAlignment="1">
      <alignment horizontal="centerContinuous" vertical="center"/>
    </xf>
    <xf numFmtId="0" fontId="63" fillId="0" borderId="12" xfId="0" applyFont="1" applyBorder="1" applyAlignment="1">
      <alignment horizontal="center" vertical="center" wrapText="1"/>
    </xf>
    <xf numFmtId="0" fontId="63" fillId="0" borderId="13" xfId="0" applyFont="1" applyBorder="1" applyAlignment="1">
      <alignment horizontal="center" vertical="center" wrapText="1"/>
    </xf>
    <xf numFmtId="0" fontId="64" fillId="0" borderId="0" xfId="0" applyFont="1" applyAlignment="1">
      <alignment/>
    </xf>
    <xf numFmtId="0" fontId="64" fillId="0" borderId="11" xfId="0" applyFont="1" applyBorder="1" applyAlignment="1">
      <alignment horizontal="center" vertical="center" wrapText="1"/>
    </xf>
    <xf numFmtId="0" fontId="64" fillId="0" borderId="10" xfId="0" applyFont="1" applyBorder="1" applyAlignment="1">
      <alignment horizontal="center" vertical="center" wrapText="1"/>
    </xf>
    <xf numFmtId="0" fontId="2" fillId="0" borderId="10" xfId="0" applyFont="1" applyBorder="1" applyAlignment="1">
      <alignment/>
    </xf>
    <xf numFmtId="0" fontId="2" fillId="0" borderId="11" xfId="0" applyFont="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0" fontId="63" fillId="0" borderId="12" xfId="0" applyFont="1" applyBorder="1" applyAlignment="1">
      <alignment horizontal="center" vertical="center"/>
    </xf>
    <xf numFmtId="0" fontId="63" fillId="0" borderId="12" xfId="0" applyFont="1" applyBorder="1" applyAlignment="1">
      <alignment horizontal="centerContinuous" vertical="center"/>
    </xf>
    <xf numFmtId="3" fontId="64" fillId="0" borderId="10" xfId="0" applyNumberFormat="1" applyFont="1" applyBorder="1" applyAlignment="1">
      <alignment/>
    </xf>
    <xf numFmtId="3" fontId="64" fillId="0" borderId="11" xfId="0" applyNumberFormat="1" applyFont="1" applyBorder="1" applyAlignment="1">
      <alignment wrapText="1"/>
    </xf>
    <xf numFmtId="3" fontId="64" fillId="0" borderId="11" xfId="0" applyNumberFormat="1" applyFont="1" applyBorder="1" applyAlignment="1">
      <alignment/>
    </xf>
    <xf numFmtId="3" fontId="2" fillId="0" borderId="11" xfId="0" applyNumberFormat="1" applyFont="1" applyBorder="1" applyAlignment="1">
      <alignment/>
    </xf>
    <xf numFmtId="0" fontId="2" fillId="0" borderId="11" xfId="0" applyFont="1" applyBorder="1" applyAlignment="1">
      <alignment/>
    </xf>
    <xf numFmtId="3" fontId="64" fillId="0" borderId="14" xfId="0" applyNumberFormat="1" applyFont="1" applyBorder="1" applyAlignment="1">
      <alignment/>
    </xf>
    <xf numFmtId="3" fontId="64" fillId="0" borderId="15" xfId="0" applyNumberFormat="1" applyFont="1" applyBorder="1" applyAlignment="1">
      <alignment/>
    </xf>
    <xf numFmtId="3" fontId="64" fillId="0" borderId="12" xfId="0" applyNumberFormat="1" applyFont="1" applyBorder="1" applyAlignment="1">
      <alignment/>
    </xf>
    <xf numFmtId="0" fontId="64" fillId="0" borderId="12" xfId="0" applyFont="1" applyBorder="1" applyAlignment="1">
      <alignment/>
    </xf>
    <xf numFmtId="0" fontId="2" fillId="0" borderId="10" xfId="0" applyFont="1" applyBorder="1" applyAlignment="1" quotePrefix="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164" fontId="64" fillId="0" borderId="10" xfId="0" applyNumberFormat="1" applyFont="1" applyBorder="1" applyAlignment="1">
      <alignment/>
    </xf>
    <xf numFmtId="164" fontId="64" fillId="0" borderId="11" xfId="0" applyNumberFormat="1" applyFont="1" applyBorder="1" applyAlignment="1">
      <alignment wrapText="1"/>
    </xf>
    <xf numFmtId="164" fontId="64" fillId="0" borderId="11" xfId="0" applyNumberFormat="1" applyFont="1" applyBorder="1" applyAlignment="1">
      <alignment/>
    </xf>
    <xf numFmtId="164" fontId="64" fillId="0" borderId="14" xfId="0" applyNumberFormat="1" applyFont="1" applyBorder="1" applyAlignment="1">
      <alignment/>
    </xf>
    <xf numFmtId="164" fontId="64" fillId="0" borderId="15" xfId="0" applyNumberFormat="1" applyFont="1" applyBorder="1" applyAlignment="1">
      <alignment/>
    </xf>
    <xf numFmtId="164" fontId="64" fillId="0" borderId="12" xfId="0" applyNumberFormat="1" applyFont="1" applyBorder="1" applyAlignment="1">
      <alignment/>
    </xf>
    <xf numFmtId="164" fontId="2" fillId="0" borderId="11" xfId="0" applyNumberFormat="1" applyFont="1" applyBorder="1" applyAlignment="1">
      <alignment/>
    </xf>
    <xf numFmtId="0" fontId="64" fillId="0" borderId="0" xfId="0" applyFont="1" applyAlignment="1">
      <alignment horizontal="right"/>
    </xf>
    <xf numFmtId="0" fontId="55" fillId="0" borderId="0" xfId="0" applyFont="1" applyAlignment="1">
      <alignment horizontal="centerContinuous" vertical="center"/>
    </xf>
    <xf numFmtId="0" fontId="65" fillId="0" borderId="0" xfId="0" applyFont="1" applyAlignment="1">
      <alignment horizontal="centerContinuous" vertical="center"/>
    </xf>
    <xf numFmtId="0" fontId="66" fillId="0" borderId="0" xfId="0" applyFont="1" applyAlignment="1">
      <alignment/>
    </xf>
    <xf numFmtId="0" fontId="0" fillId="0" borderId="10" xfId="0" applyBorder="1" applyAlignment="1">
      <alignment/>
    </xf>
    <xf numFmtId="0" fontId="2" fillId="0" borderId="10" xfId="0" applyFont="1" applyBorder="1" applyAlignment="1">
      <alignment vertical="center"/>
    </xf>
    <xf numFmtId="0" fontId="2" fillId="0" borderId="11" xfId="0" applyFont="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2" xfId="0" applyFont="1" applyFill="1" applyBorder="1" applyAlignment="1">
      <alignment vertical="center"/>
    </xf>
    <xf numFmtId="3" fontId="64" fillId="0" borderId="11" xfId="0" applyNumberFormat="1" applyFont="1" applyBorder="1" applyAlignment="1">
      <alignment vertical="center"/>
    </xf>
    <xf numFmtId="0" fontId="2" fillId="0" borderId="12" xfId="0" applyFont="1" applyBorder="1" applyAlignment="1">
      <alignment vertical="center"/>
    </xf>
    <xf numFmtId="3" fontId="64" fillId="0" borderId="12" xfId="0" applyNumberFormat="1" applyFont="1" applyBorder="1" applyAlignment="1">
      <alignment vertical="center"/>
    </xf>
    <xf numFmtId="3" fontId="64" fillId="0" borderId="16" xfId="0" applyNumberFormat="1" applyFont="1" applyBorder="1" applyAlignment="1">
      <alignment vertical="center"/>
    </xf>
    <xf numFmtId="3" fontId="64" fillId="0" borderId="17" xfId="0" applyNumberFormat="1" applyFont="1" applyBorder="1" applyAlignment="1">
      <alignment vertical="center"/>
    </xf>
    <xf numFmtId="0" fontId="64" fillId="0" borderId="0" xfId="0" applyFont="1" applyAlignment="1">
      <alignment horizontal="right" vertical="center"/>
    </xf>
    <xf numFmtId="0" fontId="64" fillId="0" borderId="0" xfId="0" applyFont="1" applyAlignment="1">
      <alignment vertical="center"/>
    </xf>
    <xf numFmtId="0" fontId="63" fillId="0" borderId="0" xfId="0" applyFont="1" applyAlignment="1">
      <alignment/>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63" fillId="0" borderId="0" xfId="0" applyFont="1" applyAlignment="1">
      <alignment horizontal="center" vertical="center" wrapText="1"/>
    </xf>
    <xf numFmtId="0" fontId="63" fillId="0" borderId="18" xfId="0" applyFont="1" applyBorder="1" applyAlignment="1">
      <alignment horizontal="centerContinuous" vertical="center" wrapText="1"/>
    </xf>
    <xf numFmtId="0" fontId="63" fillId="0" borderId="0" xfId="0" applyFont="1" applyAlignment="1">
      <alignment horizontal="right" vertical="center"/>
    </xf>
    <xf numFmtId="0" fontId="63" fillId="0" borderId="0" xfId="0" applyFont="1" applyAlignment="1">
      <alignment vertical="center"/>
    </xf>
    <xf numFmtId="0" fontId="63" fillId="0" borderId="18" xfId="0" applyFont="1" applyBorder="1" applyAlignment="1">
      <alignment horizontal="centerContinuous" vertical="center"/>
    </xf>
    <xf numFmtId="0" fontId="63" fillId="0" borderId="18" xfId="0" applyFont="1" applyBorder="1" applyAlignment="1">
      <alignment horizontal="right" vertical="center"/>
    </xf>
    <xf numFmtId="0" fontId="63" fillId="0" borderId="11" xfId="0" applyFont="1" applyBorder="1" applyAlignment="1">
      <alignment vertical="center"/>
    </xf>
    <xf numFmtId="0" fontId="63" fillId="0" borderId="19" xfId="0" applyFont="1" applyBorder="1" applyAlignment="1">
      <alignment vertical="center"/>
    </xf>
    <xf numFmtId="0" fontId="63" fillId="0" borderId="18" xfId="0" applyFont="1" applyBorder="1" applyAlignment="1">
      <alignment vertical="center"/>
    </xf>
    <xf numFmtId="0" fontId="63" fillId="0" borderId="20" xfId="0" applyFont="1" applyBorder="1" applyAlignment="1">
      <alignment vertical="center"/>
    </xf>
    <xf numFmtId="0" fontId="63" fillId="0" borderId="10" xfId="0" applyNumberFormat="1" applyFont="1" applyBorder="1" applyAlignment="1">
      <alignment horizontal="center" vertical="center"/>
    </xf>
    <xf numFmtId="0" fontId="63" fillId="0" borderId="11" xfId="0" applyNumberFormat="1" applyFont="1" applyBorder="1" applyAlignment="1">
      <alignment horizontal="center" vertical="center"/>
    </xf>
    <xf numFmtId="0" fontId="63" fillId="0" borderId="12" xfId="0" applyNumberFormat="1" applyFont="1" applyBorder="1" applyAlignment="1">
      <alignment horizontal="center" vertical="center"/>
    </xf>
    <xf numFmtId="164" fontId="63" fillId="0" borderId="10" xfId="0" applyNumberFormat="1" applyFont="1" applyBorder="1" applyAlignment="1">
      <alignment horizontal="center" vertical="center"/>
    </xf>
    <xf numFmtId="164" fontId="63" fillId="0" borderId="11" xfId="0" applyNumberFormat="1" applyFont="1" applyBorder="1" applyAlignment="1">
      <alignment horizontal="center" vertical="center"/>
    </xf>
    <xf numFmtId="164" fontId="63" fillId="0" borderId="12" xfId="0" applyNumberFormat="1" applyFont="1" applyBorder="1" applyAlignment="1">
      <alignment horizontal="center" vertical="center"/>
    </xf>
    <xf numFmtId="0" fontId="63" fillId="0" borderId="13" xfId="0" applyFont="1" applyBorder="1" applyAlignment="1">
      <alignment horizontal="center" vertical="center"/>
    </xf>
    <xf numFmtId="0" fontId="63" fillId="0" borderId="0" xfId="0" applyFont="1" applyAlignment="1">
      <alignment/>
    </xf>
    <xf numFmtId="0" fontId="63" fillId="0" borderId="0" xfId="0" applyFont="1" applyAlignment="1" quotePrefix="1">
      <alignment/>
    </xf>
    <xf numFmtId="0" fontId="66" fillId="0" borderId="13" xfId="0" applyFont="1" applyBorder="1" applyAlignment="1">
      <alignment vertical="center" wrapText="1"/>
    </xf>
    <xf numFmtId="0" fontId="63" fillId="0" borderId="21" xfId="0" applyFont="1" applyBorder="1" applyAlignment="1">
      <alignment horizontal="center" vertical="center"/>
    </xf>
    <xf numFmtId="0" fontId="66" fillId="0" borderId="10" xfId="0" applyFont="1" applyBorder="1" applyAlignment="1">
      <alignment vertical="center" wrapText="1"/>
    </xf>
    <xf numFmtId="0" fontId="66" fillId="0" borderId="22" xfId="0" applyFont="1" applyBorder="1" applyAlignment="1">
      <alignment vertical="center" wrapText="1"/>
    </xf>
    <xf numFmtId="0" fontId="66" fillId="0" borderId="0" xfId="0" applyFont="1" applyBorder="1" applyAlignment="1">
      <alignment vertical="center" wrapText="1"/>
    </xf>
    <xf numFmtId="0" fontId="0" fillId="0" borderId="0" xfId="0" applyBorder="1" applyAlignment="1">
      <alignment/>
    </xf>
    <xf numFmtId="0" fontId="63" fillId="0" borderId="0" xfId="0" applyFont="1" applyBorder="1" applyAlignment="1" quotePrefix="1">
      <alignment/>
    </xf>
    <xf numFmtId="0" fontId="0" fillId="0" borderId="23" xfId="0" applyBorder="1" applyAlignment="1">
      <alignment/>
    </xf>
    <xf numFmtId="0" fontId="63" fillId="0" borderId="24" xfId="0" applyFont="1" applyBorder="1" applyAlignment="1" quotePrefix="1">
      <alignment/>
    </xf>
    <xf numFmtId="164" fontId="66" fillId="0" borderId="13" xfId="0" applyNumberFormat="1" applyFont="1" applyBorder="1" applyAlignment="1">
      <alignment horizontal="center" vertical="center" wrapText="1"/>
    </xf>
    <xf numFmtId="164" fontId="66" fillId="0" borderId="10" xfId="0" applyNumberFormat="1" applyFont="1" applyBorder="1" applyAlignment="1">
      <alignment horizontal="center" vertical="center" wrapText="1"/>
    </xf>
    <xf numFmtId="0" fontId="0" fillId="0" borderId="13" xfId="0" applyBorder="1" applyAlignment="1">
      <alignment/>
    </xf>
    <xf numFmtId="0" fontId="0" fillId="0" borderId="25" xfId="0" applyBorder="1" applyAlignment="1">
      <alignment horizontal="centerContinuous"/>
    </xf>
    <xf numFmtId="0" fontId="0" fillId="0" borderId="21" xfId="0" applyBorder="1" applyAlignment="1">
      <alignment horizontal="centerContinuous"/>
    </xf>
    <xf numFmtId="0" fontId="53" fillId="0" borderId="26" xfId="0" applyFont="1" applyBorder="1" applyAlignment="1">
      <alignment horizontal="centerContinuous"/>
    </xf>
    <xf numFmtId="0" fontId="53" fillId="0" borderId="24" xfId="0" applyFont="1" applyBorder="1" applyAlignment="1">
      <alignment horizontal="centerContinuous"/>
    </xf>
    <xf numFmtId="0" fontId="0" fillId="0" borderId="24" xfId="0" applyBorder="1" applyAlignment="1">
      <alignment/>
    </xf>
    <xf numFmtId="0" fontId="63" fillId="0" borderId="11" xfId="0" applyFont="1" applyBorder="1" applyAlignment="1">
      <alignment vertical="center" wrapText="1"/>
    </xf>
    <xf numFmtId="0" fontId="63" fillId="0" borderId="12" xfId="0" applyFont="1" applyBorder="1" applyAlignment="1">
      <alignment vertical="center" wrapText="1"/>
    </xf>
    <xf numFmtId="0" fontId="63" fillId="0" borderId="10" xfId="0" applyFont="1" applyBorder="1" applyAlignment="1">
      <alignment vertical="center" wrapText="1"/>
    </xf>
    <xf numFmtId="0" fontId="63" fillId="0" borderId="12" xfId="0" applyFont="1" applyBorder="1" applyAlignment="1">
      <alignment/>
    </xf>
    <xf numFmtId="0" fontId="63" fillId="0" borderId="10" xfId="0" applyFont="1" applyBorder="1" applyAlignment="1">
      <alignment/>
    </xf>
    <xf numFmtId="0" fontId="63" fillId="0" borderId="12" xfId="0" applyFont="1" applyBorder="1" applyAlignment="1">
      <alignment vertical="center"/>
    </xf>
    <xf numFmtId="0" fontId="63" fillId="0" borderId="10" xfId="0" applyFont="1" applyBorder="1" applyAlignment="1">
      <alignment vertical="center"/>
    </xf>
    <xf numFmtId="3" fontId="63" fillId="0" borderId="10" xfId="0" applyNumberFormat="1" applyFont="1" applyBorder="1" applyAlignment="1">
      <alignment vertical="center"/>
    </xf>
    <xf numFmtId="3" fontId="63" fillId="0" borderId="11" xfId="0" applyNumberFormat="1" applyFont="1" applyBorder="1" applyAlignment="1">
      <alignment vertical="center" wrapText="1"/>
    </xf>
    <xf numFmtId="3" fontId="63" fillId="0" borderId="12" xfId="0" applyNumberFormat="1" applyFont="1" applyBorder="1" applyAlignment="1">
      <alignment vertical="center" wrapText="1"/>
    </xf>
    <xf numFmtId="3" fontId="63" fillId="0" borderId="10" xfId="0" applyNumberFormat="1" applyFont="1" applyBorder="1" applyAlignment="1">
      <alignment vertical="center" wrapText="1"/>
    </xf>
    <xf numFmtId="3" fontId="63" fillId="0" borderId="11" xfId="0" applyNumberFormat="1" applyFont="1" applyBorder="1" applyAlignment="1">
      <alignment vertical="center"/>
    </xf>
    <xf numFmtId="3" fontId="63" fillId="0" borderId="12" xfId="0" applyNumberFormat="1" applyFont="1" applyBorder="1" applyAlignment="1">
      <alignment vertical="center"/>
    </xf>
    <xf numFmtId="0" fontId="67" fillId="0" borderId="0" xfId="0" applyFont="1" applyAlignment="1">
      <alignment horizontal="centerContinuous"/>
    </xf>
    <xf numFmtId="0" fontId="63" fillId="0" borderId="0" xfId="0" applyFont="1" applyAlignment="1">
      <alignment horizontal="centerContinuous" vertical="center"/>
    </xf>
    <xf numFmtId="0" fontId="0" fillId="0" borderId="0" xfId="0" applyAlignment="1">
      <alignment/>
    </xf>
    <xf numFmtId="0" fontId="47" fillId="0" borderId="0" xfId="52" applyAlignment="1">
      <alignment/>
    </xf>
    <xf numFmtId="0" fontId="68" fillId="0" borderId="0" xfId="0" applyFont="1" applyAlignment="1">
      <alignment/>
    </xf>
    <xf numFmtId="0" fontId="2" fillId="0" borderId="27" xfId="0" applyFont="1" applyBorder="1" applyAlignment="1">
      <alignment vertical="center"/>
    </xf>
    <xf numFmtId="3" fontId="64" fillId="0" borderId="27" xfId="0" applyNumberFormat="1" applyFont="1" applyBorder="1" applyAlignment="1">
      <alignment vertical="center"/>
    </xf>
    <xf numFmtId="0" fontId="63" fillId="0" borderId="13" xfId="0" applyFont="1" applyBorder="1" applyAlignment="1">
      <alignment vertical="center"/>
    </xf>
    <xf numFmtId="0" fontId="63" fillId="0" borderId="13" xfId="0" applyFont="1" applyBorder="1" applyAlignment="1">
      <alignment/>
    </xf>
    <xf numFmtId="0" fontId="63" fillId="0" borderId="13" xfId="0" applyFont="1" applyFill="1" applyBorder="1" applyAlignment="1">
      <alignment vertical="center"/>
    </xf>
    <xf numFmtId="0" fontId="63" fillId="0" borderId="10" xfId="0" applyFont="1" applyBorder="1" applyAlignment="1">
      <alignment/>
    </xf>
    <xf numFmtId="0" fontId="63" fillId="0" borderId="12" xfId="0" applyFont="1" applyBorder="1" applyAlignment="1">
      <alignment/>
    </xf>
    <xf numFmtId="0" fontId="63" fillId="0" borderId="0" xfId="0" applyFont="1" applyAlignment="1">
      <alignment horizontal="centerContinuous" vertical="center" wrapText="1"/>
    </xf>
    <xf numFmtId="0" fontId="69" fillId="0" borderId="11" xfId="0" applyFont="1" applyBorder="1" applyAlignment="1">
      <alignment horizontal="center" vertical="center"/>
    </xf>
    <xf numFmtId="0" fontId="64" fillId="0" borderId="10" xfId="0" applyFont="1" applyBorder="1" applyAlignment="1">
      <alignment horizontal="center" vertical="center"/>
    </xf>
    <xf numFmtId="0" fontId="64" fillId="0" borderId="10" xfId="0" applyFont="1" applyBorder="1" applyAlignment="1">
      <alignment horizontal="centerContinuous" vertical="center"/>
    </xf>
    <xf numFmtId="0" fontId="64" fillId="0" borderId="11" xfId="0" applyFont="1" applyBorder="1" applyAlignment="1">
      <alignment horizontal="center" vertical="center"/>
    </xf>
    <xf numFmtId="0" fontId="70" fillId="0" borderId="11" xfId="0" applyFont="1" applyBorder="1" applyAlignment="1">
      <alignment horizontal="center" vertical="center"/>
    </xf>
    <xf numFmtId="0" fontId="64" fillId="0" borderId="11" xfId="0" applyFont="1" applyBorder="1" applyAlignment="1">
      <alignment horizontal="centerContinuous" vertical="center"/>
    </xf>
    <xf numFmtId="0" fontId="64" fillId="0" borderId="12" xfId="0" applyFont="1" applyBorder="1" applyAlignment="1">
      <alignment horizontal="center" vertical="center" wrapText="1"/>
    </xf>
    <xf numFmtId="0" fontId="64" fillId="0" borderId="13" xfId="0" applyFont="1" applyBorder="1" applyAlignment="1">
      <alignment horizontal="center" vertical="center" wrapText="1"/>
    </xf>
    <xf numFmtId="0" fontId="4" fillId="0" borderId="10" xfId="0" applyFont="1" applyBorder="1" applyAlignment="1" quotePrefix="1">
      <alignment/>
    </xf>
    <xf numFmtId="0" fontId="4" fillId="0" borderId="11" xfId="0" applyFont="1" applyFill="1" applyBorder="1" applyAlignment="1">
      <alignment/>
    </xf>
    <xf numFmtId="0" fontId="0" fillId="0" borderId="22" xfId="0" applyBorder="1" applyAlignment="1">
      <alignment/>
    </xf>
    <xf numFmtId="0" fontId="0" fillId="0" borderId="28" xfId="0" applyBorder="1" applyAlignment="1">
      <alignment/>
    </xf>
    <xf numFmtId="0" fontId="4" fillId="0" borderId="12" xfId="0" applyFont="1" applyFill="1" applyBorder="1" applyAlignment="1">
      <alignment/>
    </xf>
    <xf numFmtId="0" fontId="0" fillId="0" borderId="18" xfId="0" applyBorder="1" applyAlignment="1">
      <alignment/>
    </xf>
    <xf numFmtId="0" fontId="0" fillId="0" borderId="20" xfId="0" applyBorder="1" applyAlignment="1">
      <alignment/>
    </xf>
    <xf numFmtId="0" fontId="64" fillId="0" borderId="29" xfId="0" applyFont="1" applyBorder="1" applyAlignment="1">
      <alignment/>
    </xf>
    <xf numFmtId="0" fontId="2" fillId="0" borderId="19" xfId="0" applyFont="1" applyFill="1" applyBorder="1" applyAlignment="1">
      <alignment vertical="center"/>
    </xf>
    <xf numFmtId="0" fontId="64" fillId="0" borderId="23" xfId="0" applyFont="1" applyBorder="1" applyAlignment="1">
      <alignment/>
    </xf>
    <xf numFmtId="0" fontId="64" fillId="0" borderId="12" xfId="0" applyFont="1" applyBorder="1" applyAlignment="1">
      <alignment horizontal="center" vertical="center"/>
    </xf>
    <xf numFmtId="0" fontId="2" fillId="0" borderId="11" xfId="0" applyFont="1" applyFill="1" applyBorder="1" applyAlignment="1">
      <alignment vertical="center"/>
    </xf>
    <xf numFmtId="0" fontId="2" fillId="0" borderId="10" xfId="0" applyFont="1" applyFill="1" applyBorder="1" applyAlignment="1">
      <alignment vertical="center"/>
    </xf>
    <xf numFmtId="0" fontId="66" fillId="0" borderId="22" xfId="0" applyFont="1" applyBorder="1" applyAlignment="1">
      <alignment/>
    </xf>
    <xf numFmtId="0" fontId="66" fillId="0" borderId="0" xfId="0" applyFont="1" applyBorder="1" applyAlignment="1">
      <alignment/>
    </xf>
    <xf numFmtId="0" fontId="66" fillId="0" borderId="18" xfId="0" applyFont="1" applyBorder="1" applyAlignment="1">
      <alignment/>
    </xf>
    <xf numFmtId="0" fontId="66" fillId="0" borderId="23" xfId="0" applyFont="1" applyBorder="1" applyAlignment="1">
      <alignment horizontal="left" vertical="center" wrapText="1"/>
    </xf>
    <xf numFmtId="0" fontId="66" fillId="0" borderId="0" xfId="0" applyFont="1" applyBorder="1" applyAlignment="1">
      <alignment horizontal="left" vertical="center" wrapText="1"/>
    </xf>
    <xf numFmtId="0" fontId="66" fillId="0" borderId="24" xfId="0" applyFont="1" applyBorder="1" applyAlignment="1">
      <alignment horizontal="left" vertical="center" wrapText="1"/>
    </xf>
    <xf numFmtId="0" fontId="66" fillId="0" borderId="19" xfId="0" applyFont="1" applyBorder="1" applyAlignment="1">
      <alignment horizontal="left" vertical="center" wrapText="1"/>
    </xf>
    <xf numFmtId="0" fontId="66" fillId="0" borderId="18" xfId="0" applyFont="1" applyBorder="1" applyAlignment="1">
      <alignment horizontal="left" vertical="center" wrapText="1"/>
    </xf>
    <xf numFmtId="0" fontId="66" fillId="0" borderId="20" xfId="0" applyFont="1" applyBorder="1" applyAlignment="1">
      <alignment horizontal="left" vertical="center" wrapText="1"/>
    </xf>
    <xf numFmtId="0" fontId="66" fillId="0" borderId="29" xfId="0" applyFont="1" applyBorder="1" applyAlignment="1">
      <alignment horizontal="centerContinuous" vertical="center" wrapText="1"/>
    </xf>
    <xf numFmtId="0" fontId="66" fillId="0" borderId="22" xfId="0" applyFont="1" applyBorder="1" applyAlignment="1">
      <alignment horizontal="centerContinuous" vertical="center" wrapText="1"/>
    </xf>
    <xf numFmtId="0" fontId="66" fillId="0" borderId="28" xfId="0" applyFont="1" applyBorder="1" applyAlignment="1">
      <alignment horizontal="centerContinuous" vertical="center" wrapText="1"/>
    </xf>
    <xf numFmtId="0" fontId="66" fillId="0" borderId="23" xfId="0" applyFont="1" applyBorder="1" applyAlignment="1">
      <alignment horizontal="centerContinuous" vertical="center" wrapText="1"/>
    </xf>
    <xf numFmtId="0" fontId="66" fillId="0" borderId="0" xfId="0" applyFont="1" applyBorder="1" applyAlignment="1">
      <alignment horizontal="centerContinuous" vertical="center" wrapText="1"/>
    </xf>
    <xf numFmtId="0" fontId="66" fillId="0" borderId="24" xfId="0" applyFont="1" applyBorder="1" applyAlignment="1">
      <alignment horizontal="centerContinuous" vertical="center" wrapText="1"/>
    </xf>
    <xf numFmtId="0" fontId="58" fillId="0" borderId="0" xfId="0" applyFont="1" applyBorder="1" applyAlignment="1">
      <alignment horizontal="centerContinuous" vertical="center"/>
    </xf>
    <xf numFmtId="0" fontId="58" fillId="0" borderId="0" xfId="0" applyFont="1" applyBorder="1" applyAlignment="1">
      <alignment horizontal="centerContinuous"/>
    </xf>
    <xf numFmtId="0" fontId="0" fillId="0" borderId="0" xfId="0" applyBorder="1" applyAlignment="1">
      <alignment horizontal="centerContinuous"/>
    </xf>
    <xf numFmtId="0" fontId="63" fillId="0" borderId="0" xfId="0" applyFont="1" applyBorder="1" applyAlignment="1">
      <alignment horizontal="right" vertical="center"/>
    </xf>
    <xf numFmtId="0" fontId="63" fillId="0" borderId="0" xfId="0" applyFont="1" applyBorder="1" applyAlignment="1">
      <alignment vertical="center"/>
    </xf>
    <xf numFmtId="0" fontId="63" fillId="0" borderId="0" xfId="0" applyFont="1" applyBorder="1" applyAlignment="1">
      <alignment horizontal="center" vertical="center"/>
    </xf>
    <xf numFmtId="0" fontId="63" fillId="0" borderId="0" xfId="0" applyFont="1" applyBorder="1" applyAlignment="1">
      <alignment/>
    </xf>
    <xf numFmtId="0" fontId="0" fillId="0" borderId="0" xfId="0" applyBorder="1" applyAlignment="1" quotePrefix="1">
      <alignment/>
    </xf>
    <xf numFmtId="164" fontId="66" fillId="0" borderId="0" xfId="0" applyNumberFormat="1"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8</xdr:row>
      <xdr:rowOff>104775</xdr:rowOff>
    </xdr:from>
    <xdr:to>
      <xdr:col>9</xdr:col>
      <xdr:colOff>428625</xdr:colOff>
      <xdr:row>28</xdr:row>
      <xdr:rowOff>133350</xdr:rowOff>
    </xdr:to>
    <xdr:pic>
      <xdr:nvPicPr>
        <xdr:cNvPr id="1" name="Picture 1"/>
        <xdr:cNvPicPr preferRelativeResize="1">
          <a:picLocks noChangeAspect="1"/>
        </xdr:cNvPicPr>
      </xdr:nvPicPr>
      <xdr:blipFill>
        <a:blip r:embed="rId1"/>
        <a:stretch>
          <a:fillRect/>
        </a:stretch>
      </xdr:blipFill>
      <xdr:spPr>
        <a:xfrm>
          <a:off x="200025" y="1800225"/>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04800" cy="304800"/>
    <xdr:sp>
      <xdr:nvSpPr>
        <xdr:cNvPr id="2" name="AutoShape 1" descr="Click here for list of state by region">
          <a:hlinkClick r:id="rId2"/>
        </xdr:cNvPr>
        <xdr:cNvSpPr>
          <a:spLocks noChangeAspect="1"/>
        </xdr:cNvSpPr>
      </xdr:nvSpPr>
      <xdr:spPr>
        <a:xfrm>
          <a:off x="0" y="672465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3" name="AutoShape 1" descr="Click here for list of state by region">
          <a:hlinkClick r:id="rId3"/>
        </xdr:cNvPr>
        <xdr:cNvSpPr>
          <a:spLocks noChangeAspect="1"/>
        </xdr:cNvSpPr>
      </xdr:nvSpPr>
      <xdr:spPr>
        <a:xfrm>
          <a:off x="1828800" y="672465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2:L51"/>
  <sheetViews>
    <sheetView tabSelected="1" zoomScalePageLayoutView="0" workbookViewId="0" topLeftCell="A1">
      <selection activeCell="A1" sqref="A1"/>
    </sheetView>
  </sheetViews>
  <sheetFormatPr defaultColWidth="9.140625" defaultRowHeight="12.75"/>
  <cols>
    <col min="1" max="1" width="9.140625" style="0" customWidth="1"/>
  </cols>
  <sheetData>
    <row r="2" spans="1:12" ht="12.75" hidden="1">
      <c r="A2" t="s">
        <v>0</v>
      </c>
      <c r="B2" t="s">
        <v>1</v>
      </c>
      <c r="C2" t="s">
        <v>2</v>
      </c>
      <c r="D2" t="s">
        <v>3</v>
      </c>
      <c r="E2" t="s">
        <v>4</v>
      </c>
      <c r="F2" t="s">
        <v>5</v>
      </c>
      <c r="G2" t="s">
        <v>6</v>
      </c>
      <c r="H2" t="s">
        <v>7</v>
      </c>
      <c r="I2" t="s">
        <v>8</v>
      </c>
      <c r="J2" t="s">
        <v>9</v>
      </c>
      <c r="K2" t="s">
        <v>10</v>
      </c>
      <c r="L2" t="s">
        <v>11</v>
      </c>
    </row>
    <row r="3" spans="1:12" ht="12.75" hidden="1">
      <c r="A3" s="23" t="s">
        <v>12</v>
      </c>
      <c r="B3" s="28">
        <v>0.2</v>
      </c>
      <c r="C3" s="195" t="s">
        <v>13</v>
      </c>
      <c r="D3" s="195" t="s">
        <v>14</v>
      </c>
      <c r="E3" s="195" t="s">
        <v>15</v>
      </c>
      <c r="F3" s="195" t="s">
        <v>16</v>
      </c>
      <c r="G3" s="195" t="s">
        <v>17</v>
      </c>
      <c r="H3" s="195" t="s">
        <v>18</v>
      </c>
      <c r="I3" s="195" t="s">
        <v>19</v>
      </c>
      <c r="J3" s="195" t="s">
        <v>20</v>
      </c>
      <c r="K3" s="195" t="s">
        <v>21</v>
      </c>
      <c r="L3" s="195" t="s">
        <v>22</v>
      </c>
    </row>
    <row r="4" spans="1:10" ht="32.25">
      <c r="A4" s="1" t="s">
        <v>23</v>
      </c>
      <c r="B4" s="1"/>
      <c r="C4" s="1"/>
      <c r="D4" s="1"/>
      <c r="E4" s="1"/>
      <c r="F4" s="1"/>
      <c r="G4" s="1"/>
      <c r="H4" s="1"/>
      <c r="I4" s="1"/>
      <c r="J4" s="1"/>
    </row>
    <row r="5" spans="1:10" ht="33" customHeight="1">
      <c r="A5" s="70" t="s">
        <v>24</v>
      </c>
      <c r="B5" s="71"/>
      <c r="C5" s="70"/>
      <c r="D5" s="70"/>
      <c r="E5" s="70"/>
      <c r="F5" s="70"/>
      <c r="G5" s="70"/>
      <c r="H5" s="70"/>
      <c r="I5" s="70"/>
      <c r="J5" s="70"/>
    </row>
    <row r="6" spans="1:10" ht="30">
      <c r="A6" s="25" t="str">
        <f>CONCATENATE(H3," ",I3)</f>
        <v>November 2013</v>
      </c>
      <c r="B6" s="19"/>
      <c r="C6" s="19"/>
      <c r="D6" s="19"/>
      <c r="E6" s="19"/>
      <c r="F6" s="19"/>
      <c r="G6" s="19"/>
      <c r="H6" s="19"/>
      <c r="I6" s="19"/>
      <c r="J6" s="26"/>
    </row>
    <row r="7" ht="12.75">
      <c r="A7" s="20"/>
    </row>
    <row r="30" spans="1:10" ht="12.75">
      <c r="A30" t="s">
        <v>25</v>
      </c>
      <c r="G30" s="32" t="str">
        <f>CONCATENATE("Publication No. FHWA-PL",L3)</f>
        <v>Publication No. FHWA-PL-14-009</v>
      </c>
      <c r="H30" s="32"/>
      <c r="I30" s="32"/>
      <c r="J30" s="32"/>
    </row>
    <row r="32" spans="1:10" ht="12.75">
      <c r="A32" s="15" t="s">
        <v>26</v>
      </c>
      <c r="B32" s="15"/>
      <c r="C32" s="15"/>
      <c r="D32" s="15"/>
      <c r="E32" s="15"/>
      <c r="F32" s="15"/>
      <c r="G32" s="15"/>
      <c r="H32" s="15"/>
      <c r="I32" s="15"/>
      <c r="J32" s="15"/>
    </row>
    <row r="33" spans="1:10" ht="0.75" customHeight="1">
      <c r="A33" s="16" t="s">
        <v>27</v>
      </c>
      <c r="B33" s="16" t="s">
        <v>28</v>
      </c>
      <c r="C33" s="16"/>
      <c r="D33" s="16"/>
      <c r="E33" s="16"/>
      <c r="F33" s="16"/>
      <c r="G33" s="16"/>
      <c r="H33" s="16"/>
      <c r="I33" s="16"/>
      <c r="J33" s="16"/>
    </row>
    <row r="34" spans="1:10" ht="12.75" customHeight="1">
      <c r="A34" s="15" t="str">
        <f>K3</f>
        <v>January - November</v>
      </c>
      <c r="B34" s="26"/>
      <c r="C34" s="26"/>
      <c r="D34" s="26"/>
      <c r="E34" s="26"/>
      <c r="F34" s="26"/>
      <c r="G34" s="26"/>
      <c r="H34" s="26"/>
      <c r="I34" s="26"/>
      <c r="J34" s="26"/>
    </row>
    <row r="35" spans="1:10" ht="12.75" customHeight="1">
      <c r="A35" s="15" t="str">
        <f>CONCATENATE(J3," vs. ",I3)</f>
        <v>2012 vs. 2013</v>
      </c>
      <c r="B35" s="26"/>
      <c r="C35" s="26"/>
      <c r="D35" s="26"/>
      <c r="E35" s="26"/>
      <c r="F35" s="26"/>
      <c r="G35" s="26"/>
      <c r="H35" s="26"/>
      <c r="I35" s="26"/>
      <c r="J35" s="26"/>
    </row>
    <row r="36" spans="1:10" ht="12.75">
      <c r="A36" s="27" t="str">
        <f>CONCATENATE("Change for US: ",B3)</f>
        <v>Change for US: 0.2</v>
      </c>
      <c r="B36" s="17"/>
      <c r="C36" s="18"/>
      <c r="D36" s="17"/>
      <c r="E36" s="17"/>
      <c r="F36" s="17"/>
      <c r="G36" s="17"/>
      <c r="H36" s="17"/>
      <c r="I36" s="17"/>
      <c r="J36" s="17"/>
    </row>
    <row r="37" ht="25.5" customHeight="1"/>
    <row r="39" spans="1:4" ht="12.75">
      <c r="A39" s="9"/>
      <c r="B39" s="10"/>
      <c r="C39" s="13"/>
      <c r="D39" s="11"/>
    </row>
    <row r="40" spans="1:4" ht="12.75">
      <c r="A40" s="9"/>
      <c r="B40" s="10"/>
      <c r="C40" s="13"/>
      <c r="D40" s="11"/>
    </row>
    <row r="41" spans="1:7" ht="12.75">
      <c r="A41" s="9"/>
      <c r="B41" s="9"/>
      <c r="C41" s="14"/>
      <c r="D41" s="9" t="s">
        <v>29</v>
      </c>
      <c r="E41" s="9"/>
      <c r="F41" s="14" t="s">
        <v>30</v>
      </c>
      <c r="G41" s="11"/>
    </row>
    <row r="42" spans="1:7" ht="0.75" customHeight="1">
      <c r="A42" s="9"/>
      <c r="B42" s="9"/>
      <c r="C42" s="14"/>
      <c r="D42" s="9" t="s">
        <v>31</v>
      </c>
      <c r="E42" s="9"/>
      <c r="F42" s="14" t="s">
        <v>32</v>
      </c>
      <c r="G42" s="11"/>
    </row>
    <row r="43" spans="2:7" ht="12.75">
      <c r="B43" s="10"/>
      <c r="C43" s="18"/>
      <c r="D43" t="s">
        <v>33</v>
      </c>
      <c r="E43" s="10"/>
      <c r="F43" s="18">
        <f>B3</f>
        <v>0.2</v>
      </c>
      <c r="G43" s="17"/>
    </row>
    <row r="44" spans="1:7" ht="12.75">
      <c r="A44" s="10"/>
      <c r="B44" s="12"/>
      <c r="C44" s="24"/>
      <c r="D44" s="10" t="s">
        <v>34</v>
      </c>
      <c r="E44" s="12"/>
      <c r="F44" s="24" t="str">
        <f>C3</f>
        <v>-0.5</v>
      </c>
      <c r="G44" s="17"/>
    </row>
    <row r="45" spans="1:7" ht="12.75">
      <c r="A45" s="10"/>
      <c r="B45" s="12"/>
      <c r="C45" s="24"/>
      <c r="D45" s="10" t="s">
        <v>35</v>
      </c>
      <c r="E45" s="12"/>
      <c r="F45" s="24" t="str">
        <f>D3</f>
        <v>-0.6</v>
      </c>
      <c r="G45" s="17"/>
    </row>
    <row r="46" spans="1:7" ht="12.75">
      <c r="A46" s="10"/>
      <c r="B46" s="12"/>
      <c r="C46" s="24"/>
      <c r="D46" s="10" t="s">
        <v>36</v>
      </c>
      <c r="E46" s="12"/>
      <c r="F46" s="24" t="str">
        <f>E3</f>
        <v>1.2</v>
      </c>
      <c r="G46" s="17"/>
    </row>
    <row r="47" spans="1:7" ht="12.75">
      <c r="A47" s="10"/>
      <c r="B47" s="12"/>
      <c r="C47" s="24"/>
      <c r="D47" s="10" t="s">
        <v>37</v>
      </c>
      <c r="E47" s="12"/>
      <c r="F47" s="24" t="str">
        <f>F3</f>
        <v>0.6</v>
      </c>
      <c r="G47" s="17"/>
    </row>
    <row r="48" spans="1:7" ht="12.75">
      <c r="A48" s="10"/>
      <c r="B48" s="12"/>
      <c r="C48" s="24"/>
      <c r="D48" s="10" t="s">
        <v>38</v>
      </c>
      <c r="E48" s="12"/>
      <c r="F48" s="24" t="str">
        <f>G3</f>
        <v>0.4</v>
      </c>
      <c r="G48" s="17"/>
    </row>
    <row r="49" ht="12.75">
      <c r="A49" s="10"/>
    </row>
    <row r="51" ht="12.75">
      <c r="A51" s="10" t="str">
        <f>CONCATENATE("Based on All Reported ",I3," Data")</f>
        <v>Based on All Reported 2013 Data</v>
      </c>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B2:P72"/>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12" customHeight="1"/>
    <row r="2" spans="2:16" ht="12" customHeight="1" hidden="1">
      <c r="B2" s="29" t="s">
        <v>0</v>
      </c>
      <c r="C2" s="29" t="s">
        <v>79</v>
      </c>
      <c r="D2" s="29" t="s">
        <v>80</v>
      </c>
      <c r="E2" s="29" t="s">
        <v>81</v>
      </c>
      <c r="F2" s="29" t="s">
        <v>228</v>
      </c>
      <c r="G2" s="29" t="s">
        <v>229</v>
      </c>
      <c r="H2" s="29" t="s">
        <v>230</v>
      </c>
      <c r="I2" s="29" t="s">
        <v>231</v>
      </c>
      <c r="J2" s="29" t="s">
        <v>232</v>
      </c>
      <c r="K2" s="29" t="s">
        <v>233</v>
      </c>
      <c r="L2" s="29" t="s">
        <v>234</v>
      </c>
      <c r="M2" s="29" t="s">
        <v>235</v>
      </c>
      <c r="N2" s="29" t="s">
        <v>236</v>
      </c>
      <c r="O2" s="29" t="s">
        <v>82</v>
      </c>
      <c r="P2" s="29" t="s">
        <v>8</v>
      </c>
    </row>
    <row r="3" spans="2:16" ht="12" customHeight="1" hidden="1">
      <c r="B3" s="30" t="s">
        <v>237</v>
      </c>
      <c r="C3" s="29" t="s">
        <v>180</v>
      </c>
      <c r="D3" s="29" t="s">
        <v>180</v>
      </c>
      <c r="E3" s="29" t="s">
        <v>180</v>
      </c>
      <c r="F3" s="29" t="s">
        <v>180</v>
      </c>
      <c r="G3" s="29" t="s">
        <v>180</v>
      </c>
      <c r="H3" s="195" t="s">
        <v>180</v>
      </c>
      <c r="I3" s="195" t="s">
        <v>180</v>
      </c>
      <c r="J3" s="195" t="s">
        <v>180</v>
      </c>
      <c r="K3" s="195" t="s">
        <v>66</v>
      </c>
      <c r="L3" s="195" t="s">
        <v>66</v>
      </c>
      <c r="M3" s="195" t="s">
        <v>238</v>
      </c>
      <c r="N3" s="195" t="s">
        <v>12</v>
      </c>
      <c r="O3" s="195" t="s">
        <v>72</v>
      </c>
      <c r="P3" s="195" t="s">
        <v>19</v>
      </c>
    </row>
    <row r="4" ht="12" customHeight="1"/>
    <row r="5" spans="2:15" ht="16.5" customHeight="1">
      <c r="B5" s="19" t="str">
        <f>CONCATENATE("Monthly Special Fuel Reported by States ",P3," (1)")</f>
        <v>Monthly Special Fuel Reported by States 2013 (1)</v>
      </c>
      <c r="C5" s="19"/>
      <c r="D5" s="19"/>
      <c r="E5" s="19"/>
      <c r="F5" s="19"/>
      <c r="G5" s="19"/>
      <c r="H5" s="19"/>
      <c r="I5" s="19"/>
      <c r="J5" s="19"/>
      <c r="K5" s="19"/>
      <c r="L5" s="19"/>
      <c r="M5" s="19"/>
      <c r="N5" s="19"/>
      <c r="O5" s="19"/>
    </row>
    <row r="6" ht="7.5" customHeight="1"/>
    <row r="7" ht="1.5" customHeight="1"/>
    <row r="8" ht="1.5" customHeight="1"/>
    <row r="9" ht="9" customHeight="1">
      <c r="O9" s="84" t="s">
        <v>239</v>
      </c>
    </row>
    <row r="10" spans="2:15" ht="9" customHeight="1">
      <c r="B10" s="85" t="str">
        <f>CONCATENATE("Created On: ",O3)</f>
        <v>Created On: 03/24/2014</v>
      </c>
      <c r="N10" s="84"/>
      <c r="O10" s="84" t="str">
        <f>CONCATENATE(P3," Reporting Period")</f>
        <v>2013 Reporting Period</v>
      </c>
    </row>
    <row r="11" spans="2:15" ht="7.5" customHeight="1">
      <c r="B11" s="73"/>
      <c r="C11" s="33" t="s">
        <v>209</v>
      </c>
      <c r="D11" s="33" t="s">
        <v>210</v>
      </c>
      <c r="E11" s="33" t="s">
        <v>211</v>
      </c>
      <c r="F11" s="33" t="s">
        <v>212</v>
      </c>
      <c r="G11" s="33" t="s">
        <v>213</v>
      </c>
      <c r="H11" s="33" t="s">
        <v>214</v>
      </c>
      <c r="I11" s="33" t="s">
        <v>215</v>
      </c>
      <c r="J11" s="33" t="s">
        <v>216</v>
      </c>
      <c r="K11" s="33" t="s">
        <v>217</v>
      </c>
      <c r="L11" s="33" t="s">
        <v>218</v>
      </c>
      <c r="M11" s="33" t="s">
        <v>219</v>
      </c>
      <c r="N11" s="33" t="s">
        <v>220</v>
      </c>
      <c r="O11" s="73"/>
    </row>
    <row r="12" spans="2:15" ht="7.5" customHeight="1">
      <c r="B12" s="47" t="s">
        <v>99</v>
      </c>
      <c r="C12" s="47" t="str">
        <f aca="true" t="shared" si="0" ref="C12:N12">CONCATENATE("(",C3," Entries)")</f>
        <v>(51 Entries)</v>
      </c>
      <c r="D12" s="47" t="str">
        <f t="shared" si="0"/>
        <v>(51 Entries)</v>
      </c>
      <c r="E12" s="47" t="str">
        <f t="shared" si="0"/>
        <v>(51 Entries)</v>
      </c>
      <c r="F12" s="47" t="str">
        <f t="shared" si="0"/>
        <v>(51 Entries)</v>
      </c>
      <c r="G12" s="47" t="str">
        <f t="shared" si="0"/>
        <v>(51 Entries)</v>
      </c>
      <c r="H12" s="47" t="str">
        <f t="shared" si="0"/>
        <v>(51 Entries)</v>
      </c>
      <c r="I12" s="47" t="str">
        <f t="shared" si="0"/>
        <v>(51 Entries)</v>
      </c>
      <c r="J12" s="47" t="str">
        <f t="shared" si="0"/>
        <v>(51 Entries)</v>
      </c>
      <c r="K12" s="47" t="str">
        <f t="shared" si="0"/>
        <v>(50 Entries)</v>
      </c>
      <c r="L12" s="47" t="str">
        <f t="shared" si="0"/>
        <v>(50 Entries)</v>
      </c>
      <c r="M12" s="47" t="str">
        <f t="shared" si="0"/>
        <v>(49 Entries)</v>
      </c>
      <c r="N12" s="47" t="str">
        <f t="shared" si="0"/>
        <v>(0 Entries)</v>
      </c>
      <c r="O12" s="47" t="s">
        <v>33</v>
      </c>
    </row>
    <row r="13" spans="2:15" s="72" customFormat="1" ht="6" hidden="1">
      <c r="B13" s="72" t="s">
        <v>99</v>
      </c>
      <c r="C13" s="72" t="s">
        <v>100</v>
      </c>
      <c r="D13" s="72" t="s">
        <v>103</v>
      </c>
      <c r="E13" s="72" t="s">
        <v>106</v>
      </c>
      <c r="F13" s="72" t="s">
        <v>170</v>
      </c>
      <c r="G13" s="72" t="s">
        <v>221</v>
      </c>
      <c r="H13" s="72" t="s">
        <v>176</v>
      </c>
      <c r="I13" s="72" t="s">
        <v>184</v>
      </c>
      <c r="J13" s="72" t="s">
        <v>187</v>
      </c>
      <c r="K13" s="72" t="s">
        <v>190</v>
      </c>
      <c r="L13" s="72" t="s">
        <v>198</v>
      </c>
      <c r="M13" s="72" t="s">
        <v>201</v>
      </c>
      <c r="N13" s="72" t="s">
        <v>204</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109</v>
      </c>
      <c r="C15" s="79">
        <v>56083895</v>
      </c>
      <c r="D15" s="79">
        <v>68603097</v>
      </c>
      <c r="E15" s="79">
        <v>57936391</v>
      </c>
      <c r="F15" s="79">
        <v>66318891</v>
      </c>
      <c r="G15" s="79">
        <v>66372951</v>
      </c>
      <c r="H15" s="79">
        <v>62072899</v>
      </c>
      <c r="I15" s="79">
        <v>61059407</v>
      </c>
      <c r="J15" s="79">
        <v>68717754</v>
      </c>
      <c r="K15" s="79">
        <v>63512471</v>
      </c>
      <c r="L15" s="79">
        <v>61831091</v>
      </c>
      <c r="M15" s="79">
        <v>71608081</v>
      </c>
      <c r="N15" s="79">
        <v>0</v>
      </c>
      <c r="O15" s="79">
        <v>704116928</v>
      </c>
    </row>
    <row r="16" spans="2:15" ht="7.5" customHeight="1">
      <c r="B16" s="75" t="s">
        <v>110</v>
      </c>
      <c r="C16" s="79">
        <v>11172478</v>
      </c>
      <c r="D16" s="79">
        <v>8849458</v>
      </c>
      <c r="E16" s="79">
        <v>8268342</v>
      </c>
      <c r="F16" s="79">
        <v>5299985</v>
      </c>
      <c r="G16" s="79">
        <v>8358730</v>
      </c>
      <c r="H16" s="79">
        <v>17595093</v>
      </c>
      <c r="I16" s="79">
        <v>12349566</v>
      </c>
      <c r="J16" s="79">
        <v>15290175</v>
      </c>
      <c r="K16" s="79">
        <v>16121108</v>
      </c>
      <c r="L16" s="79">
        <v>15119383</v>
      </c>
      <c r="M16" s="79">
        <v>8535751</v>
      </c>
      <c r="N16" s="79">
        <v>0</v>
      </c>
      <c r="O16" s="79">
        <v>126960069</v>
      </c>
    </row>
    <row r="17" spans="2:15" ht="7.5" customHeight="1">
      <c r="B17" s="75" t="s">
        <v>111</v>
      </c>
      <c r="C17" s="79">
        <v>59748899</v>
      </c>
      <c r="D17" s="79">
        <v>60066307</v>
      </c>
      <c r="E17" s="79">
        <v>73486511</v>
      </c>
      <c r="F17" s="79">
        <v>64264200</v>
      </c>
      <c r="G17" s="79">
        <v>70876024</v>
      </c>
      <c r="H17" s="79">
        <v>64770371</v>
      </c>
      <c r="I17" s="79">
        <v>51933072</v>
      </c>
      <c r="J17" s="79">
        <v>70693737</v>
      </c>
      <c r="K17" s="79">
        <v>64807137</v>
      </c>
      <c r="L17" s="79">
        <v>59608096</v>
      </c>
      <c r="M17" s="79">
        <v>62276210</v>
      </c>
      <c r="N17" s="79">
        <v>0</v>
      </c>
      <c r="O17" s="79">
        <v>702530564</v>
      </c>
    </row>
    <row r="18" spans="2:15" ht="7.5" customHeight="1">
      <c r="B18" s="144" t="s">
        <v>112</v>
      </c>
      <c r="C18" s="145">
        <v>43822422</v>
      </c>
      <c r="D18" s="145">
        <v>51012713</v>
      </c>
      <c r="E18" s="145">
        <v>51999321</v>
      </c>
      <c r="F18" s="145">
        <v>46815937</v>
      </c>
      <c r="G18" s="145">
        <v>57940084</v>
      </c>
      <c r="H18" s="145">
        <v>53201499</v>
      </c>
      <c r="I18" s="145">
        <v>44766623</v>
      </c>
      <c r="J18" s="145">
        <v>53808332</v>
      </c>
      <c r="K18" s="145">
        <v>49678629</v>
      </c>
      <c r="L18" s="145">
        <v>46587259</v>
      </c>
      <c r="M18" s="145">
        <v>54453962</v>
      </c>
      <c r="N18" s="145">
        <v>0</v>
      </c>
      <c r="O18" s="145">
        <v>554086781</v>
      </c>
    </row>
    <row r="19" spans="2:15" ht="7.5" customHeight="1">
      <c r="B19" s="79" t="s">
        <v>113</v>
      </c>
      <c r="C19" s="79">
        <v>197762019</v>
      </c>
      <c r="D19" s="79">
        <v>183050280</v>
      </c>
      <c r="E19" s="79">
        <v>257180312</v>
      </c>
      <c r="F19" s="79">
        <v>208115603</v>
      </c>
      <c r="G19" s="79">
        <v>228115212</v>
      </c>
      <c r="H19" s="79">
        <v>268717251</v>
      </c>
      <c r="I19" s="79">
        <v>220854784</v>
      </c>
      <c r="J19" s="79">
        <v>236475740</v>
      </c>
      <c r="K19" s="79">
        <v>265699636</v>
      </c>
      <c r="L19" s="79">
        <v>237974636</v>
      </c>
      <c r="M19" s="79">
        <v>204775177</v>
      </c>
      <c r="N19" s="79">
        <v>0</v>
      </c>
      <c r="O19" s="79">
        <v>2508720650</v>
      </c>
    </row>
    <row r="20" spans="2:15" ht="7.5" customHeight="1">
      <c r="B20" s="75" t="s">
        <v>114</v>
      </c>
      <c r="C20" s="79">
        <v>41846120</v>
      </c>
      <c r="D20" s="79">
        <v>42261010</v>
      </c>
      <c r="E20" s="79">
        <v>40046284</v>
      </c>
      <c r="F20" s="79">
        <v>45354052</v>
      </c>
      <c r="G20" s="79">
        <v>51543486</v>
      </c>
      <c r="H20" s="79">
        <v>47820426</v>
      </c>
      <c r="I20" s="79">
        <v>52317246</v>
      </c>
      <c r="J20" s="79">
        <v>54526056</v>
      </c>
      <c r="K20" s="79">
        <v>42422311</v>
      </c>
      <c r="L20" s="79">
        <v>55424969</v>
      </c>
      <c r="M20" s="79">
        <v>50406701</v>
      </c>
      <c r="N20" s="79">
        <v>0</v>
      </c>
      <c r="O20" s="79">
        <v>523968661</v>
      </c>
    </row>
    <row r="21" spans="2:15" ht="7.5" customHeight="1">
      <c r="B21" s="75" t="s">
        <v>115</v>
      </c>
      <c r="C21" s="79">
        <v>19210024</v>
      </c>
      <c r="D21" s="79">
        <v>17806379</v>
      </c>
      <c r="E21" s="79">
        <v>26402549</v>
      </c>
      <c r="F21" s="79">
        <v>19001813</v>
      </c>
      <c r="G21" s="79">
        <v>22010625</v>
      </c>
      <c r="H21" s="79">
        <v>29722730</v>
      </c>
      <c r="I21" s="79">
        <v>19604668</v>
      </c>
      <c r="J21" s="79">
        <v>20687562</v>
      </c>
      <c r="K21" s="79">
        <v>27694926</v>
      </c>
      <c r="L21" s="79">
        <v>21754003</v>
      </c>
      <c r="M21" s="79">
        <v>19557206</v>
      </c>
      <c r="N21" s="79">
        <v>0</v>
      </c>
      <c r="O21" s="79">
        <v>243452485</v>
      </c>
    </row>
    <row r="22" spans="2:15" ht="7.5" customHeight="1">
      <c r="B22" s="144" t="s">
        <v>116</v>
      </c>
      <c r="C22" s="145">
        <v>3851845</v>
      </c>
      <c r="D22" s="145">
        <v>5078462</v>
      </c>
      <c r="E22" s="145">
        <v>4833091</v>
      </c>
      <c r="F22" s="145">
        <v>4338971</v>
      </c>
      <c r="G22" s="145">
        <v>5682896</v>
      </c>
      <c r="H22" s="145">
        <v>5854342</v>
      </c>
      <c r="I22" s="145">
        <v>4316711</v>
      </c>
      <c r="J22" s="145">
        <v>5754615</v>
      </c>
      <c r="K22" s="145">
        <v>5684350</v>
      </c>
      <c r="L22" s="145">
        <v>5062943</v>
      </c>
      <c r="M22" s="145">
        <v>5443411</v>
      </c>
      <c r="N22" s="145">
        <v>0</v>
      </c>
      <c r="O22" s="145">
        <v>55901637</v>
      </c>
    </row>
    <row r="23" spans="2:15" ht="7.5" customHeight="1">
      <c r="B23" s="79" t="s">
        <v>117</v>
      </c>
      <c r="C23" s="79">
        <v>1159162</v>
      </c>
      <c r="D23" s="79">
        <v>1092951</v>
      </c>
      <c r="E23" s="79">
        <v>1273952</v>
      </c>
      <c r="F23" s="79">
        <v>1269892</v>
      </c>
      <c r="G23" s="79">
        <v>1266736</v>
      </c>
      <c r="H23" s="79">
        <v>1427570</v>
      </c>
      <c r="I23" s="79">
        <v>1476435</v>
      </c>
      <c r="J23" s="79">
        <v>1560172</v>
      </c>
      <c r="K23" s="79">
        <v>1331844</v>
      </c>
      <c r="L23" s="79">
        <v>1375581</v>
      </c>
      <c r="M23" s="79">
        <v>1833383</v>
      </c>
      <c r="N23" s="79">
        <v>0</v>
      </c>
      <c r="O23" s="79">
        <v>15067678</v>
      </c>
    </row>
    <row r="24" spans="2:15" ht="7.5" customHeight="1">
      <c r="B24" s="75" t="s">
        <v>118</v>
      </c>
      <c r="C24" s="79">
        <v>111910862</v>
      </c>
      <c r="D24" s="79">
        <v>118728683</v>
      </c>
      <c r="E24" s="79">
        <v>114490013</v>
      </c>
      <c r="F24" s="79">
        <v>122166054</v>
      </c>
      <c r="G24" s="79">
        <v>123678821</v>
      </c>
      <c r="H24" s="79">
        <v>125268006</v>
      </c>
      <c r="I24" s="79">
        <v>114076247</v>
      </c>
      <c r="J24" s="79">
        <v>115696028</v>
      </c>
      <c r="K24" s="79">
        <v>118435548</v>
      </c>
      <c r="L24" s="79">
        <v>110447270</v>
      </c>
      <c r="M24" s="79">
        <v>126469211</v>
      </c>
      <c r="N24" s="79">
        <v>0</v>
      </c>
      <c r="O24" s="79">
        <v>1301366743</v>
      </c>
    </row>
    <row r="25" spans="2:15" ht="7.5" customHeight="1">
      <c r="B25" s="75" t="s">
        <v>119</v>
      </c>
      <c r="C25" s="79">
        <v>97701230</v>
      </c>
      <c r="D25" s="79">
        <v>86828232</v>
      </c>
      <c r="E25" s="79">
        <v>106941246</v>
      </c>
      <c r="F25" s="79">
        <v>107388713</v>
      </c>
      <c r="G25" s="79">
        <v>101779716</v>
      </c>
      <c r="H25" s="79">
        <v>102573872</v>
      </c>
      <c r="I25" s="79">
        <v>127231260</v>
      </c>
      <c r="J25" s="79">
        <v>101733498</v>
      </c>
      <c r="K25" s="79">
        <v>108833147</v>
      </c>
      <c r="L25" s="79">
        <v>112325311</v>
      </c>
      <c r="M25" s="79">
        <v>98828918</v>
      </c>
      <c r="N25" s="79">
        <v>0</v>
      </c>
      <c r="O25" s="79">
        <v>1152165143</v>
      </c>
    </row>
    <row r="26" spans="2:15" ht="7.5" customHeight="1">
      <c r="B26" s="144" t="s">
        <v>120</v>
      </c>
      <c r="C26" s="145">
        <v>4459979</v>
      </c>
      <c r="D26" s="145">
        <v>4221830</v>
      </c>
      <c r="E26" s="145">
        <v>4522204</v>
      </c>
      <c r="F26" s="145">
        <v>4685313</v>
      </c>
      <c r="G26" s="145">
        <v>4689675</v>
      </c>
      <c r="H26" s="145">
        <v>4644820</v>
      </c>
      <c r="I26" s="145">
        <v>4753037</v>
      </c>
      <c r="J26" s="145">
        <v>4135111</v>
      </c>
      <c r="K26" s="145">
        <v>4587075</v>
      </c>
      <c r="L26" s="145">
        <v>4909418</v>
      </c>
      <c r="M26" s="145">
        <v>4380279</v>
      </c>
      <c r="N26" s="145">
        <v>0</v>
      </c>
      <c r="O26" s="145">
        <v>49988741</v>
      </c>
    </row>
    <row r="27" spans="2:15" ht="7.5" customHeight="1">
      <c r="B27" s="79" t="s">
        <v>121</v>
      </c>
      <c r="C27" s="79">
        <v>22225338</v>
      </c>
      <c r="D27" s="79">
        <v>19050101</v>
      </c>
      <c r="E27" s="79">
        <v>22829993</v>
      </c>
      <c r="F27" s="79">
        <v>17583652</v>
      </c>
      <c r="G27" s="79">
        <v>20078455</v>
      </c>
      <c r="H27" s="79">
        <v>20755939</v>
      </c>
      <c r="I27" s="79">
        <v>22830352</v>
      </c>
      <c r="J27" s="79">
        <v>20280333</v>
      </c>
      <c r="K27" s="79">
        <v>25357737</v>
      </c>
      <c r="L27" s="79">
        <v>25452961</v>
      </c>
      <c r="M27" s="79">
        <v>20418965</v>
      </c>
      <c r="N27" s="79">
        <v>0</v>
      </c>
      <c r="O27" s="79">
        <v>236863826</v>
      </c>
    </row>
    <row r="28" spans="2:15" ht="7.5" customHeight="1">
      <c r="B28" s="75" t="s">
        <v>122</v>
      </c>
      <c r="C28" s="79">
        <v>98567435</v>
      </c>
      <c r="D28" s="79">
        <v>101330397</v>
      </c>
      <c r="E28" s="79">
        <v>124666520</v>
      </c>
      <c r="F28" s="79">
        <v>118782864</v>
      </c>
      <c r="G28" s="79">
        <v>97548838</v>
      </c>
      <c r="H28" s="79">
        <v>147353659</v>
      </c>
      <c r="I28" s="79">
        <v>142408361</v>
      </c>
      <c r="J28" s="79">
        <v>106229655</v>
      </c>
      <c r="K28" s="79">
        <v>158721707</v>
      </c>
      <c r="L28" s="79">
        <v>122488561</v>
      </c>
      <c r="M28" s="79">
        <v>113676387</v>
      </c>
      <c r="N28" s="79">
        <v>0</v>
      </c>
      <c r="O28" s="79">
        <v>1331774384</v>
      </c>
    </row>
    <row r="29" spans="2:15" ht="7.5" customHeight="1">
      <c r="B29" s="75" t="s">
        <v>123</v>
      </c>
      <c r="C29" s="79">
        <v>98490233</v>
      </c>
      <c r="D29" s="79">
        <v>97465127</v>
      </c>
      <c r="E29" s="79">
        <v>100182253</v>
      </c>
      <c r="F29" s="79">
        <v>104821791</v>
      </c>
      <c r="G29" s="79">
        <v>99781161</v>
      </c>
      <c r="H29" s="79">
        <v>93666363</v>
      </c>
      <c r="I29" s="79">
        <v>93371464</v>
      </c>
      <c r="J29" s="79">
        <v>110101572</v>
      </c>
      <c r="K29" s="79">
        <v>112843234</v>
      </c>
      <c r="L29" s="79">
        <v>115240132</v>
      </c>
      <c r="M29" s="79">
        <v>105497775</v>
      </c>
      <c r="N29" s="79">
        <v>0</v>
      </c>
      <c r="O29" s="79">
        <v>1131461105</v>
      </c>
    </row>
    <row r="30" spans="2:15" ht="7.5" customHeight="1">
      <c r="B30" s="144" t="s">
        <v>124</v>
      </c>
      <c r="C30" s="145">
        <v>49045824</v>
      </c>
      <c r="D30" s="145">
        <v>45248531</v>
      </c>
      <c r="E30" s="145">
        <v>47468231</v>
      </c>
      <c r="F30" s="145">
        <v>56282763</v>
      </c>
      <c r="G30" s="145">
        <v>57099002</v>
      </c>
      <c r="H30" s="145">
        <v>52383023</v>
      </c>
      <c r="I30" s="145">
        <v>61988075</v>
      </c>
      <c r="J30" s="145">
        <v>56646652</v>
      </c>
      <c r="K30" s="145">
        <v>58136745</v>
      </c>
      <c r="L30" s="145">
        <v>67165757</v>
      </c>
      <c r="M30" s="145">
        <v>61536166</v>
      </c>
      <c r="N30" s="145">
        <v>0</v>
      </c>
      <c r="O30" s="145">
        <v>613000769</v>
      </c>
    </row>
    <row r="31" spans="2:15" ht="7.5" customHeight="1">
      <c r="B31" s="79" t="s">
        <v>125</v>
      </c>
      <c r="C31" s="79">
        <v>42367453</v>
      </c>
      <c r="D31" s="79">
        <v>22264888</v>
      </c>
      <c r="E31" s="79">
        <v>41898938</v>
      </c>
      <c r="F31" s="79">
        <v>33205454</v>
      </c>
      <c r="G31" s="79">
        <v>45116460</v>
      </c>
      <c r="H31" s="79">
        <v>40840831</v>
      </c>
      <c r="I31" s="79">
        <v>43920773</v>
      </c>
      <c r="J31" s="79">
        <v>42996883</v>
      </c>
      <c r="K31" s="79">
        <v>44667021</v>
      </c>
      <c r="L31" s="79">
        <v>41420486</v>
      </c>
      <c r="M31" s="79">
        <v>33203942</v>
      </c>
      <c r="N31" s="79">
        <v>0</v>
      </c>
      <c r="O31" s="79">
        <v>431903129</v>
      </c>
    </row>
    <row r="32" spans="2:15" ht="7.5" customHeight="1">
      <c r="B32" s="75" t="s">
        <v>126</v>
      </c>
      <c r="C32" s="79">
        <v>65610592</v>
      </c>
      <c r="D32" s="79">
        <v>62126885</v>
      </c>
      <c r="E32" s="79">
        <v>62705413</v>
      </c>
      <c r="F32" s="79">
        <v>63843227</v>
      </c>
      <c r="G32" s="79">
        <v>69364386</v>
      </c>
      <c r="H32" s="79">
        <v>60297948</v>
      </c>
      <c r="I32" s="79">
        <v>62556740</v>
      </c>
      <c r="J32" s="79">
        <v>53374908</v>
      </c>
      <c r="K32" s="79">
        <v>56498310</v>
      </c>
      <c r="L32" s="79">
        <v>70829818</v>
      </c>
      <c r="M32" s="79">
        <v>60956226</v>
      </c>
      <c r="N32" s="79">
        <v>0</v>
      </c>
      <c r="O32" s="79">
        <v>688164453</v>
      </c>
    </row>
    <row r="33" spans="2:15" ht="7.5" customHeight="1">
      <c r="B33" s="75" t="s">
        <v>127</v>
      </c>
      <c r="C33" s="79">
        <v>44186322</v>
      </c>
      <c r="D33" s="79">
        <v>51969154</v>
      </c>
      <c r="E33" s="79">
        <v>60883770</v>
      </c>
      <c r="F33" s="79">
        <v>52671510</v>
      </c>
      <c r="G33" s="79">
        <v>63718566</v>
      </c>
      <c r="H33" s="79">
        <v>54445972</v>
      </c>
      <c r="I33" s="79">
        <v>58431475</v>
      </c>
      <c r="J33" s="79">
        <v>64863329</v>
      </c>
      <c r="K33" s="79">
        <v>55459693</v>
      </c>
      <c r="L33" s="79">
        <v>60367024</v>
      </c>
      <c r="M33" s="79">
        <v>57977128</v>
      </c>
      <c r="N33" s="79">
        <v>0</v>
      </c>
      <c r="O33" s="79">
        <v>624973943</v>
      </c>
    </row>
    <row r="34" spans="2:15" ht="7.5" customHeight="1">
      <c r="B34" s="144" t="s">
        <v>128</v>
      </c>
      <c r="C34" s="145">
        <v>15112663</v>
      </c>
      <c r="D34" s="145">
        <v>15656282</v>
      </c>
      <c r="E34" s="145">
        <v>14731937</v>
      </c>
      <c r="F34" s="145">
        <v>12673251</v>
      </c>
      <c r="G34" s="145">
        <v>14247132</v>
      </c>
      <c r="H34" s="145">
        <v>16206799</v>
      </c>
      <c r="I34" s="145">
        <v>33994672</v>
      </c>
      <c r="J34" s="145">
        <v>16311170</v>
      </c>
      <c r="K34" s="145">
        <v>15370399</v>
      </c>
      <c r="L34" s="145">
        <v>17272235</v>
      </c>
      <c r="M34" s="145">
        <v>10656387</v>
      </c>
      <c r="N34" s="145">
        <v>0</v>
      </c>
      <c r="O34" s="145">
        <v>182232927</v>
      </c>
    </row>
    <row r="35" spans="2:15" ht="7.5" customHeight="1">
      <c r="B35" s="79" t="s">
        <v>129</v>
      </c>
      <c r="C35" s="79">
        <v>39631311</v>
      </c>
      <c r="D35" s="79">
        <v>35079896</v>
      </c>
      <c r="E35" s="79">
        <v>38876239</v>
      </c>
      <c r="F35" s="79">
        <v>40804494</v>
      </c>
      <c r="G35" s="79">
        <v>42716585</v>
      </c>
      <c r="H35" s="79">
        <v>42308037</v>
      </c>
      <c r="I35" s="79">
        <v>40978894</v>
      </c>
      <c r="J35" s="79">
        <v>41354560</v>
      </c>
      <c r="K35" s="79">
        <v>42045880</v>
      </c>
      <c r="L35" s="79">
        <v>46411891</v>
      </c>
      <c r="M35" s="79">
        <v>41115895</v>
      </c>
      <c r="N35" s="79">
        <v>0</v>
      </c>
      <c r="O35" s="79">
        <v>451323682</v>
      </c>
    </row>
    <row r="36" spans="2:15" ht="7.5" customHeight="1">
      <c r="B36" s="75" t="s">
        <v>130</v>
      </c>
      <c r="C36" s="79">
        <v>47131690</v>
      </c>
      <c r="D36" s="79">
        <v>47078973</v>
      </c>
      <c r="E36" s="79">
        <v>47701960</v>
      </c>
      <c r="F36" s="79">
        <v>34317856</v>
      </c>
      <c r="G36" s="79">
        <v>39664182</v>
      </c>
      <c r="H36" s="79">
        <v>37527006</v>
      </c>
      <c r="I36" s="79">
        <v>38099692</v>
      </c>
      <c r="J36" s="79">
        <v>47650123</v>
      </c>
      <c r="K36" s="79">
        <v>44932508</v>
      </c>
      <c r="L36" s="79">
        <v>63253353</v>
      </c>
      <c r="M36" s="79">
        <v>57466360</v>
      </c>
      <c r="N36" s="79">
        <v>0</v>
      </c>
      <c r="O36" s="79">
        <v>504823703</v>
      </c>
    </row>
    <row r="37" spans="2:15" ht="7.5" customHeight="1">
      <c r="B37" s="75" t="s">
        <v>131</v>
      </c>
      <c r="C37" s="79">
        <v>82713285</v>
      </c>
      <c r="D37" s="79">
        <v>69308254</v>
      </c>
      <c r="E37" s="79">
        <v>66052567</v>
      </c>
      <c r="F37" s="79">
        <v>73300700</v>
      </c>
      <c r="G37" s="79">
        <v>78497105</v>
      </c>
      <c r="H37" s="79">
        <v>65356835</v>
      </c>
      <c r="I37" s="79">
        <v>84889421</v>
      </c>
      <c r="J37" s="79">
        <v>81617950</v>
      </c>
      <c r="K37" s="79">
        <v>67613122</v>
      </c>
      <c r="L37" s="79">
        <v>97842688</v>
      </c>
      <c r="M37" s="79">
        <v>73235414</v>
      </c>
      <c r="N37" s="79">
        <v>0</v>
      </c>
      <c r="O37" s="79">
        <v>840427341</v>
      </c>
    </row>
    <row r="38" spans="2:15" ht="7.5" customHeight="1">
      <c r="B38" s="144" t="s">
        <v>132</v>
      </c>
      <c r="C38" s="145">
        <v>46213666</v>
      </c>
      <c r="D38" s="145">
        <v>43249456</v>
      </c>
      <c r="E38" s="145">
        <v>57914711</v>
      </c>
      <c r="F38" s="145">
        <v>44723022</v>
      </c>
      <c r="G38" s="145">
        <v>52449753</v>
      </c>
      <c r="H38" s="145">
        <v>60352517</v>
      </c>
      <c r="I38" s="145">
        <v>55127680</v>
      </c>
      <c r="J38" s="145">
        <v>57823217</v>
      </c>
      <c r="K38" s="145">
        <v>66139744</v>
      </c>
      <c r="L38" s="145">
        <v>63522207</v>
      </c>
      <c r="M38" s="145">
        <v>54441455</v>
      </c>
      <c r="N38" s="145">
        <v>0</v>
      </c>
      <c r="O38" s="145">
        <v>601957428</v>
      </c>
    </row>
    <row r="39" spans="2:15" ht="7.5" customHeight="1">
      <c r="B39" s="79" t="s">
        <v>133</v>
      </c>
      <c r="C39" s="79">
        <v>47008110</v>
      </c>
      <c r="D39" s="79">
        <v>43687450</v>
      </c>
      <c r="E39" s="79">
        <v>49142924</v>
      </c>
      <c r="F39" s="79">
        <v>43008121</v>
      </c>
      <c r="G39" s="79">
        <v>40887939</v>
      </c>
      <c r="H39" s="79">
        <v>40887939</v>
      </c>
      <c r="I39" s="79">
        <v>48859266</v>
      </c>
      <c r="J39" s="79">
        <v>48868266</v>
      </c>
      <c r="K39" s="79">
        <v>43040407</v>
      </c>
      <c r="L39" s="79">
        <v>52991231</v>
      </c>
      <c r="M39" s="79">
        <v>41224653</v>
      </c>
      <c r="N39" s="79">
        <v>0</v>
      </c>
      <c r="O39" s="79">
        <v>499606306</v>
      </c>
    </row>
    <row r="40" spans="2:15" ht="7.5" customHeight="1">
      <c r="B40" s="75" t="s">
        <v>134</v>
      </c>
      <c r="C40" s="79">
        <v>61124166</v>
      </c>
      <c r="D40" s="79">
        <v>80886906</v>
      </c>
      <c r="E40" s="79">
        <v>92025056</v>
      </c>
      <c r="F40" s="79">
        <v>62037812</v>
      </c>
      <c r="G40" s="79">
        <v>90783355</v>
      </c>
      <c r="H40" s="79">
        <v>89156286</v>
      </c>
      <c r="I40" s="79">
        <v>60549534</v>
      </c>
      <c r="J40" s="79">
        <v>89059576</v>
      </c>
      <c r="K40" s="79">
        <v>84296999</v>
      </c>
      <c r="L40" s="79">
        <v>72365155</v>
      </c>
      <c r="M40" s="79">
        <v>90033357</v>
      </c>
      <c r="N40" s="79">
        <v>0</v>
      </c>
      <c r="O40" s="79">
        <v>872318202</v>
      </c>
    </row>
    <row r="41" spans="2:15" ht="7.5" customHeight="1">
      <c r="B41" s="75" t="s">
        <v>135</v>
      </c>
      <c r="C41" s="79">
        <v>20976682</v>
      </c>
      <c r="D41" s="79">
        <v>18235895</v>
      </c>
      <c r="E41" s="79">
        <v>20184451</v>
      </c>
      <c r="F41" s="79">
        <v>19770311</v>
      </c>
      <c r="G41" s="79">
        <v>21747429</v>
      </c>
      <c r="H41" s="79">
        <v>22159169</v>
      </c>
      <c r="I41" s="79">
        <v>25795505</v>
      </c>
      <c r="J41" s="79">
        <v>24689281</v>
      </c>
      <c r="K41" s="79">
        <v>24830792</v>
      </c>
      <c r="L41" s="79">
        <v>24713597</v>
      </c>
      <c r="M41" s="79">
        <v>21024548</v>
      </c>
      <c r="N41" s="79">
        <v>0</v>
      </c>
      <c r="O41" s="79">
        <v>244127660</v>
      </c>
    </row>
    <row r="42" spans="2:15" ht="7.5" customHeight="1">
      <c r="B42" s="144" t="s">
        <v>136</v>
      </c>
      <c r="C42" s="145">
        <v>29430446</v>
      </c>
      <c r="D42" s="145">
        <v>27411140</v>
      </c>
      <c r="E42" s="145">
        <v>39676402</v>
      </c>
      <c r="F42" s="145">
        <v>32119959</v>
      </c>
      <c r="G42" s="145">
        <v>34495749</v>
      </c>
      <c r="H42" s="145">
        <v>37257797</v>
      </c>
      <c r="I42" s="145">
        <v>39459817</v>
      </c>
      <c r="J42" s="145">
        <v>33677428</v>
      </c>
      <c r="K42" s="145">
        <v>40180881</v>
      </c>
      <c r="L42" s="145">
        <v>42039974</v>
      </c>
      <c r="M42" s="145">
        <v>34454574</v>
      </c>
      <c r="N42" s="145">
        <v>0</v>
      </c>
      <c r="O42" s="145">
        <v>390204167</v>
      </c>
    </row>
    <row r="43" spans="2:15" ht="7.5" customHeight="1">
      <c r="B43" s="79" t="s">
        <v>137</v>
      </c>
      <c r="C43" s="79">
        <v>27169737</v>
      </c>
      <c r="D43" s="79">
        <v>24264600</v>
      </c>
      <c r="E43" s="79">
        <v>16933027</v>
      </c>
      <c r="F43" s="79">
        <v>29278297</v>
      </c>
      <c r="G43" s="79">
        <v>32391145</v>
      </c>
      <c r="H43" s="79">
        <v>24061807</v>
      </c>
      <c r="I43" s="79">
        <v>32398051</v>
      </c>
      <c r="J43" s="79">
        <v>31904985</v>
      </c>
      <c r="K43" s="79">
        <v>22661290</v>
      </c>
      <c r="L43" s="79">
        <v>32813640</v>
      </c>
      <c r="M43" s="79">
        <v>28808582</v>
      </c>
      <c r="N43" s="79">
        <v>0</v>
      </c>
      <c r="O43" s="79">
        <v>302685161</v>
      </c>
    </row>
    <row r="44" spans="2:15" ht="7.5" customHeight="1">
      <c r="B44" s="75" t="s">
        <v>138</v>
      </c>
      <c r="C44" s="79">
        <v>8604918</v>
      </c>
      <c r="D44" s="79">
        <v>5070518</v>
      </c>
      <c r="E44" s="79">
        <v>7465277</v>
      </c>
      <c r="F44" s="79">
        <v>7855844</v>
      </c>
      <c r="G44" s="79">
        <v>6867876</v>
      </c>
      <c r="H44" s="79">
        <v>8490966</v>
      </c>
      <c r="I44" s="79">
        <v>8946460</v>
      </c>
      <c r="J44" s="79">
        <v>6198267</v>
      </c>
      <c r="K44" s="79">
        <v>9170531</v>
      </c>
      <c r="L44" s="79">
        <v>9439197</v>
      </c>
      <c r="M44" s="79">
        <v>5800071</v>
      </c>
      <c r="N44" s="79">
        <v>0</v>
      </c>
      <c r="O44" s="79">
        <v>83909925</v>
      </c>
    </row>
    <row r="45" spans="2:15" ht="7.5" customHeight="1">
      <c r="B45" s="75" t="s">
        <v>139</v>
      </c>
      <c r="C45" s="79">
        <v>58583977</v>
      </c>
      <c r="D45" s="79">
        <v>55512959</v>
      </c>
      <c r="E45" s="79">
        <v>62279289</v>
      </c>
      <c r="F45" s="79">
        <v>64996613</v>
      </c>
      <c r="G45" s="79">
        <v>70203069</v>
      </c>
      <c r="H45" s="79">
        <v>74320345</v>
      </c>
      <c r="I45" s="79">
        <v>68178767</v>
      </c>
      <c r="J45" s="79">
        <v>70798115</v>
      </c>
      <c r="K45" s="79">
        <v>67515225</v>
      </c>
      <c r="L45" s="79">
        <v>71906121</v>
      </c>
      <c r="M45" s="79">
        <v>61409933</v>
      </c>
      <c r="N45" s="79">
        <v>0</v>
      </c>
      <c r="O45" s="79">
        <v>725704413</v>
      </c>
    </row>
    <row r="46" spans="2:15" ht="7.5" customHeight="1">
      <c r="B46" s="144" t="s">
        <v>140</v>
      </c>
      <c r="C46" s="145">
        <v>42715533</v>
      </c>
      <c r="D46" s="145">
        <v>40192034</v>
      </c>
      <c r="E46" s="145">
        <v>43607638</v>
      </c>
      <c r="F46" s="145">
        <v>39996721</v>
      </c>
      <c r="G46" s="145">
        <v>42880661</v>
      </c>
      <c r="H46" s="145">
        <v>41397454</v>
      </c>
      <c r="I46" s="145">
        <v>39712125</v>
      </c>
      <c r="J46" s="145">
        <v>46675847</v>
      </c>
      <c r="K46" s="145">
        <v>41623728</v>
      </c>
      <c r="L46" s="145">
        <v>47566531</v>
      </c>
      <c r="M46" s="145">
        <v>42783813</v>
      </c>
      <c r="N46" s="145">
        <v>0</v>
      </c>
      <c r="O46" s="145">
        <v>469152085</v>
      </c>
    </row>
    <row r="47" spans="2:15" ht="7.5" customHeight="1">
      <c r="B47" s="79" t="s">
        <v>141</v>
      </c>
      <c r="C47" s="79">
        <v>100824879</v>
      </c>
      <c r="D47" s="79">
        <v>84553343</v>
      </c>
      <c r="E47" s="79">
        <v>133526140</v>
      </c>
      <c r="F47" s="79">
        <v>95451924</v>
      </c>
      <c r="G47" s="79">
        <v>105436745</v>
      </c>
      <c r="H47" s="79">
        <v>140510075</v>
      </c>
      <c r="I47" s="79">
        <v>95484143</v>
      </c>
      <c r="J47" s="79">
        <v>89241809</v>
      </c>
      <c r="K47" s="79">
        <v>156105083</v>
      </c>
      <c r="L47" s="79">
        <v>97422921</v>
      </c>
      <c r="M47" s="79">
        <v>96985302</v>
      </c>
      <c r="N47" s="79">
        <v>0</v>
      </c>
      <c r="O47" s="79">
        <v>1195542364</v>
      </c>
    </row>
    <row r="48" spans="2:15" ht="7.5" customHeight="1">
      <c r="B48" s="75" t="s">
        <v>142</v>
      </c>
      <c r="C48" s="79">
        <v>75011996</v>
      </c>
      <c r="D48" s="79">
        <v>78642145</v>
      </c>
      <c r="E48" s="79">
        <v>81653295</v>
      </c>
      <c r="F48" s="79">
        <v>80828057</v>
      </c>
      <c r="G48" s="79">
        <v>90481713</v>
      </c>
      <c r="H48" s="79">
        <v>80510692</v>
      </c>
      <c r="I48" s="79">
        <v>78196256</v>
      </c>
      <c r="J48" s="79">
        <v>86630663</v>
      </c>
      <c r="K48" s="79">
        <v>84229219</v>
      </c>
      <c r="L48" s="79">
        <v>84375523</v>
      </c>
      <c r="M48" s="79">
        <v>84880810</v>
      </c>
      <c r="N48" s="79">
        <v>0</v>
      </c>
      <c r="O48" s="79">
        <v>905440369</v>
      </c>
    </row>
    <row r="49" spans="2:15" ht="7.5" customHeight="1">
      <c r="B49" s="75" t="s">
        <v>143</v>
      </c>
      <c r="C49" s="79">
        <v>26874925</v>
      </c>
      <c r="D49" s="79">
        <v>33500835</v>
      </c>
      <c r="E49" s="79">
        <v>28853471</v>
      </c>
      <c r="F49" s="79">
        <v>28000713</v>
      </c>
      <c r="G49" s="79">
        <v>25689981</v>
      </c>
      <c r="H49" s="79">
        <v>41031286</v>
      </c>
      <c r="I49" s="79">
        <v>32163086</v>
      </c>
      <c r="J49" s="79">
        <v>36014921</v>
      </c>
      <c r="K49" s="79">
        <v>36167388</v>
      </c>
      <c r="L49" s="79">
        <v>40735066</v>
      </c>
      <c r="M49" s="79">
        <v>31995879</v>
      </c>
      <c r="N49" s="79">
        <v>0</v>
      </c>
      <c r="O49" s="79">
        <v>361027551</v>
      </c>
    </row>
    <row r="50" spans="2:15" ht="7.5" customHeight="1">
      <c r="B50" s="144" t="s">
        <v>144</v>
      </c>
      <c r="C50" s="145">
        <v>126952435</v>
      </c>
      <c r="D50" s="145">
        <v>103290919</v>
      </c>
      <c r="E50" s="145">
        <v>131874207</v>
      </c>
      <c r="F50" s="145">
        <v>128299672</v>
      </c>
      <c r="G50" s="145">
        <v>114384930</v>
      </c>
      <c r="H50" s="145">
        <v>128267488</v>
      </c>
      <c r="I50" s="145">
        <v>134293629</v>
      </c>
      <c r="J50" s="145">
        <v>124441077</v>
      </c>
      <c r="K50" s="145">
        <v>120755011</v>
      </c>
      <c r="L50" s="145">
        <v>135676761</v>
      </c>
      <c r="M50" s="145">
        <v>113749050</v>
      </c>
      <c r="N50" s="145">
        <v>0</v>
      </c>
      <c r="O50" s="145">
        <v>1361985180</v>
      </c>
    </row>
    <row r="51" spans="2:15" ht="7.5" customHeight="1">
      <c r="B51" s="79" t="s">
        <v>145</v>
      </c>
      <c r="C51" s="79">
        <v>42486753</v>
      </c>
      <c r="D51" s="79">
        <v>75137490</v>
      </c>
      <c r="E51" s="79">
        <v>60047357</v>
      </c>
      <c r="F51" s="79">
        <v>109165600</v>
      </c>
      <c r="G51" s="79">
        <v>47756773</v>
      </c>
      <c r="H51" s="79">
        <v>108481544</v>
      </c>
      <c r="I51" s="79">
        <v>70032475</v>
      </c>
      <c r="J51" s="79">
        <v>52786895</v>
      </c>
      <c r="K51" s="79">
        <v>100521347</v>
      </c>
      <c r="L51" s="79">
        <v>51970285</v>
      </c>
      <c r="M51" s="79">
        <v>89221141</v>
      </c>
      <c r="N51" s="79">
        <v>0</v>
      </c>
      <c r="O51" s="79">
        <v>807607660</v>
      </c>
    </row>
    <row r="52" spans="2:15" ht="7.5" customHeight="1">
      <c r="B52" s="75" t="s">
        <v>146</v>
      </c>
      <c r="C52" s="79">
        <v>37917499</v>
      </c>
      <c r="D52" s="79">
        <v>37254122</v>
      </c>
      <c r="E52" s="79">
        <v>38785217</v>
      </c>
      <c r="F52" s="79">
        <v>39053659</v>
      </c>
      <c r="G52" s="79">
        <v>41049488</v>
      </c>
      <c r="H52" s="79">
        <v>40954136</v>
      </c>
      <c r="I52" s="79">
        <v>42130801</v>
      </c>
      <c r="J52" s="79">
        <v>43015143</v>
      </c>
      <c r="K52" s="79">
        <v>42630708</v>
      </c>
      <c r="L52" s="79">
        <v>42004843</v>
      </c>
      <c r="M52" s="79">
        <v>40001121</v>
      </c>
      <c r="N52" s="79">
        <v>0</v>
      </c>
      <c r="O52" s="79">
        <v>444796736</v>
      </c>
    </row>
    <row r="53" spans="2:15" ht="7.5" customHeight="1">
      <c r="B53" s="75" t="s">
        <v>147</v>
      </c>
      <c r="C53" s="79">
        <v>117934473</v>
      </c>
      <c r="D53" s="79">
        <v>109743624</v>
      </c>
      <c r="E53" s="79">
        <v>147097210</v>
      </c>
      <c r="F53" s="79">
        <v>124640613</v>
      </c>
      <c r="G53" s="79">
        <v>131261668</v>
      </c>
      <c r="H53" s="79">
        <v>141271788</v>
      </c>
      <c r="I53" s="79">
        <v>125293984</v>
      </c>
      <c r="J53" s="79">
        <v>126936152</v>
      </c>
      <c r="K53" s="79">
        <v>139522059</v>
      </c>
      <c r="L53" s="79">
        <v>132609123</v>
      </c>
      <c r="M53" s="79">
        <v>120039842</v>
      </c>
      <c r="N53" s="79">
        <v>0</v>
      </c>
      <c r="O53" s="79">
        <v>1416350536</v>
      </c>
    </row>
    <row r="54" spans="2:15" ht="7.5" customHeight="1">
      <c r="B54" s="144" t="s">
        <v>148</v>
      </c>
      <c r="C54" s="145">
        <v>4728021</v>
      </c>
      <c r="D54" s="145">
        <v>5254840</v>
      </c>
      <c r="E54" s="145">
        <v>4442138</v>
      </c>
      <c r="F54" s="145">
        <v>4837950</v>
      </c>
      <c r="G54" s="145">
        <v>5322825</v>
      </c>
      <c r="H54" s="145">
        <v>4900477</v>
      </c>
      <c r="I54" s="145">
        <v>4927999</v>
      </c>
      <c r="J54" s="145">
        <v>4925057</v>
      </c>
      <c r="K54" s="145">
        <v>4789444</v>
      </c>
      <c r="L54" s="145">
        <v>5388617</v>
      </c>
      <c r="M54" s="145">
        <v>5185700</v>
      </c>
      <c r="N54" s="145">
        <v>0</v>
      </c>
      <c r="O54" s="145">
        <v>54703068</v>
      </c>
    </row>
    <row r="55" spans="2:15" ht="7.5" customHeight="1">
      <c r="B55" s="79" t="s">
        <v>149</v>
      </c>
      <c r="C55" s="79">
        <v>62646833</v>
      </c>
      <c r="D55" s="79">
        <v>60033528</v>
      </c>
      <c r="E55" s="79">
        <v>66730525</v>
      </c>
      <c r="F55" s="79">
        <v>65972644</v>
      </c>
      <c r="G55" s="79">
        <v>66699722</v>
      </c>
      <c r="H55" s="79">
        <v>59915267</v>
      </c>
      <c r="I55" s="79">
        <v>63159399</v>
      </c>
      <c r="J55" s="79">
        <v>60746615</v>
      </c>
      <c r="K55" s="79">
        <v>67934497</v>
      </c>
      <c r="L55" s="79">
        <v>72631928</v>
      </c>
      <c r="M55" s="79">
        <v>61029500</v>
      </c>
      <c r="N55" s="79">
        <v>0</v>
      </c>
      <c r="O55" s="79">
        <v>707500458</v>
      </c>
    </row>
    <row r="56" spans="2:15" ht="7.5" customHeight="1">
      <c r="B56" s="75" t="s">
        <v>150</v>
      </c>
      <c r="C56" s="79">
        <v>15383325</v>
      </c>
      <c r="D56" s="79">
        <v>14649728</v>
      </c>
      <c r="E56" s="79">
        <v>14022720</v>
      </c>
      <c r="F56" s="79">
        <v>17394304</v>
      </c>
      <c r="G56" s="79">
        <v>16670945</v>
      </c>
      <c r="H56" s="79">
        <v>19938733</v>
      </c>
      <c r="I56" s="79">
        <v>19262148</v>
      </c>
      <c r="J56" s="79">
        <v>18991517</v>
      </c>
      <c r="K56" s="79">
        <v>19982273</v>
      </c>
      <c r="L56" s="79">
        <v>18556392</v>
      </c>
      <c r="M56" s="79">
        <v>21944520</v>
      </c>
      <c r="N56" s="79">
        <v>0</v>
      </c>
      <c r="O56" s="79">
        <v>196796605</v>
      </c>
    </row>
    <row r="57" spans="2:15" ht="7.5" customHeight="1">
      <c r="B57" s="75" t="s">
        <v>151</v>
      </c>
      <c r="C57" s="79">
        <v>67176458</v>
      </c>
      <c r="D57" s="79">
        <v>64107697</v>
      </c>
      <c r="E57" s="79">
        <v>77456032</v>
      </c>
      <c r="F57" s="79">
        <v>66960559</v>
      </c>
      <c r="G57" s="79">
        <v>83720269</v>
      </c>
      <c r="H57" s="79">
        <v>78160127</v>
      </c>
      <c r="I57" s="79">
        <v>66652511</v>
      </c>
      <c r="J57" s="79">
        <v>81329188</v>
      </c>
      <c r="K57" s="79">
        <v>78207497</v>
      </c>
      <c r="L57" s="79">
        <v>72141964</v>
      </c>
      <c r="M57" s="79">
        <v>78423417</v>
      </c>
      <c r="N57" s="79">
        <v>0</v>
      </c>
      <c r="O57" s="79">
        <v>814335719</v>
      </c>
    </row>
    <row r="58" spans="2:15" ht="7.5" customHeight="1">
      <c r="B58" s="144" t="s">
        <v>152</v>
      </c>
      <c r="C58" s="145">
        <v>373803963</v>
      </c>
      <c r="D58" s="145">
        <v>353533639</v>
      </c>
      <c r="E58" s="145">
        <v>392953000</v>
      </c>
      <c r="F58" s="145">
        <v>401291371</v>
      </c>
      <c r="G58" s="145">
        <v>377227754</v>
      </c>
      <c r="H58" s="145">
        <v>389435037</v>
      </c>
      <c r="I58" s="145">
        <v>414501169</v>
      </c>
      <c r="J58" s="145">
        <v>407771925</v>
      </c>
      <c r="K58" s="145">
        <v>402534876</v>
      </c>
      <c r="L58" s="145">
        <v>423745692</v>
      </c>
      <c r="M58" s="145">
        <v>390228335</v>
      </c>
      <c r="N58" s="145">
        <v>0</v>
      </c>
      <c r="O58" s="145">
        <v>4327026761</v>
      </c>
    </row>
    <row r="59" spans="2:15" ht="7.5" customHeight="1">
      <c r="B59" s="79" t="s">
        <v>153</v>
      </c>
      <c r="C59" s="79">
        <v>25112716</v>
      </c>
      <c r="D59" s="79">
        <v>41743533</v>
      </c>
      <c r="E59" s="79">
        <v>47218065</v>
      </c>
      <c r="F59" s="79">
        <v>39764204</v>
      </c>
      <c r="G59" s="79">
        <v>55018876</v>
      </c>
      <c r="H59" s="79">
        <v>36382085</v>
      </c>
      <c r="I59" s="79">
        <v>64032261</v>
      </c>
      <c r="J59" s="79">
        <v>31612015</v>
      </c>
      <c r="K59" s="79">
        <v>61710198</v>
      </c>
      <c r="L59" s="79">
        <v>33847434</v>
      </c>
      <c r="M59" s="79">
        <v>40873452</v>
      </c>
      <c r="N59" s="79">
        <v>0</v>
      </c>
      <c r="O59" s="79">
        <v>477314839</v>
      </c>
    </row>
    <row r="60" spans="2:15" ht="7.5" customHeight="1">
      <c r="B60" s="75" t="s">
        <v>154</v>
      </c>
      <c r="C60" s="79">
        <v>6019575</v>
      </c>
      <c r="D60" s="79">
        <v>3431471</v>
      </c>
      <c r="E60" s="79">
        <v>3718843</v>
      </c>
      <c r="F60" s="79">
        <v>4644469</v>
      </c>
      <c r="G60" s="79">
        <v>5145008</v>
      </c>
      <c r="H60" s="79">
        <v>3711172</v>
      </c>
      <c r="I60" s="79">
        <v>3711172</v>
      </c>
      <c r="J60" s="79">
        <v>5532280</v>
      </c>
      <c r="K60" s="79">
        <v>5363062</v>
      </c>
      <c r="L60" s="79">
        <v>4689301</v>
      </c>
      <c r="M60" s="79">
        <v>5790884</v>
      </c>
      <c r="N60" s="79">
        <v>0</v>
      </c>
      <c r="O60" s="79">
        <v>51757237</v>
      </c>
    </row>
    <row r="61" spans="2:15" ht="7.5" customHeight="1">
      <c r="B61" s="75" t="s">
        <v>155</v>
      </c>
      <c r="C61" s="79">
        <v>82983285</v>
      </c>
      <c r="D61" s="79">
        <v>96317730</v>
      </c>
      <c r="E61" s="79">
        <v>69061570</v>
      </c>
      <c r="F61" s="79">
        <v>80588333</v>
      </c>
      <c r="G61" s="79">
        <v>77428008</v>
      </c>
      <c r="H61" s="79">
        <v>101473354</v>
      </c>
      <c r="I61" s="79">
        <v>93959983</v>
      </c>
      <c r="J61" s="79">
        <v>87584043</v>
      </c>
      <c r="K61" s="79">
        <v>65979708</v>
      </c>
      <c r="L61" s="79">
        <v>97799414</v>
      </c>
      <c r="M61" s="79">
        <v>114079136</v>
      </c>
      <c r="N61" s="79">
        <v>0</v>
      </c>
      <c r="O61" s="79">
        <v>967254564</v>
      </c>
    </row>
    <row r="62" spans="2:15" ht="7.5" customHeight="1">
      <c r="B62" s="144" t="s">
        <v>156</v>
      </c>
      <c r="C62" s="145">
        <v>52390717</v>
      </c>
      <c r="D62" s="145">
        <v>44349298</v>
      </c>
      <c r="E62" s="145">
        <v>50913074</v>
      </c>
      <c r="F62" s="145">
        <v>57238351</v>
      </c>
      <c r="G62" s="145">
        <v>56564700</v>
      </c>
      <c r="H62" s="145">
        <v>51891258</v>
      </c>
      <c r="I62" s="145">
        <v>61044279</v>
      </c>
      <c r="J62" s="145">
        <v>58705727</v>
      </c>
      <c r="K62" s="145">
        <v>54141791</v>
      </c>
      <c r="L62" s="145">
        <v>65747502</v>
      </c>
      <c r="M62" s="145">
        <v>47474768</v>
      </c>
      <c r="N62" s="145">
        <v>0</v>
      </c>
      <c r="O62" s="145">
        <v>600461465</v>
      </c>
    </row>
    <row r="63" spans="2:15" ht="7.5" customHeight="1">
      <c r="B63" s="75" t="s">
        <v>157</v>
      </c>
      <c r="C63" s="79">
        <v>17147237</v>
      </c>
      <c r="D63" s="79">
        <v>25034481</v>
      </c>
      <c r="E63" s="79">
        <v>27393698</v>
      </c>
      <c r="F63" s="79">
        <v>20540209</v>
      </c>
      <c r="G63" s="79">
        <v>16150312</v>
      </c>
      <c r="H63" s="79">
        <v>36683600</v>
      </c>
      <c r="I63" s="79">
        <v>6966166</v>
      </c>
      <c r="J63" s="79">
        <v>39083519</v>
      </c>
      <c r="K63" s="79">
        <v>25183021</v>
      </c>
      <c r="L63" s="79">
        <v>7978458</v>
      </c>
      <c r="M63" s="79">
        <v>40939332</v>
      </c>
      <c r="N63" s="79">
        <v>0</v>
      </c>
      <c r="O63" s="79">
        <v>263100033</v>
      </c>
    </row>
    <row r="64" spans="2:15" ht="7.5" customHeight="1">
      <c r="B64" s="75" t="s">
        <v>158</v>
      </c>
      <c r="C64" s="79">
        <v>61687529</v>
      </c>
      <c r="D64" s="79">
        <v>57085842</v>
      </c>
      <c r="E64" s="79">
        <v>52896892</v>
      </c>
      <c r="F64" s="79">
        <v>64559464</v>
      </c>
      <c r="G64" s="79">
        <v>31526879</v>
      </c>
      <c r="H64" s="79">
        <v>97723257</v>
      </c>
      <c r="I64" s="79">
        <v>19451198</v>
      </c>
      <c r="J64" s="79">
        <v>50245477</v>
      </c>
      <c r="K64" s="79">
        <v>74501879</v>
      </c>
      <c r="L64" s="79">
        <v>65038961</v>
      </c>
      <c r="M64" s="79">
        <v>63548887</v>
      </c>
      <c r="N64" s="79">
        <v>0</v>
      </c>
      <c r="O64" s="79">
        <v>638266265</v>
      </c>
    </row>
    <row r="65" spans="2:15" ht="7.5" customHeight="1" thickBot="1">
      <c r="B65" s="80" t="s">
        <v>159</v>
      </c>
      <c r="C65" s="79">
        <v>24647175</v>
      </c>
      <c r="D65" s="79">
        <v>24587770</v>
      </c>
      <c r="E65" s="79">
        <v>27695462</v>
      </c>
      <c r="F65" s="79">
        <v>29622570</v>
      </c>
      <c r="G65" s="79">
        <v>31652298</v>
      </c>
      <c r="H65" s="79">
        <v>22635170</v>
      </c>
      <c r="I65" s="79">
        <v>32475999</v>
      </c>
      <c r="J65" s="79">
        <v>19095182</v>
      </c>
      <c r="K65" s="79">
        <v>32579815</v>
      </c>
      <c r="L65" s="79">
        <v>39081018</v>
      </c>
      <c r="M65" s="79">
        <v>33235017</v>
      </c>
      <c r="N65" s="79">
        <v>0</v>
      </c>
      <c r="O65" s="79">
        <v>317307476</v>
      </c>
    </row>
    <row r="66" spans="2:15" ht="7.5" customHeight="1" thickTop="1">
      <c r="B66" s="76" t="s">
        <v>222</v>
      </c>
      <c r="C66" s="83">
        <v>2917368110</v>
      </c>
      <c r="D66" s="83">
        <v>2864940883</v>
      </c>
      <c r="E66" s="83">
        <v>3220945728</v>
      </c>
      <c r="F66" s="83">
        <v>3105948352</v>
      </c>
      <c r="G66" s="83">
        <v>3142042698</v>
      </c>
      <c r="H66" s="83">
        <v>3396772117</v>
      </c>
      <c r="I66" s="83">
        <v>3204974838</v>
      </c>
      <c r="J66" s="83">
        <v>3224890102</v>
      </c>
      <c r="K66" s="83">
        <v>3422753011</v>
      </c>
      <c r="L66" s="83">
        <v>3368963722</v>
      </c>
      <c r="M66" s="83">
        <v>3203916014</v>
      </c>
      <c r="N66" s="83">
        <v>0</v>
      </c>
      <c r="O66" s="83">
        <v>35073515575</v>
      </c>
    </row>
    <row r="67" spans="2:15" ht="7.5" customHeight="1" thickBot="1">
      <c r="B67" s="77" t="s">
        <v>161</v>
      </c>
      <c r="C67" s="82">
        <v>15689025</v>
      </c>
      <c r="D67" s="82">
        <v>13063325</v>
      </c>
      <c r="E67" s="82">
        <v>7781328</v>
      </c>
      <c r="F67" s="82">
        <v>29331300</v>
      </c>
      <c r="G67" s="82">
        <v>21346837</v>
      </c>
      <c r="H67" s="82">
        <v>25681057</v>
      </c>
      <c r="I67" s="82">
        <v>24664653</v>
      </c>
      <c r="J67" s="82">
        <v>24664653</v>
      </c>
      <c r="K67" s="82">
        <v>22269600</v>
      </c>
      <c r="L67" s="82">
        <v>14759675</v>
      </c>
      <c r="M67" s="82">
        <v>13615600</v>
      </c>
      <c r="N67" s="82">
        <v>0</v>
      </c>
      <c r="O67" s="82">
        <v>212867053</v>
      </c>
    </row>
    <row r="68" spans="2:15" ht="9" customHeight="1" thickTop="1">
      <c r="B68" s="78" t="s">
        <v>223</v>
      </c>
      <c r="C68" s="81">
        <v>2933057135</v>
      </c>
      <c r="D68" s="81">
        <v>2878004208</v>
      </c>
      <c r="E68" s="81">
        <v>3228727056</v>
      </c>
      <c r="F68" s="81">
        <v>3135279652</v>
      </c>
      <c r="G68" s="81">
        <v>3163389535</v>
      </c>
      <c r="H68" s="81">
        <v>3422453174</v>
      </c>
      <c r="I68" s="81">
        <v>3229639491</v>
      </c>
      <c r="J68" s="81">
        <v>3249554755</v>
      </c>
      <c r="K68" s="81">
        <v>3445022611</v>
      </c>
      <c r="L68" s="81">
        <v>3383723397</v>
      </c>
      <c r="M68" s="81">
        <v>3217531614</v>
      </c>
      <c r="N68" s="81">
        <v>0</v>
      </c>
      <c r="O68" s="81">
        <v>35286382628</v>
      </c>
    </row>
    <row r="69" spans="2:15" ht="12.75">
      <c r="B69" s="172" t="s">
        <v>240</v>
      </c>
      <c r="C69" s="162"/>
      <c r="D69" s="162"/>
      <c r="E69" s="162"/>
      <c r="F69" s="162"/>
      <c r="G69" s="162"/>
      <c r="H69" s="162"/>
      <c r="I69" s="162"/>
      <c r="J69" s="173" t="s">
        <v>241</v>
      </c>
      <c r="K69" s="162"/>
      <c r="L69" s="162"/>
      <c r="M69" s="162"/>
      <c r="N69" s="162"/>
      <c r="O69" s="163"/>
    </row>
    <row r="70" spans="2:15" ht="12.75">
      <c r="B70" s="171" t="s">
        <v>242</v>
      </c>
      <c r="C70" s="114"/>
      <c r="D70" s="114"/>
      <c r="E70" s="114"/>
      <c r="F70" s="114"/>
      <c r="G70" s="114"/>
      <c r="H70" s="114"/>
      <c r="I70" s="114"/>
      <c r="J70" s="174" t="s">
        <v>243</v>
      </c>
      <c r="K70" s="114"/>
      <c r="L70" s="114"/>
      <c r="M70" s="114"/>
      <c r="N70" s="114"/>
      <c r="O70" s="125"/>
    </row>
    <row r="71" spans="2:15" ht="12.75">
      <c r="B71" s="171" t="s">
        <v>244</v>
      </c>
      <c r="C71" s="114"/>
      <c r="D71" s="114"/>
      <c r="E71" s="114"/>
      <c r="F71" s="114"/>
      <c r="G71" s="114"/>
      <c r="H71" s="114"/>
      <c r="I71" s="114"/>
      <c r="J71" s="114"/>
      <c r="K71" s="114"/>
      <c r="L71" s="114"/>
      <c r="M71" s="114"/>
      <c r="N71" s="114"/>
      <c r="O71" s="125"/>
    </row>
    <row r="72" spans="2:15" ht="12.75">
      <c r="B72" s="78" t="s">
        <v>245</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B2:P72"/>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12" customHeight="1"/>
    <row r="2" spans="2:16" ht="12" customHeight="1" hidden="1">
      <c r="B2" s="29" t="s">
        <v>0</v>
      </c>
      <c r="C2" s="29" t="s">
        <v>79</v>
      </c>
      <c r="D2" s="29" t="s">
        <v>80</v>
      </c>
      <c r="E2" s="29" t="s">
        <v>81</v>
      </c>
      <c r="F2" s="29" t="s">
        <v>228</v>
      </c>
      <c r="G2" s="29" t="s">
        <v>229</v>
      </c>
      <c r="H2" s="29" t="s">
        <v>230</v>
      </c>
      <c r="I2" s="29" t="s">
        <v>231</v>
      </c>
      <c r="J2" s="29" t="s">
        <v>232</v>
      </c>
      <c r="K2" s="29" t="s">
        <v>233</v>
      </c>
      <c r="L2" s="29" t="s">
        <v>234</v>
      </c>
      <c r="M2" s="29" t="s">
        <v>235</v>
      </c>
      <c r="N2" s="29" t="s">
        <v>236</v>
      </c>
      <c r="O2" s="29" t="s">
        <v>82</v>
      </c>
      <c r="P2" s="29" t="s">
        <v>8</v>
      </c>
    </row>
    <row r="3" spans="2:16" ht="12" customHeight="1" hidden="1">
      <c r="B3" s="30" t="s">
        <v>237</v>
      </c>
      <c r="C3" s="29" t="s">
        <v>84</v>
      </c>
      <c r="D3" s="29" t="s">
        <v>84</v>
      </c>
      <c r="E3" s="29" t="s">
        <v>84</v>
      </c>
      <c r="F3" s="29" t="s">
        <v>84</v>
      </c>
      <c r="G3" s="29" t="s">
        <v>84</v>
      </c>
      <c r="H3" s="195" t="s">
        <v>84</v>
      </c>
      <c r="I3" s="195" t="s">
        <v>84</v>
      </c>
      <c r="J3" s="195" t="s">
        <v>84</v>
      </c>
      <c r="K3" s="195" t="s">
        <v>84</v>
      </c>
      <c r="L3" s="195" t="s">
        <v>84</v>
      </c>
      <c r="M3" s="195" t="s">
        <v>84</v>
      </c>
      <c r="N3" s="195" t="s">
        <v>84</v>
      </c>
      <c r="O3" s="195" t="s">
        <v>72</v>
      </c>
      <c r="P3" s="195" t="s">
        <v>20</v>
      </c>
    </row>
    <row r="4" ht="12" customHeight="1"/>
    <row r="5" spans="2:15" ht="16.5" customHeight="1">
      <c r="B5" s="19" t="str">
        <f>CONCATENATE("Monthly Special Fuel Reported by States ",P3," 1/")</f>
        <v>Monthly Special Fuel Reported by States 2012 1/</v>
      </c>
      <c r="C5" s="19"/>
      <c r="D5" s="19"/>
      <c r="E5" s="19"/>
      <c r="F5" s="19"/>
      <c r="G5" s="19"/>
      <c r="H5" s="19"/>
      <c r="I5" s="19"/>
      <c r="J5" s="19"/>
      <c r="K5" s="19"/>
      <c r="L5" s="19"/>
      <c r="M5" s="19"/>
      <c r="N5" s="19"/>
      <c r="O5" s="19"/>
    </row>
    <row r="6" ht="7.5" customHeight="1"/>
    <row r="7" ht="1.5" customHeight="1"/>
    <row r="8" ht="1.5" customHeight="1"/>
    <row r="9" ht="9" customHeight="1">
      <c r="O9" s="84" t="s">
        <v>239</v>
      </c>
    </row>
    <row r="10" spans="2:15" ht="9" customHeight="1">
      <c r="B10" s="85" t="str">
        <f>CONCATENATE("Created On: ",O3)</f>
        <v>Created On: 03/24/2014</v>
      </c>
      <c r="N10" s="84"/>
      <c r="O10" s="84" t="str">
        <f>CONCATENATE(P3," Reporting Period")</f>
        <v>2012 Reporting Period</v>
      </c>
    </row>
    <row r="11" spans="2:15" ht="7.5" customHeight="1">
      <c r="B11" s="73"/>
      <c r="C11" s="33" t="s">
        <v>246</v>
      </c>
      <c r="D11" s="33" t="s">
        <v>247</v>
      </c>
      <c r="E11" s="33" t="s">
        <v>248</v>
      </c>
      <c r="F11" s="33" t="s">
        <v>249</v>
      </c>
      <c r="G11" s="33" t="s">
        <v>250</v>
      </c>
      <c r="H11" s="33" t="s">
        <v>251</v>
      </c>
      <c r="I11" s="33" t="s">
        <v>252</v>
      </c>
      <c r="J11" s="33" t="s">
        <v>253</v>
      </c>
      <c r="K11" s="33" t="s">
        <v>254</v>
      </c>
      <c r="L11" s="33" t="s">
        <v>255</v>
      </c>
      <c r="M11" s="33" t="s">
        <v>256</v>
      </c>
      <c r="N11" s="33" t="s">
        <v>257</v>
      </c>
      <c r="O11" s="73"/>
    </row>
    <row r="12" spans="2:15" ht="7.5" customHeight="1">
      <c r="B12" s="47" t="s">
        <v>99</v>
      </c>
      <c r="C12" s="47" t="str">
        <f aca="true" t="shared" si="0" ref="C12:N12">CONCATENATE("(",C3," Entries)")</f>
        <v>(52 Entries)</v>
      </c>
      <c r="D12" s="47" t="str">
        <f t="shared" si="0"/>
        <v>(52 Entries)</v>
      </c>
      <c r="E12" s="47" t="str">
        <f t="shared" si="0"/>
        <v>(52 Entries)</v>
      </c>
      <c r="F12" s="47" t="str">
        <f t="shared" si="0"/>
        <v>(52 Entries)</v>
      </c>
      <c r="G12" s="47" t="str">
        <f t="shared" si="0"/>
        <v>(52 Entries)</v>
      </c>
      <c r="H12" s="47" t="str">
        <f t="shared" si="0"/>
        <v>(52 Entries)</v>
      </c>
      <c r="I12" s="47" t="str">
        <f t="shared" si="0"/>
        <v>(52 Entries)</v>
      </c>
      <c r="J12" s="47" t="str">
        <f t="shared" si="0"/>
        <v>(52 Entries)</v>
      </c>
      <c r="K12" s="47" t="str">
        <f t="shared" si="0"/>
        <v>(52 Entries)</v>
      </c>
      <c r="L12" s="47" t="str">
        <f t="shared" si="0"/>
        <v>(52 Entries)</v>
      </c>
      <c r="M12" s="47" t="str">
        <f t="shared" si="0"/>
        <v>(52 Entries)</v>
      </c>
      <c r="N12" s="47" t="str">
        <f t="shared" si="0"/>
        <v>(52 Entries)</v>
      </c>
      <c r="O12" s="47" t="s">
        <v>33</v>
      </c>
    </row>
    <row r="13" spans="2:15" s="72" customFormat="1" ht="6" hidden="1">
      <c r="B13" s="72" t="s">
        <v>99</v>
      </c>
      <c r="C13" s="72" t="s">
        <v>100</v>
      </c>
      <c r="D13" s="72" t="s">
        <v>103</v>
      </c>
      <c r="E13" s="72" t="s">
        <v>106</v>
      </c>
      <c r="F13" s="72" t="s">
        <v>170</v>
      </c>
      <c r="G13" s="72" t="s">
        <v>221</v>
      </c>
      <c r="H13" s="72" t="s">
        <v>176</v>
      </c>
      <c r="I13" s="72" t="s">
        <v>184</v>
      </c>
      <c r="J13" s="72" t="s">
        <v>187</v>
      </c>
      <c r="K13" s="72" t="s">
        <v>190</v>
      </c>
      <c r="L13" s="72" t="s">
        <v>198</v>
      </c>
      <c r="M13" s="72" t="s">
        <v>201</v>
      </c>
      <c r="N13" s="72" t="s">
        <v>204</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109</v>
      </c>
      <c r="C15" s="79">
        <v>53737978</v>
      </c>
      <c r="D15" s="79">
        <v>62041296</v>
      </c>
      <c r="E15" s="79">
        <v>56018584</v>
      </c>
      <c r="F15" s="79">
        <v>59866613</v>
      </c>
      <c r="G15" s="79">
        <v>67358909</v>
      </c>
      <c r="H15" s="79">
        <v>60678003</v>
      </c>
      <c r="I15" s="79">
        <v>58234836</v>
      </c>
      <c r="J15" s="79">
        <v>63277428</v>
      </c>
      <c r="K15" s="79">
        <v>62157922</v>
      </c>
      <c r="L15" s="79">
        <v>55330350</v>
      </c>
      <c r="M15" s="79">
        <v>66174963</v>
      </c>
      <c r="N15" s="79">
        <v>66065571</v>
      </c>
      <c r="O15" s="79">
        <v>730942453</v>
      </c>
    </row>
    <row r="16" spans="2:15" ht="7.5" customHeight="1">
      <c r="B16" s="75" t="s">
        <v>110</v>
      </c>
      <c r="C16" s="79">
        <v>13766868</v>
      </c>
      <c r="D16" s="79">
        <v>5626523</v>
      </c>
      <c r="E16" s="79">
        <v>11605066</v>
      </c>
      <c r="F16" s="79">
        <v>12181938</v>
      </c>
      <c r="G16" s="79">
        <v>6323075</v>
      </c>
      <c r="H16" s="79">
        <v>13291052</v>
      </c>
      <c r="I16" s="79">
        <v>33467300</v>
      </c>
      <c r="J16" s="79">
        <v>12330924</v>
      </c>
      <c r="K16" s="79">
        <v>12844076</v>
      </c>
      <c r="L16" s="79">
        <v>16759946</v>
      </c>
      <c r="M16" s="79">
        <v>10193360</v>
      </c>
      <c r="N16" s="79">
        <v>7458198</v>
      </c>
      <c r="O16" s="79">
        <v>155848326</v>
      </c>
    </row>
    <row r="17" spans="2:15" ht="7.5" customHeight="1">
      <c r="B17" s="75" t="s">
        <v>111</v>
      </c>
      <c r="C17" s="79">
        <v>74197796</v>
      </c>
      <c r="D17" s="79">
        <v>62289649</v>
      </c>
      <c r="E17" s="79">
        <v>67575796</v>
      </c>
      <c r="F17" s="79">
        <v>60222824</v>
      </c>
      <c r="G17" s="79">
        <v>65976755</v>
      </c>
      <c r="H17" s="79">
        <v>61882845</v>
      </c>
      <c r="I17" s="79">
        <v>60398774</v>
      </c>
      <c r="J17" s="79">
        <v>66592872</v>
      </c>
      <c r="K17" s="79">
        <v>58542302</v>
      </c>
      <c r="L17" s="79">
        <v>62529285</v>
      </c>
      <c r="M17" s="79">
        <v>62425625</v>
      </c>
      <c r="N17" s="79">
        <v>63563371</v>
      </c>
      <c r="O17" s="79">
        <v>766197894</v>
      </c>
    </row>
    <row r="18" spans="2:15" ht="7.5" customHeight="1">
      <c r="B18" s="144" t="s">
        <v>112</v>
      </c>
      <c r="C18" s="145">
        <v>45239216</v>
      </c>
      <c r="D18" s="145">
        <v>51803728</v>
      </c>
      <c r="E18" s="145">
        <v>54425963</v>
      </c>
      <c r="F18" s="145">
        <v>44229352</v>
      </c>
      <c r="G18" s="145">
        <v>56346930</v>
      </c>
      <c r="H18" s="145">
        <v>54156468</v>
      </c>
      <c r="I18" s="145">
        <v>44600923</v>
      </c>
      <c r="J18" s="145">
        <v>57389339</v>
      </c>
      <c r="K18" s="145">
        <v>52594518</v>
      </c>
      <c r="L18" s="145">
        <v>47896849</v>
      </c>
      <c r="M18" s="145">
        <v>53132138</v>
      </c>
      <c r="N18" s="145">
        <v>44834663</v>
      </c>
      <c r="O18" s="145">
        <v>606650087</v>
      </c>
    </row>
    <row r="19" spans="2:15" ht="7.5" customHeight="1">
      <c r="B19" s="74" t="s">
        <v>113</v>
      </c>
      <c r="C19" s="79">
        <v>181915200</v>
      </c>
      <c r="D19" s="79">
        <v>185059221</v>
      </c>
      <c r="E19" s="79">
        <v>247787613</v>
      </c>
      <c r="F19" s="79">
        <v>198856651</v>
      </c>
      <c r="G19" s="79">
        <v>229487027</v>
      </c>
      <c r="H19" s="79">
        <v>266202610</v>
      </c>
      <c r="I19" s="79">
        <v>219154393</v>
      </c>
      <c r="J19" s="79">
        <v>224318483</v>
      </c>
      <c r="K19" s="79">
        <v>253190734</v>
      </c>
      <c r="L19" s="79">
        <v>235727121</v>
      </c>
      <c r="M19" s="79">
        <v>192575308</v>
      </c>
      <c r="N19" s="79">
        <v>314076960</v>
      </c>
      <c r="O19" s="79">
        <v>2748351321</v>
      </c>
    </row>
    <row r="20" spans="2:15" ht="7.5" customHeight="1">
      <c r="B20" s="75" t="s">
        <v>114</v>
      </c>
      <c r="C20" s="79">
        <v>39600952</v>
      </c>
      <c r="D20" s="79">
        <v>45532405</v>
      </c>
      <c r="E20" s="79">
        <v>43714903</v>
      </c>
      <c r="F20" s="79">
        <v>42304210</v>
      </c>
      <c r="G20" s="79">
        <v>51538951</v>
      </c>
      <c r="H20" s="79">
        <v>49551742</v>
      </c>
      <c r="I20" s="79">
        <v>47344815</v>
      </c>
      <c r="J20" s="79">
        <v>55430367</v>
      </c>
      <c r="K20" s="79">
        <v>43734680</v>
      </c>
      <c r="L20" s="79">
        <v>48268955</v>
      </c>
      <c r="M20" s="79">
        <v>45697792</v>
      </c>
      <c r="N20" s="79">
        <v>41312223</v>
      </c>
      <c r="O20" s="79">
        <v>554031995</v>
      </c>
    </row>
    <row r="21" spans="2:15" ht="7.5" customHeight="1">
      <c r="B21" s="75" t="s">
        <v>115</v>
      </c>
      <c r="C21" s="79">
        <v>18322035</v>
      </c>
      <c r="D21" s="79">
        <v>17251294</v>
      </c>
      <c r="E21" s="79">
        <v>27273095</v>
      </c>
      <c r="F21" s="79">
        <v>18983456</v>
      </c>
      <c r="G21" s="79">
        <v>19374046</v>
      </c>
      <c r="H21" s="79">
        <v>30018747</v>
      </c>
      <c r="I21" s="79">
        <v>20307227</v>
      </c>
      <c r="J21" s="79">
        <v>21467692</v>
      </c>
      <c r="K21" s="79">
        <v>26807031</v>
      </c>
      <c r="L21" s="79">
        <v>20979953</v>
      </c>
      <c r="M21" s="79">
        <v>22515446</v>
      </c>
      <c r="N21" s="79">
        <v>26137960</v>
      </c>
      <c r="O21" s="79">
        <v>269437982</v>
      </c>
    </row>
    <row r="22" spans="2:15" ht="7.5" customHeight="1">
      <c r="B22" s="144" t="s">
        <v>116</v>
      </c>
      <c r="C22" s="145">
        <v>4079243</v>
      </c>
      <c r="D22" s="145">
        <v>4924316</v>
      </c>
      <c r="E22" s="145">
        <v>4971563</v>
      </c>
      <c r="F22" s="145">
        <v>4848356</v>
      </c>
      <c r="G22" s="145">
        <v>5239224</v>
      </c>
      <c r="H22" s="145">
        <v>5868356</v>
      </c>
      <c r="I22" s="145">
        <v>4606777</v>
      </c>
      <c r="J22" s="145">
        <v>5232032</v>
      </c>
      <c r="K22" s="145">
        <v>5649680</v>
      </c>
      <c r="L22" s="145">
        <v>4741881</v>
      </c>
      <c r="M22" s="145">
        <v>5040880</v>
      </c>
      <c r="N22" s="145">
        <v>5441352</v>
      </c>
      <c r="O22" s="145">
        <v>60643660</v>
      </c>
    </row>
    <row r="23" spans="2:15" ht="7.5" customHeight="1">
      <c r="B23" s="74" t="s">
        <v>117</v>
      </c>
      <c r="C23" s="79">
        <v>1406002</v>
      </c>
      <c r="D23" s="79">
        <v>1298784</v>
      </c>
      <c r="E23" s="79">
        <v>1390675</v>
      </c>
      <c r="F23" s="79">
        <v>1374657</v>
      </c>
      <c r="G23" s="79">
        <v>1645614</v>
      </c>
      <c r="H23" s="79">
        <v>1364785</v>
      </c>
      <c r="I23" s="79">
        <v>1368167</v>
      </c>
      <c r="J23" s="79">
        <v>891640</v>
      </c>
      <c r="K23" s="79">
        <v>1365643</v>
      </c>
      <c r="L23" s="79">
        <v>1311676</v>
      </c>
      <c r="M23" s="79">
        <v>1747744</v>
      </c>
      <c r="N23" s="79">
        <v>1393395</v>
      </c>
      <c r="O23" s="79">
        <v>16558782</v>
      </c>
    </row>
    <row r="24" spans="2:15" ht="7.5" customHeight="1">
      <c r="B24" s="75" t="s">
        <v>118</v>
      </c>
      <c r="C24" s="79">
        <v>108060569</v>
      </c>
      <c r="D24" s="79">
        <v>111322899</v>
      </c>
      <c r="E24" s="79">
        <v>109041238</v>
      </c>
      <c r="F24" s="79">
        <v>120575356</v>
      </c>
      <c r="G24" s="79">
        <v>117043474</v>
      </c>
      <c r="H24" s="79">
        <v>117919508</v>
      </c>
      <c r="I24" s="79">
        <v>103910833</v>
      </c>
      <c r="J24" s="79">
        <v>110575368</v>
      </c>
      <c r="K24" s="79">
        <v>116638822</v>
      </c>
      <c r="L24" s="79">
        <v>104318317</v>
      </c>
      <c r="M24" s="79">
        <v>122592328</v>
      </c>
      <c r="N24" s="79">
        <v>116481684</v>
      </c>
      <c r="O24" s="79">
        <v>1358480396</v>
      </c>
    </row>
    <row r="25" spans="2:15" ht="7.5" customHeight="1">
      <c r="B25" s="75" t="s">
        <v>119</v>
      </c>
      <c r="C25" s="79">
        <v>84892335</v>
      </c>
      <c r="D25" s="79">
        <v>89283093</v>
      </c>
      <c r="E25" s="79">
        <v>105583536</v>
      </c>
      <c r="F25" s="79">
        <v>95741750</v>
      </c>
      <c r="G25" s="79">
        <v>101716329</v>
      </c>
      <c r="H25" s="79">
        <v>102500945</v>
      </c>
      <c r="I25" s="79">
        <v>89613844</v>
      </c>
      <c r="J25" s="79">
        <v>97282313</v>
      </c>
      <c r="K25" s="79">
        <v>73382608</v>
      </c>
      <c r="L25" s="79">
        <v>97002698</v>
      </c>
      <c r="M25" s="79">
        <v>96604146</v>
      </c>
      <c r="N25" s="79">
        <v>96585936</v>
      </c>
      <c r="O25" s="79">
        <v>1130189533</v>
      </c>
    </row>
    <row r="26" spans="2:15" ht="7.5" customHeight="1">
      <c r="B26" s="144" t="s">
        <v>120</v>
      </c>
      <c r="C26" s="145">
        <v>3884823</v>
      </c>
      <c r="D26" s="145">
        <v>3491169</v>
      </c>
      <c r="E26" s="145">
        <v>3934931</v>
      </c>
      <c r="F26" s="145">
        <v>3554079</v>
      </c>
      <c r="G26" s="145">
        <v>3975111</v>
      </c>
      <c r="H26" s="145">
        <v>3839298</v>
      </c>
      <c r="I26" s="145">
        <v>3990827</v>
      </c>
      <c r="J26" s="145">
        <v>4346694</v>
      </c>
      <c r="K26" s="145">
        <v>7093732</v>
      </c>
      <c r="L26" s="145">
        <v>4387708</v>
      </c>
      <c r="M26" s="145">
        <v>3961020</v>
      </c>
      <c r="N26" s="145">
        <v>3848385</v>
      </c>
      <c r="O26" s="145">
        <v>50307777</v>
      </c>
    </row>
    <row r="27" spans="2:15" ht="7.5" customHeight="1">
      <c r="B27" s="74" t="s">
        <v>121</v>
      </c>
      <c r="C27" s="79">
        <v>21622073</v>
      </c>
      <c r="D27" s="79">
        <v>21289786</v>
      </c>
      <c r="E27" s="79">
        <v>19288301</v>
      </c>
      <c r="F27" s="79">
        <v>20953603</v>
      </c>
      <c r="G27" s="79">
        <v>17275400</v>
      </c>
      <c r="H27" s="79">
        <v>18430519</v>
      </c>
      <c r="I27" s="79">
        <v>22649373</v>
      </c>
      <c r="J27" s="79">
        <v>21474139</v>
      </c>
      <c r="K27" s="79">
        <v>23790180</v>
      </c>
      <c r="L27" s="79">
        <v>26778481</v>
      </c>
      <c r="M27" s="79">
        <v>27960089</v>
      </c>
      <c r="N27" s="79">
        <v>17148166</v>
      </c>
      <c r="O27" s="79">
        <v>258660110</v>
      </c>
    </row>
    <row r="28" spans="2:15" ht="7.5" customHeight="1">
      <c r="B28" s="75" t="s">
        <v>122</v>
      </c>
      <c r="C28" s="79">
        <v>105245515</v>
      </c>
      <c r="D28" s="79">
        <v>103615905</v>
      </c>
      <c r="E28" s="79">
        <v>135020259</v>
      </c>
      <c r="F28" s="79">
        <v>106706577</v>
      </c>
      <c r="G28" s="79">
        <v>109293399</v>
      </c>
      <c r="H28" s="79">
        <v>146576564</v>
      </c>
      <c r="I28" s="79">
        <v>107145402</v>
      </c>
      <c r="J28" s="79">
        <v>112394732</v>
      </c>
      <c r="K28" s="79">
        <v>148889766</v>
      </c>
      <c r="L28" s="79">
        <v>114696702</v>
      </c>
      <c r="M28" s="79">
        <v>105200888</v>
      </c>
      <c r="N28" s="79">
        <v>130441345</v>
      </c>
      <c r="O28" s="79">
        <v>1425227054</v>
      </c>
    </row>
    <row r="29" spans="2:15" ht="7.5" customHeight="1">
      <c r="B29" s="75" t="s">
        <v>123</v>
      </c>
      <c r="C29" s="79">
        <v>104269374</v>
      </c>
      <c r="D29" s="79">
        <v>107713429</v>
      </c>
      <c r="E29" s="79">
        <v>115367012</v>
      </c>
      <c r="F29" s="79">
        <v>108387431</v>
      </c>
      <c r="G29" s="79">
        <v>111854390</v>
      </c>
      <c r="H29" s="79">
        <v>97505525</v>
      </c>
      <c r="I29" s="79">
        <v>97276448</v>
      </c>
      <c r="J29" s="79">
        <v>107333990</v>
      </c>
      <c r="K29" s="79">
        <v>104545027</v>
      </c>
      <c r="L29" s="79">
        <v>122374464</v>
      </c>
      <c r="M29" s="79">
        <v>89448793</v>
      </c>
      <c r="N29" s="79">
        <v>95127717</v>
      </c>
      <c r="O29" s="79">
        <v>1261203600</v>
      </c>
    </row>
    <row r="30" spans="2:15" ht="7.5" customHeight="1">
      <c r="B30" s="144" t="s">
        <v>124</v>
      </c>
      <c r="C30" s="145">
        <v>47393614</v>
      </c>
      <c r="D30" s="145">
        <v>42180211</v>
      </c>
      <c r="E30" s="145">
        <v>55742192</v>
      </c>
      <c r="F30" s="145">
        <v>53138961</v>
      </c>
      <c r="G30" s="145">
        <v>56869948</v>
      </c>
      <c r="H30" s="145">
        <v>59579605</v>
      </c>
      <c r="I30" s="145">
        <v>53723153</v>
      </c>
      <c r="J30" s="145">
        <v>58894363</v>
      </c>
      <c r="K30" s="145">
        <v>58527890</v>
      </c>
      <c r="L30" s="145">
        <v>60812701</v>
      </c>
      <c r="M30" s="145">
        <v>58737622</v>
      </c>
      <c r="N30" s="145">
        <v>52811238</v>
      </c>
      <c r="O30" s="145">
        <v>658411498</v>
      </c>
    </row>
    <row r="31" spans="2:15" ht="7.5" customHeight="1">
      <c r="B31" s="74" t="s">
        <v>125</v>
      </c>
      <c r="C31" s="79">
        <v>32804057</v>
      </c>
      <c r="D31" s="79">
        <v>31916158</v>
      </c>
      <c r="E31" s="79">
        <v>50954032</v>
      </c>
      <c r="F31" s="79">
        <v>32273145</v>
      </c>
      <c r="G31" s="79">
        <v>37506254</v>
      </c>
      <c r="H31" s="79">
        <v>56880264</v>
      </c>
      <c r="I31" s="79">
        <v>39604523</v>
      </c>
      <c r="J31" s="79">
        <v>36619875</v>
      </c>
      <c r="K31" s="79">
        <v>48455723</v>
      </c>
      <c r="L31" s="79">
        <v>36449163</v>
      </c>
      <c r="M31" s="79">
        <v>38880204</v>
      </c>
      <c r="N31" s="79">
        <v>32942686</v>
      </c>
      <c r="O31" s="79">
        <v>475286084</v>
      </c>
    </row>
    <row r="32" spans="2:15" ht="7.5" customHeight="1">
      <c r="B32" s="75" t="s">
        <v>126</v>
      </c>
      <c r="C32" s="79">
        <v>62078134</v>
      </c>
      <c r="D32" s="79">
        <v>62212478</v>
      </c>
      <c r="E32" s="79">
        <v>64335729</v>
      </c>
      <c r="F32" s="79">
        <v>65215293</v>
      </c>
      <c r="G32" s="79">
        <v>70081914</v>
      </c>
      <c r="H32" s="79">
        <v>64907239</v>
      </c>
      <c r="I32" s="79">
        <v>60262217</v>
      </c>
      <c r="J32" s="79">
        <v>75658952</v>
      </c>
      <c r="K32" s="79">
        <v>59701973</v>
      </c>
      <c r="L32" s="79">
        <v>64814404</v>
      </c>
      <c r="M32" s="79">
        <v>63562158</v>
      </c>
      <c r="N32" s="79">
        <v>54797226</v>
      </c>
      <c r="O32" s="79">
        <v>767627717</v>
      </c>
    </row>
    <row r="33" spans="2:15" ht="7.5" customHeight="1">
      <c r="B33" s="75" t="s">
        <v>127</v>
      </c>
      <c r="C33" s="79">
        <v>67240659</v>
      </c>
      <c r="D33" s="79">
        <v>53111806</v>
      </c>
      <c r="E33" s="79">
        <v>61447385</v>
      </c>
      <c r="F33" s="79">
        <v>53410787</v>
      </c>
      <c r="G33" s="79">
        <v>57365636</v>
      </c>
      <c r="H33" s="79">
        <v>55722205</v>
      </c>
      <c r="I33" s="79">
        <v>42285399</v>
      </c>
      <c r="J33" s="79">
        <v>52749209</v>
      </c>
      <c r="K33" s="79">
        <v>58234381</v>
      </c>
      <c r="L33" s="79">
        <v>59639636</v>
      </c>
      <c r="M33" s="79">
        <v>58374532</v>
      </c>
      <c r="N33" s="79">
        <v>55448603</v>
      </c>
      <c r="O33" s="79">
        <v>675030238</v>
      </c>
    </row>
    <row r="34" spans="2:15" ht="7.5" customHeight="1">
      <c r="B34" s="144" t="s">
        <v>128</v>
      </c>
      <c r="C34" s="145">
        <v>17659788</v>
      </c>
      <c r="D34" s="145">
        <v>15367131</v>
      </c>
      <c r="E34" s="145">
        <v>13703543</v>
      </c>
      <c r="F34" s="145">
        <v>17121615</v>
      </c>
      <c r="G34" s="145">
        <v>13984303</v>
      </c>
      <c r="H34" s="145">
        <v>14161260</v>
      </c>
      <c r="I34" s="145">
        <v>17150756</v>
      </c>
      <c r="J34" s="145">
        <v>16132395</v>
      </c>
      <c r="K34" s="145">
        <v>14094759</v>
      </c>
      <c r="L34" s="145">
        <v>19063662</v>
      </c>
      <c r="M34" s="145">
        <v>14390940</v>
      </c>
      <c r="N34" s="145">
        <v>16796640</v>
      </c>
      <c r="O34" s="145">
        <v>189626792</v>
      </c>
    </row>
    <row r="35" spans="2:15" ht="7.5" customHeight="1">
      <c r="B35" s="74" t="s">
        <v>129</v>
      </c>
      <c r="C35" s="79">
        <v>44331771</v>
      </c>
      <c r="D35" s="79">
        <v>39884411</v>
      </c>
      <c r="E35" s="79">
        <v>43719428</v>
      </c>
      <c r="F35" s="79">
        <v>44196947</v>
      </c>
      <c r="G35" s="79">
        <v>41780897</v>
      </c>
      <c r="H35" s="79">
        <v>44541019</v>
      </c>
      <c r="I35" s="79">
        <v>42991076</v>
      </c>
      <c r="J35" s="79">
        <v>42509051</v>
      </c>
      <c r="K35" s="79">
        <v>42206626</v>
      </c>
      <c r="L35" s="79">
        <v>42171368</v>
      </c>
      <c r="M35" s="79">
        <v>41156633</v>
      </c>
      <c r="N35" s="79">
        <v>40116170</v>
      </c>
      <c r="O35" s="79">
        <v>509605397</v>
      </c>
    </row>
    <row r="36" spans="2:15" ht="7.5" customHeight="1">
      <c r="B36" s="75" t="s">
        <v>130</v>
      </c>
      <c r="C36" s="79">
        <v>34246912</v>
      </c>
      <c r="D36" s="79">
        <v>29969479</v>
      </c>
      <c r="E36" s="79">
        <v>33337035</v>
      </c>
      <c r="F36" s="79">
        <v>32050176</v>
      </c>
      <c r="G36" s="79">
        <v>35648397</v>
      </c>
      <c r="H36" s="79">
        <v>33486617</v>
      </c>
      <c r="I36" s="79">
        <v>64178792</v>
      </c>
      <c r="J36" s="79">
        <v>33830789</v>
      </c>
      <c r="K36" s="79">
        <v>31261763</v>
      </c>
      <c r="L36" s="79">
        <v>33196714</v>
      </c>
      <c r="M36" s="79">
        <v>32229078</v>
      </c>
      <c r="N36" s="79">
        <v>29833395</v>
      </c>
      <c r="O36" s="79">
        <v>423269147</v>
      </c>
    </row>
    <row r="37" spans="2:15" ht="7.5" customHeight="1">
      <c r="B37" s="75" t="s">
        <v>131</v>
      </c>
      <c r="C37" s="79">
        <v>59831717</v>
      </c>
      <c r="D37" s="79">
        <v>63273969</v>
      </c>
      <c r="E37" s="79">
        <v>62008364</v>
      </c>
      <c r="F37" s="79">
        <v>65159933</v>
      </c>
      <c r="G37" s="79">
        <v>73367388</v>
      </c>
      <c r="H37" s="79">
        <v>64272369</v>
      </c>
      <c r="I37" s="79">
        <v>59455440</v>
      </c>
      <c r="J37" s="79">
        <v>108647406</v>
      </c>
      <c r="K37" s="79">
        <v>64742320</v>
      </c>
      <c r="L37" s="79">
        <v>85140293</v>
      </c>
      <c r="M37" s="79">
        <v>76038594</v>
      </c>
      <c r="N37" s="79">
        <v>58622663</v>
      </c>
      <c r="O37" s="79">
        <v>840560456</v>
      </c>
    </row>
    <row r="38" spans="2:15" ht="7.5" customHeight="1">
      <c r="B38" s="144" t="s">
        <v>132</v>
      </c>
      <c r="C38" s="145">
        <v>45459863</v>
      </c>
      <c r="D38" s="145">
        <v>86667326</v>
      </c>
      <c r="E38" s="145">
        <v>59386422</v>
      </c>
      <c r="F38" s="145">
        <v>44060272</v>
      </c>
      <c r="G38" s="145">
        <v>56629170</v>
      </c>
      <c r="H38" s="145">
        <v>62613272</v>
      </c>
      <c r="I38" s="145">
        <v>52046630</v>
      </c>
      <c r="J38" s="145">
        <v>57506924</v>
      </c>
      <c r="K38" s="145">
        <v>63459608</v>
      </c>
      <c r="L38" s="145">
        <v>58740367</v>
      </c>
      <c r="M38" s="145">
        <v>47718853</v>
      </c>
      <c r="N38" s="145">
        <v>56278791</v>
      </c>
      <c r="O38" s="145">
        <v>690567498</v>
      </c>
    </row>
    <row r="39" spans="2:15" ht="7.5" customHeight="1">
      <c r="B39" s="74" t="s">
        <v>133</v>
      </c>
      <c r="C39" s="79">
        <v>44393449</v>
      </c>
      <c r="D39" s="79">
        <v>47784913</v>
      </c>
      <c r="E39" s="79">
        <v>49944167</v>
      </c>
      <c r="F39" s="79">
        <v>48197621</v>
      </c>
      <c r="G39" s="79">
        <v>51262338</v>
      </c>
      <c r="H39" s="79">
        <v>48739352</v>
      </c>
      <c r="I39" s="79">
        <v>46863424</v>
      </c>
      <c r="J39" s="79">
        <v>52935618</v>
      </c>
      <c r="K39" s="79">
        <v>44821290</v>
      </c>
      <c r="L39" s="79">
        <v>53692194</v>
      </c>
      <c r="M39" s="79">
        <v>47097653</v>
      </c>
      <c r="N39" s="79">
        <v>42806153</v>
      </c>
      <c r="O39" s="79">
        <v>578538172</v>
      </c>
    </row>
    <row r="40" spans="2:15" ht="7.5" customHeight="1">
      <c r="B40" s="75" t="s">
        <v>134</v>
      </c>
      <c r="C40" s="79">
        <v>59961200</v>
      </c>
      <c r="D40" s="79">
        <v>81941051</v>
      </c>
      <c r="E40" s="79">
        <v>92969892</v>
      </c>
      <c r="F40" s="79">
        <v>62073073</v>
      </c>
      <c r="G40" s="79">
        <v>91075260</v>
      </c>
      <c r="H40" s="79">
        <v>94355192</v>
      </c>
      <c r="I40" s="79">
        <v>57813549</v>
      </c>
      <c r="J40" s="79">
        <v>95486687</v>
      </c>
      <c r="K40" s="79">
        <v>86471251</v>
      </c>
      <c r="L40" s="79">
        <v>71943098</v>
      </c>
      <c r="M40" s="79">
        <v>89105740</v>
      </c>
      <c r="N40" s="79">
        <v>85079470</v>
      </c>
      <c r="O40" s="79">
        <v>968275463</v>
      </c>
    </row>
    <row r="41" spans="2:15" ht="7.5" customHeight="1">
      <c r="B41" s="75" t="s">
        <v>135</v>
      </c>
      <c r="C41" s="79">
        <v>19635035</v>
      </c>
      <c r="D41" s="79">
        <v>17378160</v>
      </c>
      <c r="E41" s="79">
        <v>21035701</v>
      </c>
      <c r="F41" s="79">
        <v>21054050</v>
      </c>
      <c r="G41" s="79">
        <v>20354940</v>
      </c>
      <c r="H41" s="79">
        <v>21855039</v>
      </c>
      <c r="I41" s="79">
        <v>26917681</v>
      </c>
      <c r="J41" s="79">
        <v>24204610</v>
      </c>
      <c r="K41" s="79">
        <v>25422455</v>
      </c>
      <c r="L41" s="79">
        <v>26090086</v>
      </c>
      <c r="M41" s="79">
        <v>18726464</v>
      </c>
      <c r="N41" s="79">
        <v>19628775</v>
      </c>
      <c r="O41" s="79">
        <v>262302996</v>
      </c>
    </row>
    <row r="42" spans="2:15" ht="7.5" customHeight="1">
      <c r="B42" s="144" t="s">
        <v>136</v>
      </c>
      <c r="C42" s="145">
        <v>31972455</v>
      </c>
      <c r="D42" s="145">
        <v>29100936</v>
      </c>
      <c r="E42" s="145">
        <v>33568105</v>
      </c>
      <c r="F42" s="145">
        <v>32605403</v>
      </c>
      <c r="G42" s="145">
        <v>34892700</v>
      </c>
      <c r="H42" s="145">
        <v>41375297</v>
      </c>
      <c r="I42" s="145">
        <v>33190558</v>
      </c>
      <c r="J42" s="145">
        <v>36655622</v>
      </c>
      <c r="K42" s="145">
        <v>37286952</v>
      </c>
      <c r="L42" s="145">
        <v>38226798</v>
      </c>
      <c r="M42" s="145">
        <v>31862054</v>
      </c>
      <c r="N42" s="145">
        <v>39980512</v>
      </c>
      <c r="O42" s="145">
        <v>420717392</v>
      </c>
    </row>
    <row r="43" spans="2:15" ht="7.5" customHeight="1">
      <c r="B43" s="74" t="s">
        <v>137</v>
      </c>
      <c r="C43" s="79">
        <v>26214631</v>
      </c>
      <c r="D43" s="79">
        <v>25860132</v>
      </c>
      <c r="E43" s="79">
        <v>18472893</v>
      </c>
      <c r="F43" s="79">
        <v>28350568</v>
      </c>
      <c r="G43" s="79">
        <v>30929088</v>
      </c>
      <c r="H43" s="79">
        <v>20147089</v>
      </c>
      <c r="I43" s="79">
        <v>31129784</v>
      </c>
      <c r="J43" s="79">
        <v>32554676</v>
      </c>
      <c r="K43" s="79">
        <v>15245040</v>
      </c>
      <c r="L43" s="79">
        <v>30914185</v>
      </c>
      <c r="M43" s="79">
        <v>27099021</v>
      </c>
      <c r="N43" s="79">
        <v>13037042</v>
      </c>
      <c r="O43" s="79">
        <v>299954149</v>
      </c>
    </row>
    <row r="44" spans="2:15" ht="7.5" customHeight="1">
      <c r="B44" s="75" t="s">
        <v>138</v>
      </c>
      <c r="C44" s="79">
        <v>8250726</v>
      </c>
      <c r="D44" s="79">
        <v>6952349</v>
      </c>
      <c r="E44" s="79">
        <v>6684867</v>
      </c>
      <c r="F44" s="79">
        <v>7802721</v>
      </c>
      <c r="G44" s="79">
        <v>7048588</v>
      </c>
      <c r="H44" s="79">
        <v>8420766</v>
      </c>
      <c r="I44" s="79">
        <v>8952885</v>
      </c>
      <c r="J44" s="79">
        <v>6520653</v>
      </c>
      <c r="K44" s="79">
        <v>8098485</v>
      </c>
      <c r="L44" s="79">
        <v>9302382</v>
      </c>
      <c r="M44" s="79">
        <v>6841246</v>
      </c>
      <c r="N44" s="79">
        <v>7281323</v>
      </c>
      <c r="O44" s="79">
        <v>92156991</v>
      </c>
    </row>
    <row r="45" spans="2:15" ht="7.5" customHeight="1">
      <c r="B45" s="75" t="s">
        <v>139</v>
      </c>
      <c r="C45" s="79">
        <v>49853784</v>
      </c>
      <c r="D45" s="79">
        <v>61078159</v>
      </c>
      <c r="E45" s="79">
        <v>67519100</v>
      </c>
      <c r="F45" s="79">
        <v>66441300</v>
      </c>
      <c r="G45" s="79">
        <v>70034671</v>
      </c>
      <c r="H45" s="79">
        <v>67657744</v>
      </c>
      <c r="I45" s="79">
        <v>67128572</v>
      </c>
      <c r="J45" s="79">
        <v>70473652</v>
      </c>
      <c r="K45" s="79">
        <v>62982118</v>
      </c>
      <c r="L45" s="79">
        <v>64299017</v>
      </c>
      <c r="M45" s="79">
        <v>67144430</v>
      </c>
      <c r="N45" s="79">
        <v>65481185</v>
      </c>
      <c r="O45" s="79">
        <v>780093732</v>
      </c>
    </row>
    <row r="46" spans="2:15" ht="7.5" customHeight="1">
      <c r="B46" s="144" t="s">
        <v>140</v>
      </c>
      <c r="C46" s="145">
        <v>40517417</v>
      </c>
      <c r="D46" s="145">
        <v>38229384</v>
      </c>
      <c r="E46" s="145">
        <v>50016764</v>
      </c>
      <c r="F46" s="145">
        <v>41545109</v>
      </c>
      <c r="G46" s="145">
        <v>48282762</v>
      </c>
      <c r="H46" s="145">
        <v>41103751</v>
      </c>
      <c r="I46" s="145">
        <v>42079055</v>
      </c>
      <c r="J46" s="145">
        <v>44127296</v>
      </c>
      <c r="K46" s="145">
        <v>45595585</v>
      </c>
      <c r="L46" s="145">
        <v>41439183</v>
      </c>
      <c r="M46" s="145">
        <v>43032687</v>
      </c>
      <c r="N46" s="145">
        <v>37229470</v>
      </c>
      <c r="O46" s="145">
        <v>513198463</v>
      </c>
    </row>
    <row r="47" spans="2:15" ht="7.5" customHeight="1">
      <c r="B47" s="74" t="s">
        <v>141</v>
      </c>
      <c r="C47" s="79">
        <v>98851485</v>
      </c>
      <c r="D47" s="79">
        <v>92344211</v>
      </c>
      <c r="E47" s="79">
        <v>137496319</v>
      </c>
      <c r="F47" s="79">
        <v>93058625</v>
      </c>
      <c r="G47" s="79">
        <v>99041286</v>
      </c>
      <c r="H47" s="79">
        <v>155146914</v>
      </c>
      <c r="I47" s="79">
        <v>96018049</v>
      </c>
      <c r="J47" s="79">
        <v>77903073</v>
      </c>
      <c r="K47" s="79">
        <v>149709863</v>
      </c>
      <c r="L47" s="79">
        <v>91934629</v>
      </c>
      <c r="M47" s="79">
        <v>116966273</v>
      </c>
      <c r="N47" s="79">
        <v>159309280</v>
      </c>
      <c r="O47" s="79">
        <v>1367780007</v>
      </c>
    </row>
    <row r="48" spans="2:15" ht="7.5" customHeight="1">
      <c r="B48" s="75" t="s">
        <v>142</v>
      </c>
      <c r="C48" s="79">
        <v>76183718</v>
      </c>
      <c r="D48" s="79">
        <v>74790795</v>
      </c>
      <c r="E48" s="79">
        <v>78120769</v>
      </c>
      <c r="F48" s="79">
        <v>73996977</v>
      </c>
      <c r="G48" s="79">
        <v>85106553</v>
      </c>
      <c r="H48" s="79">
        <v>84858010</v>
      </c>
      <c r="I48" s="79">
        <v>72161046</v>
      </c>
      <c r="J48" s="79">
        <v>86994799</v>
      </c>
      <c r="K48" s="79">
        <v>83439445</v>
      </c>
      <c r="L48" s="79">
        <v>79891145</v>
      </c>
      <c r="M48" s="79">
        <v>81862981</v>
      </c>
      <c r="N48" s="79">
        <v>80000890</v>
      </c>
      <c r="O48" s="79">
        <v>957407128</v>
      </c>
    </row>
    <row r="49" spans="2:15" ht="7.5" customHeight="1">
      <c r="B49" s="75" t="s">
        <v>143</v>
      </c>
      <c r="C49" s="79">
        <v>24308663</v>
      </c>
      <c r="D49" s="79">
        <v>31339552</v>
      </c>
      <c r="E49" s="79">
        <v>30514980</v>
      </c>
      <c r="F49" s="79">
        <v>24965736</v>
      </c>
      <c r="G49" s="79">
        <v>35921115</v>
      </c>
      <c r="H49" s="79">
        <v>33850164</v>
      </c>
      <c r="I49" s="79">
        <v>30374174</v>
      </c>
      <c r="J49" s="79">
        <v>33924161</v>
      </c>
      <c r="K49" s="79">
        <v>32444472</v>
      </c>
      <c r="L49" s="79">
        <v>39706520</v>
      </c>
      <c r="M49" s="79">
        <v>31597305</v>
      </c>
      <c r="N49" s="79">
        <v>29414396</v>
      </c>
      <c r="O49" s="79">
        <v>378361238</v>
      </c>
    </row>
    <row r="50" spans="2:15" ht="7.5" customHeight="1">
      <c r="B50" s="144" t="s">
        <v>144</v>
      </c>
      <c r="C50" s="145">
        <v>121943930</v>
      </c>
      <c r="D50" s="145">
        <v>112086262</v>
      </c>
      <c r="E50" s="145">
        <v>129133570</v>
      </c>
      <c r="F50" s="145">
        <v>121703613</v>
      </c>
      <c r="G50" s="145">
        <v>119482925</v>
      </c>
      <c r="H50" s="145">
        <v>127208643</v>
      </c>
      <c r="I50" s="145">
        <v>126393580</v>
      </c>
      <c r="J50" s="145">
        <v>119986887</v>
      </c>
      <c r="K50" s="145">
        <v>122593920</v>
      </c>
      <c r="L50" s="145">
        <v>136358554</v>
      </c>
      <c r="M50" s="145">
        <v>113862913</v>
      </c>
      <c r="N50" s="145">
        <v>115287190</v>
      </c>
      <c r="O50" s="145">
        <v>1466041987</v>
      </c>
    </row>
    <row r="51" spans="2:15" ht="7.5" customHeight="1">
      <c r="B51" s="74" t="s">
        <v>145</v>
      </c>
      <c r="C51" s="79">
        <v>73445468</v>
      </c>
      <c r="D51" s="79">
        <v>64506402</v>
      </c>
      <c r="E51" s="79">
        <v>59834289</v>
      </c>
      <c r="F51" s="79">
        <v>88466802</v>
      </c>
      <c r="G51" s="79">
        <v>74256410</v>
      </c>
      <c r="H51" s="79">
        <v>79232728</v>
      </c>
      <c r="I51" s="79">
        <v>63963985</v>
      </c>
      <c r="J51" s="79">
        <v>45378153</v>
      </c>
      <c r="K51" s="79">
        <v>82874986</v>
      </c>
      <c r="L51" s="79">
        <v>65375526</v>
      </c>
      <c r="M51" s="79">
        <v>63979433</v>
      </c>
      <c r="N51" s="79">
        <v>55466831</v>
      </c>
      <c r="O51" s="79">
        <v>816781013</v>
      </c>
    </row>
    <row r="52" spans="2:15" ht="7.5" customHeight="1">
      <c r="B52" s="75" t="s">
        <v>146</v>
      </c>
      <c r="C52" s="79">
        <v>40903451</v>
      </c>
      <c r="D52" s="79">
        <v>40670439</v>
      </c>
      <c r="E52" s="79">
        <v>41570436</v>
      </c>
      <c r="F52" s="79">
        <v>41635031</v>
      </c>
      <c r="G52" s="79">
        <v>43255519</v>
      </c>
      <c r="H52" s="79">
        <v>43155043</v>
      </c>
      <c r="I52" s="79">
        <v>44441773</v>
      </c>
      <c r="J52" s="79">
        <v>45279098</v>
      </c>
      <c r="K52" s="79">
        <v>44453293</v>
      </c>
      <c r="L52" s="79">
        <v>44169130</v>
      </c>
      <c r="M52" s="79">
        <v>42062167</v>
      </c>
      <c r="N52" s="79">
        <v>41836191</v>
      </c>
      <c r="O52" s="79">
        <v>513431571</v>
      </c>
    </row>
    <row r="53" spans="2:15" ht="7.5" customHeight="1">
      <c r="B53" s="75" t="s">
        <v>147</v>
      </c>
      <c r="C53" s="79">
        <v>114164560</v>
      </c>
      <c r="D53" s="79">
        <v>108491352</v>
      </c>
      <c r="E53" s="79">
        <v>146642697</v>
      </c>
      <c r="F53" s="79">
        <v>115301701</v>
      </c>
      <c r="G53" s="79">
        <v>125242254</v>
      </c>
      <c r="H53" s="79">
        <v>151694270</v>
      </c>
      <c r="I53" s="79">
        <v>118042921</v>
      </c>
      <c r="J53" s="79">
        <v>127109158</v>
      </c>
      <c r="K53" s="79">
        <v>143750937</v>
      </c>
      <c r="L53" s="79">
        <v>125589210</v>
      </c>
      <c r="M53" s="79">
        <v>119603735</v>
      </c>
      <c r="N53" s="79">
        <v>134425873</v>
      </c>
      <c r="O53" s="79">
        <v>1530058668</v>
      </c>
    </row>
    <row r="54" spans="2:15" ht="7.5" customHeight="1">
      <c r="B54" s="144" t="s">
        <v>148</v>
      </c>
      <c r="C54" s="145">
        <v>4509601</v>
      </c>
      <c r="D54" s="145">
        <v>4214833</v>
      </c>
      <c r="E54" s="145">
        <v>4538684</v>
      </c>
      <c r="F54" s="145">
        <v>4914385</v>
      </c>
      <c r="G54" s="145">
        <v>5025200</v>
      </c>
      <c r="H54" s="145">
        <v>4932282</v>
      </c>
      <c r="I54" s="145">
        <v>4870816</v>
      </c>
      <c r="J54" s="145">
        <v>5315723</v>
      </c>
      <c r="K54" s="145">
        <v>4524852</v>
      </c>
      <c r="L54" s="145">
        <v>5345439</v>
      </c>
      <c r="M54" s="145">
        <v>4913666</v>
      </c>
      <c r="N54" s="145">
        <v>4427980</v>
      </c>
      <c r="O54" s="145">
        <v>57533461</v>
      </c>
    </row>
    <row r="55" spans="2:15" ht="7.5" customHeight="1">
      <c r="B55" s="74" t="s">
        <v>149</v>
      </c>
      <c r="C55" s="79">
        <v>58953415</v>
      </c>
      <c r="D55" s="79">
        <v>56123501</v>
      </c>
      <c r="E55" s="79">
        <v>9708124</v>
      </c>
      <c r="F55" s="79">
        <v>64532211</v>
      </c>
      <c r="G55" s="79">
        <v>75886870</v>
      </c>
      <c r="H55" s="79">
        <v>31042449</v>
      </c>
      <c r="I55" s="79">
        <v>59316936</v>
      </c>
      <c r="J55" s="79">
        <v>66658820</v>
      </c>
      <c r="K55" s="79">
        <v>61906364</v>
      </c>
      <c r="L55" s="79">
        <v>69002656</v>
      </c>
      <c r="M55" s="79">
        <v>66166391</v>
      </c>
      <c r="N55" s="79">
        <v>43255129</v>
      </c>
      <c r="O55" s="79">
        <v>662552866</v>
      </c>
    </row>
    <row r="56" spans="2:15" ht="7.5" customHeight="1">
      <c r="B56" s="75" t="s">
        <v>150</v>
      </c>
      <c r="C56" s="79">
        <v>16496810</v>
      </c>
      <c r="D56" s="79">
        <v>20439011</v>
      </c>
      <c r="E56" s="79">
        <v>12098326</v>
      </c>
      <c r="F56" s="79">
        <v>16905157</v>
      </c>
      <c r="G56" s="79">
        <v>13068870</v>
      </c>
      <c r="H56" s="79">
        <v>19318050</v>
      </c>
      <c r="I56" s="79">
        <v>22308884</v>
      </c>
      <c r="J56" s="79">
        <v>27017266</v>
      </c>
      <c r="K56" s="79">
        <v>20692066</v>
      </c>
      <c r="L56" s="79">
        <v>20312455</v>
      </c>
      <c r="M56" s="79">
        <v>21757202</v>
      </c>
      <c r="N56" s="79">
        <v>17904253</v>
      </c>
      <c r="O56" s="79">
        <v>228318350</v>
      </c>
    </row>
    <row r="57" spans="2:15" ht="7.5" customHeight="1">
      <c r="B57" s="75" t="s">
        <v>151</v>
      </c>
      <c r="C57" s="79">
        <v>65781607</v>
      </c>
      <c r="D57" s="79">
        <v>60013317</v>
      </c>
      <c r="E57" s="79">
        <v>84224634</v>
      </c>
      <c r="F57" s="79">
        <v>75184007</v>
      </c>
      <c r="G57" s="79">
        <v>73629305</v>
      </c>
      <c r="H57" s="79">
        <v>86219805</v>
      </c>
      <c r="I57" s="79">
        <v>57406069</v>
      </c>
      <c r="J57" s="79">
        <v>65160308</v>
      </c>
      <c r="K57" s="79">
        <v>110968713</v>
      </c>
      <c r="L57" s="79">
        <v>72935591</v>
      </c>
      <c r="M57" s="79">
        <v>60305098</v>
      </c>
      <c r="N57" s="79">
        <v>71118669</v>
      </c>
      <c r="O57" s="79">
        <v>882947123</v>
      </c>
    </row>
    <row r="58" spans="2:15" ht="7.5" customHeight="1">
      <c r="B58" s="144" t="s">
        <v>152</v>
      </c>
      <c r="C58" s="145">
        <v>345375139</v>
      </c>
      <c r="D58" s="145">
        <v>341605826</v>
      </c>
      <c r="E58" s="145">
        <v>380955820</v>
      </c>
      <c r="F58" s="145">
        <v>358121985</v>
      </c>
      <c r="G58" s="145">
        <v>381216587</v>
      </c>
      <c r="H58" s="145">
        <v>377144433</v>
      </c>
      <c r="I58" s="145">
        <v>354801720</v>
      </c>
      <c r="J58" s="145">
        <v>379652598</v>
      </c>
      <c r="K58" s="145">
        <v>348932411</v>
      </c>
      <c r="L58" s="145">
        <v>395315573</v>
      </c>
      <c r="M58" s="145">
        <v>392794481</v>
      </c>
      <c r="N58" s="145">
        <v>381900295</v>
      </c>
      <c r="O58" s="145">
        <v>4437816868</v>
      </c>
    </row>
    <row r="59" spans="2:15" ht="7.5" customHeight="1">
      <c r="B59" s="74" t="s">
        <v>153</v>
      </c>
      <c r="C59" s="79">
        <v>32289239</v>
      </c>
      <c r="D59" s="79">
        <v>42503571</v>
      </c>
      <c r="E59" s="79">
        <v>36725199</v>
      </c>
      <c r="F59" s="79">
        <v>41254257</v>
      </c>
      <c r="G59" s="79">
        <v>36411636</v>
      </c>
      <c r="H59" s="79">
        <v>38933963</v>
      </c>
      <c r="I59" s="79">
        <v>41940085</v>
      </c>
      <c r="J59" s="79">
        <v>27289059</v>
      </c>
      <c r="K59" s="79">
        <v>27607491</v>
      </c>
      <c r="L59" s="79">
        <v>85813217</v>
      </c>
      <c r="M59" s="79">
        <v>29811641</v>
      </c>
      <c r="N59" s="79">
        <v>33833245</v>
      </c>
      <c r="O59" s="79">
        <v>474412603</v>
      </c>
    </row>
    <row r="60" spans="2:15" ht="7.5" customHeight="1">
      <c r="B60" s="75" t="s">
        <v>154</v>
      </c>
      <c r="C60" s="79">
        <v>4958204</v>
      </c>
      <c r="D60" s="79">
        <v>5230739</v>
      </c>
      <c r="E60" s="79">
        <v>4307088</v>
      </c>
      <c r="F60" s="79">
        <v>3739110</v>
      </c>
      <c r="G60" s="79">
        <v>5393680</v>
      </c>
      <c r="H60" s="79">
        <v>5228254</v>
      </c>
      <c r="I60" s="79">
        <v>4739881</v>
      </c>
      <c r="J60" s="79">
        <v>7129037</v>
      </c>
      <c r="K60" s="79">
        <v>4739881</v>
      </c>
      <c r="L60" s="79">
        <v>5443781</v>
      </c>
      <c r="M60" s="79">
        <v>4529188</v>
      </c>
      <c r="N60" s="79">
        <v>4550928</v>
      </c>
      <c r="O60" s="79">
        <v>59989771</v>
      </c>
    </row>
    <row r="61" spans="2:15" ht="7.5" customHeight="1">
      <c r="B61" s="75" t="s">
        <v>155</v>
      </c>
      <c r="C61" s="79">
        <v>89269727</v>
      </c>
      <c r="D61" s="79">
        <v>108278730</v>
      </c>
      <c r="E61" s="79">
        <v>59357739</v>
      </c>
      <c r="F61" s="79">
        <v>83121544</v>
      </c>
      <c r="G61" s="79">
        <v>79861878</v>
      </c>
      <c r="H61" s="79">
        <v>105114509</v>
      </c>
      <c r="I61" s="79">
        <v>79078482</v>
      </c>
      <c r="J61" s="79">
        <v>102162770</v>
      </c>
      <c r="K61" s="79">
        <v>61332965</v>
      </c>
      <c r="L61" s="79">
        <v>85280308</v>
      </c>
      <c r="M61" s="79">
        <v>111204501</v>
      </c>
      <c r="N61" s="79">
        <v>39621327</v>
      </c>
      <c r="O61" s="79">
        <v>1003684480</v>
      </c>
    </row>
    <row r="62" spans="2:15" ht="7.5" customHeight="1">
      <c r="B62" s="144" t="s">
        <v>156</v>
      </c>
      <c r="C62" s="145">
        <v>44150834</v>
      </c>
      <c r="D62" s="145">
        <v>49519193</v>
      </c>
      <c r="E62" s="145">
        <v>48491408</v>
      </c>
      <c r="F62" s="145">
        <v>47631976</v>
      </c>
      <c r="G62" s="145">
        <v>53847059</v>
      </c>
      <c r="H62" s="145">
        <v>52488247</v>
      </c>
      <c r="I62" s="145">
        <v>52488247</v>
      </c>
      <c r="J62" s="145">
        <v>54519456</v>
      </c>
      <c r="K62" s="145">
        <v>53159056</v>
      </c>
      <c r="L62" s="145">
        <v>61453370</v>
      </c>
      <c r="M62" s="145">
        <v>51350858</v>
      </c>
      <c r="N62" s="145">
        <v>46776427</v>
      </c>
      <c r="O62" s="145">
        <v>615876131</v>
      </c>
    </row>
    <row r="63" spans="2:15" ht="7.5" customHeight="1">
      <c r="B63" s="75" t="s">
        <v>157</v>
      </c>
      <c r="C63" s="79">
        <v>18888403</v>
      </c>
      <c r="D63" s="79">
        <v>13876440</v>
      </c>
      <c r="E63" s="79">
        <v>39052653</v>
      </c>
      <c r="F63" s="79">
        <v>19733990</v>
      </c>
      <c r="G63" s="79">
        <v>15397371</v>
      </c>
      <c r="H63" s="79">
        <v>39229104</v>
      </c>
      <c r="I63" s="79">
        <v>21601709</v>
      </c>
      <c r="J63" s="79">
        <v>19941992</v>
      </c>
      <c r="K63" s="79">
        <v>36226720</v>
      </c>
      <c r="L63" s="79">
        <v>21925423</v>
      </c>
      <c r="M63" s="79">
        <v>26779877</v>
      </c>
      <c r="N63" s="79">
        <v>22132122</v>
      </c>
      <c r="O63" s="79">
        <v>294785804</v>
      </c>
    </row>
    <row r="64" spans="2:15" ht="7.5" customHeight="1">
      <c r="B64" s="75" t="s">
        <v>158</v>
      </c>
      <c r="C64" s="79">
        <v>67843390</v>
      </c>
      <c r="D64" s="79">
        <v>56319762</v>
      </c>
      <c r="E64" s="79">
        <v>57248387</v>
      </c>
      <c r="F64" s="79">
        <v>58805764</v>
      </c>
      <c r="G64" s="79">
        <v>64327578</v>
      </c>
      <c r="H64" s="79">
        <v>44917203</v>
      </c>
      <c r="I64" s="79">
        <v>48735019</v>
      </c>
      <c r="J64" s="79">
        <v>91974982</v>
      </c>
      <c r="K64" s="79">
        <v>67944426</v>
      </c>
      <c r="L64" s="79">
        <v>42042292</v>
      </c>
      <c r="M64" s="79">
        <v>69086662</v>
      </c>
      <c r="N64" s="79">
        <v>84519770</v>
      </c>
      <c r="O64" s="79">
        <v>753765235</v>
      </c>
    </row>
    <row r="65" spans="2:15" ht="7.5" customHeight="1" thickBot="1">
      <c r="B65" s="80" t="s">
        <v>159</v>
      </c>
      <c r="C65" s="79">
        <v>33165461</v>
      </c>
      <c r="D65" s="79">
        <v>27170618</v>
      </c>
      <c r="E65" s="79">
        <v>26161514</v>
      </c>
      <c r="F65" s="79">
        <v>29847781</v>
      </c>
      <c r="G65" s="79">
        <v>22575599</v>
      </c>
      <c r="H65" s="79">
        <v>22946302</v>
      </c>
      <c r="I65" s="79">
        <v>35106024</v>
      </c>
      <c r="J65" s="79">
        <v>22192958</v>
      </c>
      <c r="K65" s="79">
        <v>28809850</v>
      </c>
      <c r="L65" s="79">
        <v>36532544</v>
      </c>
      <c r="M65" s="79">
        <v>38702807</v>
      </c>
      <c r="N65" s="79">
        <v>40273010</v>
      </c>
      <c r="O65" s="79">
        <v>363484468</v>
      </c>
    </row>
    <row r="66" spans="2:15" ht="7.5" customHeight="1" thickTop="1">
      <c r="B66" s="76" t="s">
        <v>222</v>
      </c>
      <c r="C66" s="83">
        <v>2883568296</v>
      </c>
      <c r="D66" s="83">
        <v>2914976104</v>
      </c>
      <c r="E66" s="83">
        <v>3174026790</v>
      </c>
      <c r="F66" s="83">
        <v>2976404479</v>
      </c>
      <c r="G66" s="83">
        <v>3170510583</v>
      </c>
      <c r="H66" s="83">
        <v>3332265420</v>
      </c>
      <c r="I66" s="83">
        <v>2993632833</v>
      </c>
      <c r="J66" s="83">
        <v>3211436089</v>
      </c>
      <c r="K66" s="83">
        <v>3243946651</v>
      </c>
      <c r="L66" s="83">
        <v>3243467000</v>
      </c>
      <c r="M66" s="83">
        <v>3114605608</v>
      </c>
      <c r="N66" s="83">
        <v>3144142074</v>
      </c>
      <c r="O66" s="83">
        <v>37402981927</v>
      </c>
    </row>
    <row r="67" spans="2:15" ht="7.5" customHeight="1" thickBot="1">
      <c r="B67" s="77" t="s">
        <v>161</v>
      </c>
      <c r="C67" s="82">
        <v>20773100</v>
      </c>
      <c r="D67" s="82">
        <v>14251825</v>
      </c>
      <c r="E67" s="82">
        <v>9982250</v>
      </c>
      <c r="F67" s="82">
        <v>18055975</v>
      </c>
      <c r="G67" s="82">
        <v>15190400</v>
      </c>
      <c r="H67" s="82">
        <v>15874075</v>
      </c>
      <c r="I67" s="82">
        <v>22037250</v>
      </c>
      <c r="J67" s="82">
        <v>28882175</v>
      </c>
      <c r="K67" s="82">
        <v>22476350</v>
      </c>
      <c r="L67" s="82">
        <v>25346175</v>
      </c>
      <c r="M67" s="82">
        <v>18823700</v>
      </c>
      <c r="N67" s="82">
        <v>7413425</v>
      </c>
      <c r="O67" s="82">
        <v>219106700</v>
      </c>
    </row>
    <row r="68" spans="2:15" ht="9" customHeight="1" thickTop="1">
      <c r="B68" s="78" t="s">
        <v>223</v>
      </c>
      <c r="C68" s="81">
        <v>2904341396</v>
      </c>
      <c r="D68" s="81">
        <v>2929227929</v>
      </c>
      <c r="E68" s="81">
        <v>3184009040</v>
      </c>
      <c r="F68" s="81">
        <v>2994460454</v>
      </c>
      <c r="G68" s="81">
        <v>3185700983</v>
      </c>
      <c r="H68" s="81">
        <v>3348139495</v>
      </c>
      <c r="I68" s="81">
        <v>3015670083</v>
      </c>
      <c r="J68" s="81">
        <v>3240318264</v>
      </c>
      <c r="K68" s="81">
        <v>3266423001</v>
      </c>
      <c r="L68" s="81">
        <v>3268813175</v>
      </c>
      <c r="M68" s="81">
        <v>3133429308</v>
      </c>
      <c r="N68" s="81">
        <v>3151555499</v>
      </c>
      <c r="O68" s="81">
        <v>37622088627</v>
      </c>
    </row>
    <row r="69" spans="2:15" ht="12.75">
      <c r="B69" s="172" t="s">
        <v>240</v>
      </c>
      <c r="C69" s="162"/>
      <c r="D69" s="162"/>
      <c r="E69" s="162"/>
      <c r="F69" s="162"/>
      <c r="G69" s="162"/>
      <c r="H69" s="162"/>
      <c r="I69" s="162"/>
      <c r="J69" s="173" t="s">
        <v>241</v>
      </c>
      <c r="K69" s="162"/>
      <c r="L69" s="162"/>
      <c r="M69" s="162"/>
      <c r="N69" s="162"/>
      <c r="O69" s="163"/>
    </row>
    <row r="70" spans="2:15" ht="12.75">
      <c r="B70" s="171" t="s">
        <v>242</v>
      </c>
      <c r="C70" s="114"/>
      <c r="D70" s="114"/>
      <c r="E70" s="114"/>
      <c r="F70" s="114"/>
      <c r="G70" s="114"/>
      <c r="H70" s="114"/>
      <c r="I70" s="114"/>
      <c r="J70" s="174" t="s">
        <v>243</v>
      </c>
      <c r="K70" s="114"/>
      <c r="L70" s="114"/>
      <c r="M70" s="114"/>
      <c r="N70" s="114"/>
      <c r="O70" s="125"/>
    </row>
    <row r="71" spans="2:15" ht="12.75">
      <c r="B71" s="171" t="s">
        <v>244</v>
      </c>
      <c r="C71" s="114"/>
      <c r="D71" s="114"/>
      <c r="E71" s="114"/>
      <c r="F71" s="114"/>
      <c r="G71" s="114"/>
      <c r="H71" s="114"/>
      <c r="I71" s="114"/>
      <c r="J71" s="114"/>
      <c r="K71" s="114"/>
      <c r="L71" s="114"/>
      <c r="M71" s="114"/>
      <c r="N71" s="114"/>
      <c r="O71" s="125"/>
    </row>
    <row r="72" spans="2:15" ht="12.75">
      <c r="B72" s="78" t="s">
        <v>245</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B2:K69"/>
  <sheetViews>
    <sheetView zoomScale="130" zoomScaleNormal="130" workbookViewId="0" topLeftCell="A1">
      <selection activeCell="A1" sqref="A1"/>
    </sheetView>
  </sheetViews>
  <sheetFormatPr defaultColWidth="9.140625" defaultRowHeight="12.75"/>
  <cols>
    <col min="1" max="1" width="6.7109375" style="0" customWidth="1"/>
    <col min="2" max="2" width="9.7109375" style="0" customWidth="1"/>
    <col min="3" max="10" width="8.28125" style="0" customWidth="1"/>
    <col min="11" max="11" width="6.7109375" style="0" customWidth="1"/>
    <col min="12" max="12" width="4.7109375" style="0" customWidth="1"/>
  </cols>
  <sheetData>
    <row r="1" ht="12" customHeight="1"/>
    <row r="2" spans="2:4" ht="12" customHeight="1" hidden="1">
      <c r="B2" t="s">
        <v>0</v>
      </c>
      <c r="C2" t="s">
        <v>82</v>
      </c>
      <c r="D2" t="s">
        <v>8</v>
      </c>
    </row>
    <row r="3" spans="2:4" ht="12" customHeight="1" hidden="1">
      <c r="B3" s="23" t="s">
        <v>258</v>
      </c>
      <c r="C3" s="195" t="s">
        <v>72</v>
      </c>
      <c r="D3" s="195" t="s">
        <v>19</v>
      </c>
    </row>
    <row r="4" ht="12" customHeight="1"/>
    <row r="5" spans="2:11" ht="16.5" customHeight="1">
      <c r="B5" s="6" t="s">
        <v>259</v>
      </c>
      <c r="C5" s="2"/>
      <c r="D5" s="2"/>
      <c r="E5" s="2"/>
      <c r="F5" s="2"/>
      <c r="G5" s="2"/>
      <c r="H5" s="2"/>
      <c r="I5" s="2"/>
      <c r="J5" s="2"/>
      <c r="K5" s="2"/>
    </row>
    <row r="6" ht="7.5" customHeight="1"/>
    <row r="7" spans="2:10" ht="9" customHeight="1">
      <c r="B7" s="11"/>
      <c r="C7" s="11"/>
      <c r="D7" s="11"/>
      <c r="E7" s="11"/>
      <c r="F7" s="11"/>
      <c r="G7" s="11"/>
      <c r="H7" s="11"/>
      <c r="I7" s="11"/>
      <c r="J7" s="92" t="s">
        <v>260</v>
      </c>
    </row>
    <row r="8" spans="2:10" ht="9" customHeight="1">
      <c r="B8" s="93"/>
      <c r="C8" s="11"/>
      <c r="D8" s="11"/>
      <c r="E8" s="11"/>
      <c r="F8" s="11"/>
      <c r="G8" s="11"/>
      <c r="H8" s="11"/>
      <c r="I8" s="11"/>
      <c r="J8" s="92" t="s">
        <v>261</v>
      </c>
    </row>
    <row r="9" spans="2:11" ht="12" customHeight="1">
      <c r="B9" s="93" t="str">
        <f>CONCATENATE("Created On: ",C3)</f>
        <v>Created On: 03/24/2014</v>
      </c>
      <c r="C9" s="94"/>
      <c r="D9" s="94"/>
      <c r="E9" s="94"/>
      <c r="F9" s="94"/>
      <c r="G9" s="94"/>
      <c r="H9" s="91"/>
      <c r="I9" s="94"/>
      <c r="J9" s="95" t="str">
        <f>CONCATENATE(D3," Reporting Period")</f>
        <v>2013 Reporting Period</v>
      </c>
      <c r="K9" s="86"/>
    </row>
    <row r="10" spans="2:11" ht="12" customHeight="1">
      <c r="B10" s="33" t="s">
        <v>99</v>
      </c>
      <c r="C10" s="34" t="s">
        <v>262</v>
      </c>
      <c r="D10" s="34"/>
      <c r="E10" s="34" t="s">
        <v>263</v>
      </c>
      <c r="F10" s="34"/>
      <c r="G10" s="36" t="s">
        <v>264</v>
      </c>
      <c r="H10" s="36"/>
      <c r="I10" s="36" t="s">
        <v>265</v>
      </c>
      <c r="J10" s="36"/>
      <c r="K10" s="86"/>
    </row>
    <row r="11" spans="2:11" ht="12" customHeight="1">
      <c r="B11" s="96"/>
      <c r="C11" s="97"/>
      <c r="D11" s="98"/>
      <c r="E11" s="97"/>
      <c r="F11" s="99"/>
      <c r="G11" s="97"/>
      <c r="H11" s="99"/>
      <c r="I11" s="98"/>
      <c r="J11" s="99"/>
      <c r="K11" s="86"/>
    </row>
    <row r="12" spans="2:11" ht="18" customHeight="1">
      <c r="B12" s="37"/>
      <c r="C12" s="37" t="s">
        <v>266</v>
      </c>
      <c r="D12" s="37" t="s">
        <v>267</v>
      </c>
      <c r="E12" s="37" t="s">
        <v>266</v>
      </c>
      <c r="F12" s="37" t="s">
        <v>267</v>
      </c>
      <c r="G12" s="37" t="s">
        <v>266</v>
      </c>
      <c r="H12" s="37" t="s">
        <v>267</v>
      </c>
      <c r="I12" s="37" t="s">
        <v>266</v>
      </c>
      <c r="J12" s="37" t="s">
        <v>267</v>
      </c>
      <c r="K12" s="90"/>
    </row>
    <row r="13" spans="2:11" ht="7.5" customHeight="1" hidden="1">
      <c r="B13" s="86" t="s">
        <v>99</v>
      </c>
      <c r="C13" s="86" t="s">
        <v>268</v>
      </c>
      <c r="D13" s="86" t="s">
        <v>269</v>
      </c>
      <c r="E13" s="86" t="s">
        <v>270</v>
      </c>
      <c r="F13" s="86" t="s">
        <v>271</v>
      </c>
      <c r="G13" s="86" t="s">
        <v>272</v>
      </c>
      <c r="H13" s="86" t="s">
        <v>273</v>
      </c>
      <c r="I13" s="86" t="s">
        <v>274</v>
      </c>
      <c r="J13" s="86" t="s">
        <v>275</v>
      </c>
      <c r="K13" s="86"/>
    </row>
    <row r="14" spans="2:11" ht="7.5" customHeight="1" hidden="1">
      <c r="B14" s="86"/>
      <c r="C14" s="86">
        <v>0</v>
      </c>
      <c r="D14" s="86"/>
      <c r="E14" s="86">
        <v>0</v>
      </c>
      <c r="F14" s="86"/>
      <c r="G14" s="86">
        <v>0</v>
      </c>
      <c r="H14" s="86"/>
      <c r="I14" s="86">
        <v>0</v>
      </c>
      <c r="J14" s="86"/>
      <c r="K14" s="86"/>
    </row>
    <row r="15" spans="2:11" ht="9" customHeight="1">
      <c r="B15" s="87" t="s">
        <v>109</v>
      </c>
      <c r="C15" s="103">
        <v>18</v>
      </c>
      <c r="D15" s="100" t="s">
        <v>276</v>
      </c>
      <c r="E15" s="103">
        <v>19</v>
      </c>
      <c r="F15" s="100" t="s">
        <v>277</v>
      </c>
      <c r="G15" s="103">
        <v>0</v>
      </c>
      <c r="H15" s="100" t="s">
        <v>278</v>
      </c>
      <c r="I15" s="103">
        <v>18</v>
      </c>
      <c r="J15" s="100" t="s">
        <v>276</v>
      </c>
      <c r="K15" s="86"/>
    </row>
    <row r="16" spans="2:11" ht="9" customHeight="1">
      <c r="B16" s="88" t="s">
        <v>110</v>
      </c>
      <c r="C16" s="104">
        <v>8</v>
      </c>
      <c r="D16" s="101" t="s">
        <v>279</v>
      </c>
      <c r="E16" s="104">
        <v>8</v>
      </c>
      <c r="F16" s="101" t="s">
        <v>279</v>
      </c>
      <c r="G16" s="104">
        <v>0</v>
      </c>
      <c r="H16" s="101" t="s">
        <v>278</v>
      </c>
      <c r="I16" s="104">
        <v>8</v>
      </c>
      <c r="J16" s="101" t="s">
        <v>279</v>
      </c>
      <c r="K16" s="86"/>
    </row>
    <row r="17" spans="2:11" ht="9" customHeight="1">
      <c r="B17" s="89" t="s">
        <v>111</v>
      </c>
      <c r="C17" s="105">
        <v>18</v>
      </c>
      <c r="D17" s="102" t="s">
        <v>280</v>
      </c>
      <c r="E17" s="105">
        <v>26</v>
      </c>
      <c r="F17" s="102" t="s">
        <v>280</v>
      </c>
      <c r="G17" s="105">
        <v>0</v>
      </c>
      <c r="H17" s="102" t="s">
        <v>278</v>
      </c>
      <c r="I17" s="105">
        <v>18</v>
      </c>
      <c r="J17" s="102" t="s">
        <v>280</v>
      </c>
      <c r="K17" s="86"/>
    </row>
    <row r="18" spans="2:11" ht="9" customHeight="1">
      <c r="B18" s="87" t="s">
        <v>112</v>
      </c>
      <c r="C18" s="103">
        <v>21.5</v>
      </c>
      <c r="D18" s="100" t="s">
        <v>281</v>
      </c>
      <c r="E18" s="103">
        <v>22.5</v>
      </c>
      <c r="F18" s="100" t="s">
        <v>281</v>
      </c>
      <c r="G18" s="103">
        <v>16.5</v>
      </c>
      <c r="H18" s="100" t="s">
        <v>282</v>
      </c>
      <c r="I18" s="103">
        <v>21.5</v>
      </c>
      <c r="J18" s="100" t="s">
        <v>281</v>
      </c>
      <c r="K18" s="86"/>
    </row>
    <row r="19" spans="2:11" ht="9" customHeight="1">
      <c r="B19" s="88" t="s">
        <v>113</v>
      </c>
      <c r="C19" s="104">
        <v>39.5</v>
      </c>
      <c r="D19" s="101" t="s">
        <v>283</v>
      </c>
      <c r="E19" s="104">
        <v>10</v>
      </c>
      <c r="F19" s="101" t="s">
        <v>284</v>
      </c>
      <c r="G19" s="104">
        <v>6</v>
      </c>
      <c r="H19" s="101" t="s">
        <v>285</v>
      </c>
      <c r="I19" s="104">
        <v>39.5</v>
      </c>
      <c r="J19" s="101" t="s">
        <v>283</v>
      </c>
      <c r="K19" s="86"/>
    </row>
    <row r="20" spans="2:11" ht="9" customHeight="1">
      <c r="B20" s="89" t="s">
        <v>114</v>
      </c>
      <c r="C20" s="105">
        <v>22</v>
      </c>
      <c r="D20" s="102" t="s">
        <v>286</v>
      </c>
      <c r="E20" s="105">
        <v>20.5</v>
      </c>
      <c r="F20" s="102" t="s">
        <v>287</v>
      </c>
      <c r="G20" s="105">
        <v>20.5</v>
      </c>
      <c r="H20" s="102" t="s">
        <v>287</v>
      </c>
      <c r="I20" s="105">
        <v>22</v>
      </c>
      <c r="J20" s="102" t="s">
        <v>286</v>
      </c>
      <c r="K20" s="86"/>
    </row>
    <row r="21" spans="2:11" ht="9" customHeight="1">
      <c r="B21" s="87" t="s">
        <v>115</v>
      </c>
      <c r="C21" s="103">
        <v>25</v>
      </c>
      <c r="D21" s="100" t="s">
        <v>288</v>
      </c>
      <c r="E21" s="103">
        <v>51.2</v>
      </c>
      <c r="F21" s="100" t="s">
        <v>284</v>
      </c>
      <c r="G21" s="103">
        <v>0</v>
      </c>
      <c r="H21" s="100" t="s">
        <v>278</v>
      </c>
      <c r="I21" s="103">
        <v>25</v>
      </c>
      <c r="J21" s="100" t="s">
        <v>289</v>
      </c>
      <c r="K21" s="86"/>
    </row>
    <row r="22" spans="2:11" ht="9" customHeight="1">
      <c r="B22" s="88" t="s">
        <v>116</v>
      </c>
      <c r="C22" s="104">
        <v>23</v>
      </c>
      <c r="D22" s="101" t="s">
        <v>290</v>
      </c>
      <c r="E22" s="104">
        <v>22</v>
      </c>
      <c r="F22" s="101" t="s">
        <v>290</v>
      </c>
      <c r="G22" s="104">
        <v>22</v>
      </c>
      <c r="H22" s="101" t="s">
        <v>290</v>
      </c>
      <c r="I22" s="104">
        <v>23</v>
      </c>
      <c r="J22" s="101" t="s">
        <v>290</v>
      </c>
      <c r="K22" s="86"/>
    </row>
    <row r="23" spans="2:11" ht="9" customHeight="1">
      <c r="B23" s="89" t="s">
        <v>117</v>
      </c>
      <c r="C23" s="105">
        <v>23.5</v>
      </c>
      <c r="D23" s="102" t="s">
        <v>291</v>
      </c>
      <c r="E23" s="105">
        <v>23.5</v>
      </c>
      <c r="F23" s="102" t="s">
        <v>291</v>
      </c>
      <c r="G23" s="105">
        <v>20</v>
      </c>
      <c r="H23" s="102" t="s">
        <v>292</v>
      </c>
      <c r="I23" s="105">
        <v>23.5</v>
      </c>
      <c r="J23" s="102" t="s">
        <v>291</v>
      </c>
      <c r="K23" s="86"/>
    </row>
    <row r="24" spans="2:11" ht="9" customHeight="1">
      <c r="B24" s="87" t="s">
        <v>118</v>
      </c>
      <c r="C24" s="103">
        <v>16.9</v>
      </c>
      <c r="D24" s="100" t="s">
        <v>293</v>
      </c>
      <c r="E24" s="103">
        <v>16.9</v>
      </c>
      <c r="F24" s="100" t="s">
        <v>293</v>
      </c>
      <c r="G24" s="103">
        <v>14.5</v>
      </c>
      <c r="H24" s="100" t="s">
        <v>289</v>
      </c>
      <c r="I24" s="103">
        <v>16.9</v>
      </c>
      <c r="J24" s="100" t="s">
        <v>293</v>
      </c>
      <c r="K24" s="86"/>
    </row>
    <row r="25" spans="2:11" ht="9" customHeight="1">
      <c r="B25" s="88" t="s">
        <v>119</v>
      </c>
      <c r="C25" s="104">
        <v>7.5</v>
      </c>
      <c r="D25" s="101" t="s">
        <v>294</v>
      </c>
      <c r="E25" s="104">
        <v>7.5</v>
      </c>
      <c r="F25" s="101" t="s">
        <v>294</v>
      </c>
      <c r="G25" s="104">
        <v>7.5</v>
      </c>
      <c r="H25" s="101" t="s">
        <v>294</v>
      </c>
      <c r="I25" s="104">
        <v>7.5</v>
      </c>
      <c r="J25" s="101" t="s">
        <v>294</v>
      </c>
      <c r="K25" s="86"/>
    </row>
    <row r="26" spans="2:11" ht="9" customHeight="1">
      <c r="B26" s="89" t="s">
        <v>120</v>
      </c>
      <c r="C26" s="105">
        <v>17</v>
      </c>
      <c r="D26" s="102" t="s">
        <v>295</v>
      </c>
      <c r="E26" s="105">
        <v>17</v>
      </c>
      <c r="F26" s="102" t="s">
        <v>295</v>
      </c>
      <c r="G26" s="105">
        <v>5.2</v>
      </c>
      <c r="H26" s="102" t="s">
        <v>288</v>
      </c>
      <c r="I26" s="105">
        <v>16</v>
      </c>
      <c r="J26" s="102" t="s">
        <v>296</v>
      </c>
      <c r="K26" s="86"/>
    </row>
    <row r="27" spans="2:11" ht="9" customHeight="1">
      <c r="B27" s="87" t="s">
        <v>121</v>
      </c>
      <c r="C27" s="103">
        <v>25</v>
      </c>
      <c r="D27" s="100" t="s">
        <v>297</v>
      </c>
      <c r="E27" s="103">
        <v>25</v>
      </c>
      <c r="F27" s="100" t="s">
        <v>297</v>
      </c>
      <c r="G27" s="103">
        <v>18.1</v>
      </c>
      <c r="H27" s="100" t="s">
        <v>297</v>
      </c>
      <c r="I27" s="103">
        <v>25</v>
      </c>
      <c r="J27" s="100" t="s">
        <v>298</v>
      </c>
      <c r="K27" s="86"/>
    </row>
    <row r="28" spans="2:11" ht="9" customHeight="1">
      <c r="B28" s="88" t="s">
        <v>122</v>
      </c>
      <c r="C28" s="104">
        <v>19</v>
      </c>
      <c r="D28" s="101" t="s">
        <v>299</v>
      </c>
      <c r="E28" s="104">
        <v>21.5</v>
      </c>
      <c r="F28" s="101" t="s">
        <v>299</v>
      </c>
      <c r="G28" s="104">
        <v>19</v>
      </c>
      <c r="H28" s="101" t="s">
        <v>299</v>
      </c>
      <c r="I28" s="104">
        <v>19</v>
      </c>
      <c r="J28" s="101" t="s">
        <v>299</v>
      </c>
      <c r="K28" s="86"/>
    </row>
    <row r="29" spans="2:11" ht="9" customHeight="1">
      <c r="B29" s="89" t="s">
        <v>123</v>
      </c>
      <c r="C29" s="105">
        <v>18</v>
      </c>
      <c r="D29" s="102" t="s">
        <v>300</v>
      </c>
      <c r="E29" s="105">
        <v>16</v>
      </c>
      <c r="F29" s="102" t="s">
        <v>301</v>
      </c>
      <c r="G29" s="105">
        <v>0</v>
      </c>
      <c r="H29" s="102" t="s">
        <v>278</v>
      </c>
      <c r="I29" s="105">
        <v>18</v>
      </c>
      <c r="J29" s="102" t="s">
        <v>300</v>
      </c>
      <c r="K29" s="86"/>
    </row>
    <row r="30" spans="2:11" ht="9" customHeight="1">
      <c r="B30" s="87" t="s">
        <v>124</v>
      </c>
      <c r="C30" s="103">
        <v>21</v>
      </c>
      <c r="D30" s="100" t="s">
        <v>302</v>
      </c>
      <c r="E30" s="103">
        <v>22.5</v>
      </c>
      <c r="F30" s="100" t="s">
        <v>303</v>
      </c>
      <c r="G30" s="103">
        <v>20</v>
      </c>
      <c r="H30" s="100" t="s">
        <v>303</v>
      </c>
      <c r="I30" s="103">
        <v>19</v>
      </c>
      <c r="J30" s="100" t="s">
        <v>303</v>
      </c>
      <c r="K30" s="86"/>
    </row>
    <row r="31" spans="2:11" ht="9" customHeight="1">
      <c r="B31" s="88" t="s">
        <v>125</v>
      </c>
      <c r="C31" s="104">
        <v>24</v>
      </c>
      <c r="D31" s="101" t="s">
        <v>304</v>
      </c>
      <c r="E31" s="104">
        <v>26</v>
      </c>
      <c r="F31" s="101" t="s">
        <v>304</v>
      </c>
      <c r="G31" s="104">
        <v>23</v>
      </c>
      <c r="H31" s="101" t="s">
        <v>304</v>
      </c>
      <c r="I31" s="104">
        <v>24</v>
      </c>
      <c r="J31" s="101" t="s">
        <v>304</v>
      </c>
      <c r="K31" s="86"/>
    </row>
    <row r="32" spans="2:11" ht="9" customHeight="1">
      <c r="B32" s="89" t="s">
        <v>126</v>
      </c>
      <c r="C32" s="105">
        <v>30.9</v>
      </c>
      <c r="D32" s="102" t="s">
        <v>283</v>
      </c>
      <c r="E32" s="105">
        <v>27.9</v>
      </c>
      <c r="F32" s="102" t="s">
        <v>283</v>
      </c>
      <c r="G32" s="105">
        <v>30.9</v>
      </c>
      <c r="H32" s="102" t="s">
        <v>283</v>
      </c>
      <c r="I32" s="105">
        <v>30.9</v>
      </c>
      <c r="J32" s="102" t="s">
        <v>283</v>
      </c>
      <c r="K32" s="86"/>
    </row>
    <row r="33" spans="2:11" ht="9" customHeight="1">
      <c r="B33" s="87" t="s">
        <v>127</v>
      </c>
      <c r="C33" s="103">
        <v>20</v>
      </c>
      <c r="D33" s="100" t="s">
        <v>299</v>
      </c>
      <c r="E33" s="103">
        <v>20</v>
      </c>
      <c r="F33" s="100" t="s">
        <v>299</v>
      </c>
      <c r="G33" s="103">
        <v>16</v>
      </c>
      <c r="H33" s="100" t="s">
        <v>305</v>
      </c>
      <c r="I33" s="103">
        <v>20</v>
      </c>
      <c r="J33" s="100" t="s">
        <v>299</v>
      </c>
      <c r="K33" s="86"/>
    </row>
    <row r="34" spans="2:11" ht="9" customHeight="1">
      <c r="B34" s="88" t="s">
        <v>128</v>
      </c>
      <c r="C34" s="104">
        <v>30</v>
      </c>
      <c r="D34" s="101" t="s">
        <v>306</v>
      </c>
      <c r="E34" s="104">
        <v>31.2</v>
      </c>
      <c r="F34" s="101" t="s">
        <v>306</v>
      </c>
      <c r="G34" s="104">
        <v>0</v>
      </c>
      <c r="H34" s="101" t="s">
        <v>278</v>
      </c>
      <c r="I34" s="104">
        <v>23</v>
      </c>
      <c r="J34" s="101" t="s">
        <v>307</v>
      </c>
      <c r="K34" s="86"/>
    </row>
    <row r="35" spans="2:11" ht="9" customHeight="1">
      <c r="B35" s="89" t="s">
        <v>129</v>
      </c>
      <c r="C35" s="105">
        <v>23.5</v>
      </c>
      <c r="D35" s="102" t="s">
        <v>308</v>
      </c>
      <c r="E35" s="105">
        <v>24.25</v>
      </c>
      <c r="F35" s="102" t="s">
        <v>305</v>
      </c>
      <c r="G35" s="105">
        <v>0</v>
      </c>
      <c r="H35" s="102" t="s">
        <v>278</v>
      </c>
      <c r="I35" s="105">
        <v>0</v>
      </c>
      <c r="J35" s="102" t="s">
        <v>278</v>
      </c>
      <c r="K35" s="86"/>
    </row>
    <row r="36" spans="2:11" ht="9" customHeight="1">
      <c r="B36" s="87" t="s">
        <v>130</v>
      </c>
      <c r="C36" s="103">
        <v>24</v>
      </c>
      <c r="D36" s="100" t="s">
        <v>309</v>
      </c>
      <c r="E36" s="103">
        <v>24</v>
      </c>
      <c r="F36" s="100" t="s">
        <v>309</v>
      </c>
      <c r="G36" s="103">
        <v>13.5</v>
      </c>
      <c r="H36" s="100" t="s">
        <v>310</v>
      </c>
      <c r="I36" s="103">
        <v>21</v>
      </c>
      <c r="J36" s="100" t="s">
        <v>286</v>
      </c>
      <c r="K36" s="86"/>
    </row>
    <row r="37" spans="2:11" ht="9" customHeight="1">
      <c r="B37" s="88" t="s">
        <v>131</v>
      </c>
      <c r="C37" s="104">
        <v>19</v>
      </c>
      <c r="D37" s="101" t="s">
        <v>311</v>
      </c>
      <c r="E37" s="104">
        <v>15</v>
      </c>
      <c r="F37" s="101" t="s">
        <v>312</v>
      </c>
      <c r="G37" s="104">
        <v>15</v>
      </c>
      <c r="H37" s="101" t="s">
        <v>313</v>
      </c>
      <c r="I37" s="104">
        <v>0</v>
      </c>
      <c r="J37" s="101" t="s">
        <v>278</v>
      </c>
      <c r="K37" s="86"/>
    </row>
    <row r="38" spans="2:11" ht="9" customHeight="1">
      <c r="B38" s="89" t="s">
        <v>132</v>
      </c>
      <c r="C38" s="105">
        <v>28.5</v>
      </c>
      <c r="D38" s="102" t="s">
        <v>284</v>
      </c>
      <c r="E38" s="105">
        <v>28.5</v>
      </c>
      <c r="F38" s="102" t="s">
        <v>284</v>
      </c>
      <c r="G38" s="105">
        <v>21.35</v>
      </c>
      <c r="H38" s="102" t="s">
        <v>284</v>
      </c>
      <c r="I38" s="105">
        <v>28.5</v>
      </c>
      <c r="J38" s="102" t="s">
        <v>284</v>
      </c>
      <c r="K38" s="86"/>
    </row>
    <row r="39" spans="2:11" ht="9" customHeight="1">
      <c r="B39" s="87" t="s">
        <v>133</v>
      </c>
      <c r="C39" s="103">
        <v>18.4</v>
      </c>
      <c r="D39" s="100" t="s">
        <v>314</v>
      </c>
      <c r="E39" s="103">
        <v>18.4</v>
      </c>
      <c r="F39" s="100" t="s">
        <v>314</v>
      </c>
      <c r="G39" s="103">
        <v>17</v>
      </c>
      <c r="H39" s="100" t="s">
        <v>315</v>
      </c>
      <c r="I39" s="103">
        <v>18.4</v>
      </c>
      <c r="J39" s="100" t="s">
        <v>314</v>
      </c>
      <c r="K39" s="86"/>
    </row>
    <row r="40" spans="2:11" ht="9" customHeight="1">
      <c r="B40" s="88" t="s">
        <v>134</v>
      </c>
      <c r="C40" s="104">
        <v>17</v>
      </c>
      <c r="D40" s="101" t="s">
        <v>316</v>
      </c>
      <c r="E40" s="104">
        <v>17</v>
      </c>
      <c r="F40" s="101" t="s">
        <v>316</v>
      </c>
      <c r="G40" s="104">
        <v>17</v>
      </c>
      <c r="H40" s="101" t="s">
        <v>316</v>
      </c>
      <c r="I40" s="104">
        <v>17</v>
      </c>
      <c r="J40" s="101" t="s">
        <v>316</v>
      </c>
      <c r="K40" s="86"/>
    </row>
    <row r="41" spans="2:11" ht="9" customHeight="1">
      <c r="B41" s="89" t="s">
        <v>135</v>
      </c>
      <c r="C41" s="105">
        <v>27.75</v>
      </c>
      <c r="D41" s="102" t="s">
        <v>317</v>
      </c>
      <c r="E41" s="105">
        <v>28.5</v>
      </c>
      <c r="F41" s="102" t="s">
        <v>317</v>
      </c>
      <c r="G41" s="105">
        <v>5.18</v>
      </c>
      <c r="H41" s="102" t="s">
        <v>318</v>
      </c>
      <c r="I41" s="105">
        <v>27.75</v>
      </c>
      <c r="J41" s="102" t="s">
        <v>298</v>
      </c>
      <c r="K41" s="86"/>
    </row>
    <row r="42" spans="2:11" ht="9" customHeight="1">
      <c r="B42" s="87" t="s">
        <v>136</v>
      </c>
      <c r="C42" s="103">
        <v>26.3</v>
      </c>
      <c r="D42" s="100" t="s">
        <v>283</v>
      </c>
      <c r="E42" s="103">
        <v>26.3</v>
      </c>
      <c r="F42" s="100" t="s">
        <v>283</v>
      </c>
      <c r="G42" s="103">
        <v>26.3</v>
      </c>
      <c r="H42" s="100" t="s">
        <v>283</v>
      </c>
      <c r="I42" s="103">
        <v>26.3</v>
      </c>
      <c r="J42" s="100" t="s">
        <v>283</v>
      </c>
      <c r="K42" s="86"/>
    </row>
    <row r="43" spans="2:11" ht="9" customHeight="1">
      <c r="B43" s="88" t="s">
        <v>137</v>
      </c>
      <c r="C43" s="104">
        <v>24</v>
      </c>
      <c r="D43" s="101" t="s">
        <v>319</v>
      </c>
      <c r="E43" s="104">
        <v>27</v>
      </c>
      <c r="F43" s="101" t="s">
        <v>319</v>
      </c>
      <c r="G43" s="104">
        <v>22</v>
      </c>
      <c r="H43" s="101" t="s">
        <v>320</v>
      </c>
      <c r="I43" s="104">
        <v>24</v>
      </c>
      <c r="J43" s="101" t="s">
        <v>319</v>
      </c>
      <c r="K43" s="86"/>
    </row>
    <row r="44" spans="2:11" ht="9" customHeight="1">
      <c r="B44" s="89" t="s">
        <v>138</v>
      </c>
      <c r="C44" s="105">
        <v>19.625</v>
      </c>
      <c r="D44" s="102" t="s">
        <v>321</v>
      </c>
      <c r="E44" s="105">
        <v>19.625</v>
      </c>
      <c r="F44" s="102" t="s">
        <v>321</v>
      </c>
      <c r="G44" s="105">
        <v>0</v>
      </c>
      <c r="H44" s="102" t="s">
        <v>278</v>
      </c>
      <c r="I44" s="105">
        <v>18</v>
      </c>
      <c r="J44" s="102" t="s">
        <v>321</v>
      </c>
      <c r="K44" s="86"/>
    </row>
    <row r="45" spans="2:11" ht="9" customHeight="1">
      <c r="B45" s="87" t="s">
        <v>139</v>
      </c>
      <c r="C45" s="103">
        <v>10.5</v>
      </c>
      <c r="D45" s="100" t="s">
        <v>322</v>
      </c>
      <c r="E45" s="103">
        <v>13.5</v>
      </c>
      <c r="F45" s="100" t="s">
        <v>322</v>
      </c>
      <c r="G45" s="103">
        <v>5.25</v>
      </c>
      <c r="H45" s="100" t="s">
        <v>322</v>
      </c>
      <c r="I45" s="103">
        <v>10.5</v>
      </c>
      <c r="J45" s="100" t="s">
        <v>287</v>
      </c>
      <c r="K45" s="86"/>
    </row>
    <row r="46" spans="2:11" ht="9" customHeight="1">
      <c r="B46" s="88" t="s">
        <v>140</v>
      </c>
      <c r="C46" s="104">
        <v>17</v>
      </c>
      <c r="D46" s="101" t="s">
        <v>323</v>
      </c>
      <c r="E46" s="104">
        <v>21</v>
      </c>
      <c r="F46" s="101" t="s">
        <v>288</v>
      </c>
      <c r="G46" s="104">
        <v>12</v>
      </c>
      <c r="H46" s="101" t="s">
        <v>324</v>
      </c>
      <c r="I46" s="104">
        <v>17</v>
      </c>
      <c r="J46" s="101" t="s">
        <v>323</v>
      </c>
      <c r="K46" s="86"/>
    </row>
    <row r="47" spans="2:11" ht="9" customHeight="1">
      <c r="B47" s="89" t="s">
        <v>141</v>
      </c>
      <c r="C47" s="105">
        <v>26.65</v>
      </c>
      <c r="D47" s="102" t="s">
        <v>293</v>
      </c>
      <c r="E47" s="105">
        <v>24.85</v>
      </c>
      <c r="F47" s="102" t="s">
        <v>293</v>
      </c>
      <c r="G47" s="105">
        <v>8.05</v>
      </c>
      <c r="H47" s="102" t="s">
        <v>324</v>
      </c>
      <c r="I47" s="105">
        <v>26.65</v>
      </c>
      <c r="J47" s="102" t="s">
        <v>293</v>
      </c>
      <c r="K47" s="86"/>
    </row>
    <row r="48" spans="2:11" ht="9" customHeight="1">
      <c r="B48" s="87" t="s">
        <v>142</v>
      </c>
      <c r="C48" s="103">
        <v>37.75</v>
      </c>
      <c r="D48" s="100" t="s">
        <v>310</v>
      </c>
      <c r="E48" s="103">
        <v>37.75</v>
      </c>
      <c r="F48" s="100" t="s">
        <v>310</v>
      </c>
      <c r="G48" s="103">
        <v>27.1</v>
      </c>
      <c r="H48" s="100" t="s">
        <v>325</v>
      </c>
      <c r="I48" s="103">
        <v>35.25</v>
      </c>
      <c r="J48" s="100" t="s">
        <v>306</v>
      </c>
      <c r="K48" s="86"/>
    </row>
    <row r="49" spans="2:11" ht="9" customHeight="1">
      <c r="B49" s="88" t="s">
        <v>143</v>
      </c>
      <c r="C49" s="104">
        <v>23</v>
      </c>
      <c r="D49" s="101" t="s">
        <v>325</v>
      </c>
      <c r="E49" s="104">
        <v>23</v>
      </c>
      <c r="F49" s="101" t="s">
        <v>325</v>
      </c>
      <c r="G49" s="104">
        <v>23</v>
      </c>
      <c r="H49" s="101" t="s">
        <v>325</v>
      </c>
      <c r="I49" s="104">
        <v>23</v>
      </c>
      <c r="J49" s="101" t="s">
        <v>325</v>
      </c>
      <c r="K49" s="86"/>
    </row>
    <row r="50" spans="2:11" ht="9" customHeight="1">
      <c r="B50" s="89" t="s">
        <v>144</v>
      </c>
      <c r="C50" s="105">
        <v>28</v>
      </c>
      <c r="D50" s="102" t="s">
        <v>325</v>
      </c>
      <c r="E50" s="105">
        <v>28</v>
      </c>
      <c r="F50" s="102" t="s">
        <v>325</v>
      </c>
      <c r="G50" s="105">
        <v>28</v>
      </c>
      <c r="H50" s="102" t="s">
        <v>325</v>
      </c>
      <c r="I50" s="105">
        <v>28</v>
      </c>
      <c r="J50" s="102" t="s">
        <v>325</v>
      </c>
      <c r="K50" s="86"/>
    </row>
    <row r="51" spans="2:11" ht="9" customHeight="1">
      <c r="B51" s="87" t="s">
        <v>145</v>
      </c>
      <c r="C51" s="103">
        <v>17</v>
      </c>
      <c r="D51" s="100" t="s">
        <v>326</v>
      </c>
      <c r="E51" s="103">
        <v>14</v>
      </c>
      <c r="F51" s="100" t="s">
        <v>326</v>
      </c>
      <c r="G51" s="103">
        <v>17</v>
      </c>
      <c r="H51" s="100" t="s">
        <v>326</v>
      </c>
      <c r="I51" s="103">
        <v>17</v>
      </c>
      <c r="J51" s="100" t="s">
        <v>326</v>
      </c>
      <c r="K51" s="86"/>
    </row>
    <row r="52" spans="2:11" ht="9" customHeight="1">
      <c r="B52" s="88" t="s">
        <v>146</v>
      </c>
      <c r="C52" s="104">
        <v>30</v>
      </c>
      <c r="D52" s="101" t="s">
        <v>327</v>
      </c>
      <c r="E52" s="104">
        <v>30</v>
      </c>
      <c r="F52" s="101" t="s">
        <v>327</v>
      </c>
      <c r="G52" s="104">
        <v>23.1</v>
      </c>
      <c r="H52" s="101" t="s">
        <v>327</v>
      </c>
      <c r="I52" s="104">
        <v>30</v>
      </c>
      <c r="J52" s="101" t="s">
        <v>327</v>
      </c>
      <c r="K52" s="86"/>
    </row>
    <row r="53" spans="2:11" ht="9" customHeight="1">
      <c r="B53" s="89" t="s">
        <v>147</v>
      </c>
      <c r="C53" s="105">
        <v>31.2</v>
      </c>
      <c r="D53" s="102" t="s">
        <v>328</v>
      </c>
      <c r="E53" s="105">
        <v>38.1</v>
      </c>
      <c r="F53" s="102" t="s">
        <v>328</v>
      </c>
      <c r="G53" s="105">
        <v>22.8</v>
      </c>
      <c r="H53" s="102" t="s">
        <v>328</v>
      </c>
      <c r="I53" s="105">
        <v>31.2</v>
      </c>
      <c r="J53" s="102" t="s">
        <v>328</v>
      </c>
      <c r="K53" s="86"/>
    </row>
    <row r="54" spans="2:11" ht="9" customHeight="1">
      <c r="B54" s="87" t="s">
        <v>148</v>
      </c>
      <c r="C54" s="103">
        <v>32</v>
      </c>
      <c r="D54" s="100" t="s">
        <v>329</v>
      </c>
      <c r="E54" s="103">
        <v>32</v>
      </c>
      <c r="F54" s="100" t="s">
        <v>329</v>
      </c>
      <c r="G54" s="103">
        <v>32</v>
      </c>
      <c r="H54" s="100" t="s">
        <v>329</v>
      </c>
      <c r="I54" s="103">
        <v>32</v>
      </c>
      <c r="J54" s="100" t="s">
        <v>329</v>
      </c>
      <c r="K54" s="86"/>
    </row>
    <row r="55" spans="2:11" ht="9" customHeight="1">
      <c r="B55" s="88" t="s">
        <v>149</v>
      </c>
      <c r="C55" s="104">
        <v>16</v>
      </c>
      <c r="D55" s="101" t="s">
        <v>330</v>
      </c>
      <c r="E55" s="104">
        <v>16</v>
      </c>
      <c r="F55" s="101" t="s">
        <v>330</v>
      </c>
      <c r="G55" s="104">
        <v>16</v>
      </c>
      <c r="H55" s="101" t="s">
        <v>330</v>
      </c>
      <c r="I55" s="104">
        <v>16</v>
      </c>
      <c r="J55" s="101" t="s">
        <v>330</v>
      </c>
      <c r="K55" s="86"/>
    </row>
    <row r="56" spans="2:11" ht="9" customHeight="1">
      <c r="B56" s="89" t="s">
        <v>150</v>
      </c>
      <c r="C56" s="105">
        <v>22</v>
      </c>
      <c r="D56" s="102" t="s">
        <v>331</v>
      </c>
      <c r="E56" s="105">
        <v>22</v>
      </c>
      <c r="F56" s="102" t="s">
        <v>331</v>
      </c>
      <c r="G56" s="105">
        <v>20</v>
      </c>
      <c r="H56" s="102" t="s">
        <v>331</v>
      </c>
      <c r="I56" s="105">
        <v>8</v>
      </c>
      <c r="J56" s="102" t="s">
        <v>298</v>
      </c>
      <c r="K56" s="86"/>
    </row>
    <row r="57" spans="2:11" ht="9" customHeight="1">
      <c r="B57" s="87" t="s">
        <v>151</v>
      </c>
      <c r="C57" s="103">
        <v>20</v>
      </c>
      <c r="D57" s="100" t="s">
        <v>332</v>
      </c>
      <c r="E57" s="103">
        <v>17</v>
      </c>
      <c r="F57" s="100" t="s">
        <v>333</v>
      </c>
      <c r="G57" s="103">
        <v>14</v>
      </c>
      <c r="H57" s="100" t="s">
        <v>332</v>
      </c>
      <c r="I57" s="103">
        <v>20</v>
      </c>
      <c r="J57" s="100" t="s">
        <v>332</v>
      </c>
      <c r="K57" s="86"/>
    </row>
    <row r="58" spans="2:11" ht="9" customHeight="1">
      <c r="B58" s="88" t="s">
        <v>152</v>
      </c>
      <c r="C58" s="104">
        <v>20</v>
      </c>
      <c r="D58" s="101" t="s">
        <v>334</v>
      </c>
      <c r="E58" s="104">
        <v>20</v>
      </c>
      <c r="F58" s="101" t="s">
        <v>334</v>
      </c>
      <c r="G58" s="104">
        <v>15</v>
      </c>
      <c r="H58" s="101" t="s">
        <v>335</v>
      </c>
      <c r="I58" s="104">
        <v>20</v>
      </c>
      <c r="J58" s="101" t="s">
        <v>334</v>
      </c>
      <c r="K58" s="86"/>
    </row>
    <row r="59" spans="2:11" ht="9" customHeight="1">
      <c r="B59" s="89" t="s">
        <v>153</v>
      </c>
      <c r="C59" s="105">
        <v>24.5</v>
      </c>
      <c r="D59" s="102" t="s">
        <v>336</v>
      </c>
      <c r="E59" s="105">
        <v>24.5</v>
      </c>
      <c r="F59" s="102" t="s">
        <v>336</v>
      </c>
      <c r="G59" s="105">
        <v>24.5</v>
      </c>
      <c r="H59" s="102" t="s">
        <v>336</v>
      </c>
      <c r="I59" s="105">
        <v>24.5</v>
      </c>
      <c r="J59" s="102" t="s">
        <v>336</v>
      </c>
      <c r="K59" s="86"/>
    </row>
    <row r="60" spans="2:11" ht="9" customHeight="1">
      <c r="B60" s="87" t="s">
        <v>154</v>
      </c>
      <c r="C60" s="103">
        <v>32.97</v>
      </c>
      <c r="D60" s="100" t="s">
        <v>337</v>
      </c>
      <c r="E60" s="103">
        <v>44.77</v>
      </c>
      <c r="F60" s="100" t="s">
        <v>283</v>
      </c>
      <c r="G60" s="103">
        <v>0</v>
      </c>
      <c r="H60" s="100" t="s">
        <v>278</v>
      </c>
      <c r="I60" s="103">
        <v>0</v>
      </c>
      <c r="J60" s="100" t="s">
        <v>278</v>
      </c>
      <c r="K60" s="86"/>
    </row>
    <row r="61" spans="2:11" ht="9" customHeight="1">
      <c r="B61" s="88" t="s">
        <v>155</v>
      </c>
      <c r="C61" s="104">
        <v>11.1</v>
      </c>
      <c r="D61" s="101" t="s">
        <v>283</v>
      </c>
      <c r="E61" s="104">
        <v>20.2</v>
      </c>
      <c r="F61" s="101" t="s">
        <v>283</v>
      </c>
      <c r="G61" s="104">
        <v>11.1</v>
      </c>
      <c r="H61" s="101" t="s">
        <v>283</v>
      </c>
      <c r="I61" s="104">
        <v>11.1</v>
      </c>
      <c r="J61" s="101" t="s">
        <v>283</v>
      </c>
      <c r="K61" s="86"/>
    </row>
    <row r="62" spans="2:11" ht="9" customHeight="1">
      <c r="B62" s="89" t="s">
        <v>156</v>
      </c>
      <c r="C62" s="105">
        <v>37.5</v>
      </c>
      <c r="D62" s="102" t="s">
        <v>302</v>
      </c>
      <c r="E62" s="105">
        <v>37.5</v>
      </c>
      <c r="F62" s="102" t="s">
        <v>302</v>
      </c>
      <c r="G62" s="105">
        <v>37.5</v>
      </c>
      <c r="H62" s="102" t="s">
        <v>302</v>
      </c>
      <c r="I62" s="105">
        <v>37.5</v>
      </c>
      <c r="J62" s="102" t="s">
        <v>302</v>
      </c>
      <c r="K62" s="86"/>
    </row>
    <row r="63" spans="2:11" ht="9" customHeight="1">
      <c r="B63" s="87" t="s">
        <v>157</v>
      </c>
      <c r="C63" s="104">
        <v>34.7</v>
      </c>
      <c r="D63" s="101" t="s">
        <v>293</v>
      </c>
      <c r="E63" s="104">
        <v>34.7</v>
      </c>
      <c r="F63" s="101" t="s">
        <v>293</v>
      </c>
      <c r="G63" s="104">
        <v>34.7</v>
      </c>
      <c r="H63" s="101" t="s">
        <v>293</v>
      </c>
      <c r="I63" s="104">
        <v>34.7</v>
      </c>
      <c r="J63" s="101" t="s">
        <v>293</v>
      </c>
      <c r="K63" s="86"/>
    </row>
    <row r="64" spans="2:11" ht="9" customHeight="1">
      <c r="B64" s="88" t="s">
        <v>158</v>
      </c>
      <c r="C64" s="104">
        <v>30.9</v>
      </c>
      <c r="D64" s="101" t="s">
        <v>338</v>
      </c>
      <c r="E64" s="104">
        <v>30.9</v>
      </c>
      <c r="F64" s="101" t="s">
        <v>338</v>
      </c>
      <c r="G64" s="104">
        <v>22.6</v>
      </c>
      <c r="H64" s="101" t="s">
        <v>338</v>
      </c>
      <c r="I64" s="104">
        <v>30.9</v>
      </c>
      <c r="J64" s="101" t="s">
        <v>338</v>
      </c>
      <c r="K64" s="86"/>
    </row>
    <row r="65" spans="2:11" ht="9" customHeight="1">
      <c r="B65" s="89" t="s">
        <v>159</v>
      </c>
      <c r="C65" s="105">
        <v>24</v>
      </c>
      <c r="D65" s="102" t="s">
        <v>283</v>
      </c>
      <c r="E65" s="105">
        <v>24</v>
      </c>
      <c r="F65" s="102" t="s">
        <v>283</v>
      </c>
      <c r="G65" s="105">
        <v>24</v>
      </c>
      <c r="H65" s="102" t="s">
        <v>283</v>
      </c>
      <c r="I65" s="105">
        <v>24</v>
      </c>
      <c r="J65" s="102" t="s">
        <v>283</v>
      </c>
      <c r="K65" s="86"/>
    </row>
    <row r="66" spans="2:11" ht="9" customHeight="1">
      <c r="B66" s="146" t="s">
        <v>161</v>
      </c>
      <c r="C66" s="147">
        <v>16</v>
      </c>
      <c r="D66" s="147" t="s">
        <v>339</v>
      </c>
      <c r="E66" s="147">
        <v>8</v>
      </c>
      <c r="F66" s="147" t="s">
        <v>317</v>
      </c>
      <c r="G66" s="147">
        <v>0</v>
      </c>
      <c r="H66" s="147" t="s">
        <v>278</v>
      </c>
      <c r="I66" s="147">
        <v>0</v>
      </c>
      <c r="J66" s="147" t="s">
        <v>278</v>
      </c>
      <c r="K66" s="86"/>
    </row>
    <row r="67" spans="2:11" ht="9" customHeight="1">
      <c r="B67" s="132" t="s">
        <v>340</v>
      </c>
      <c r="C67" s="149">
        <v>23.051</v>
      </c>
      <c r="D67" s="149" t="s">
        <v>278</v>
      </c>
      <c r="E67" s="149">
        <v>23.549</v>
      </c>
      <c r="F67" s="149" t="s">
        <v>278</v>
      </c>
      <c r="G67" s="149">
        <v>18.91</v>
      </c>
      <c r="H67" s="149" t="s">
        <v>278</v>
      </c>
      <c r="I67" s="149">
        <v>22.418</v>
      </c>
      <c r="J67" s="149" t="s">
        <v>278</v>
      </c>
      <c r="K67" s="86"/>
    </row>
    <row r="68" spans="2:11" ht="9" customHeight="1">
      <c r="B68" s="131" t="s">
        <v>341</v>
      </c>
      <c r="C68" s="150"/>
      <c r="D68" s="150"/>
      <c r="E68" s="150"/>
      <c r="F68" s="150"/>
      <c r="G68" s="150"/>
      <c r="H68" s="150"/>
      <c r="I68" s="150"/>
      <c r="J68" s="150"/>
      <c r="K68" s="86"/>
    </row>
    <row r="69" spans="2:10" ht="9" customHeight="1">
      <c r="B69" s="148" t="s">
        <v>342</v>
      </c>
      <c r="C69" s="120">
        <v>18.4</v>
      </c>
      <c r="D69" s="120" t="s">
        <v>343</v>
      </c>
      <c r="E69" s="120">
        <v>24.4</v>
      </c>
      <c r="F69" s="120" t="s">
        <v>343</v>
      </c>
      <c r="G69" s="120">
        <v>13.6</v>
      </c>
      <c r="H69" s="120" t="s">
        <v>343</v>
      </c>
      <c r="I69" s="120">
        <v>18.4</v>
      </c>
      <c r="J69" s="120" t="s">
        <v>289</v>
      </c>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2:AD137"/>
  <sheetViews>
    <sheetView zoomScale="130" zoomScaleNormal="130" workbookViewId="0" topLeftCell="A1">
      <selection activeCell="A1" sqref="A1"/>
    </sheetView>
  </sheetViews>
  <sheetFormatPr defaultColWidth="9.140625" defaultRowHeight="12.75"/>
  <cols>
    <col min="1" max="1" width="4.7109375" style="0" customWidth="1"/>
    <col min="2" max="2" width="9.140625" style="107" hidden="1" customWidth="1"/>
    <col min="4" max="4" width="9.140625" style="0" hidden="1" customWidth="1"/>
    <col min="5" max="5" width="68.7109375" style="0" customWidth="1"/>
    <col min="6" max="7" width="4.7109375" style="0" customWidth="1"/>
    <col min="8" max="8" width="0" style="0" hidden="1" customWidth="1"/>
    <col min="10" max="10" width="0" style="0" hidden="1" customWidth="1"/>
    <col min="11" max="11" width="68.7109375" style="0" customWidth="1"/>
    <col min="12" max="13" width="4.7109375" style="0" customWidth="1"/>
    <col min="14" max="14" width="0" style="0" hidden="1" customWidth="1"/>
    <col min="16" max="16" width="0" style="0" hidden="1" customWidth="1"/>
    <col min="17" max="17" width="68.7109375" style="0" customWidth="1"/>
    <col min="18" max="19" width="4.7109375" style="0" customWidth="1"/>
    <col min="20" max="20" width="0" style="0" hidden="1" customWidth="1"/>
    <col min="22" max="22" width="0" style="0" hidden="1" customWidth="1"/>
    <col min="23" max="23" width="68.7109375" style="0" customWidth="1"/>
    <col min="24" max="25" width="4.7109375" style="0" customWidth="1"/>
    <col min="26" max="26" width="0" style="0" hidden="1" customWidth="1"/>
    <col min="28" max="28" width="0" style="0" hidden="1" customWidth="1"/>
    <col min="29" max="29" width="68.7109375" style="0" customWidth="1"/>
    <col min="30" max="30" width="4.7109375" style="0" customWidth="1"/>
  </cols>
  <sheetData>
    <row r="2" spans="2:16" ht="12.75" hidden="1">
      <c r="B2" s="107" t="s">
        <v>0</v>
      </c>
      <c r="C2" t="s">
        <v>82</v>
      </c>
      <c r="D2" t="s">
        <v>8</v>
      </c>
      <c r="N2" t="s">
        <v>0</v>
      </c>
      <c r="O2" t="s">
        <v>82</v>
      </c>
      <c r="P2" t="s">
        <v>8</v>
      </c>
    </row>
    <row r="3" spans="2:27" ht="12.75" hidden="1">
      <c r="B3" s="108" t="s">
        <v>344</v>
      </c>
      <c r="C3" s="23"/>
      <c r="H3" s="23"/>
      <c r="I3" s="23"/>
      <c r="N3" s="23" t="s">
        <v>344</v>
      </c>
      <c r="O3" s="23"/>
      <c r="T3" s="23"/>
      <c r="U3" s="23"/>
      <c r="Z3" s="23"/>
      <c r="AA3" s="23"/>
    </row>
    <row r="4" spans="9:30" ht="12.75">
      <c r="I4" s="114"/>
      <c r="J4" s="114"/>
      <c r="K4" s="114"/>
      <c r="L4" s="114"/>
      <c r="M4" s="114"/>
      <c r="N4" s="114"/>
      <c r="O4" s="114"/>
      <c r="P4" s="114"/>
      <c r="Q4" s="114"/>
      <c r="R4" s="114"/>
      <c r="S4" s="114"/>
      <c r="T4" s="114"/>
      <c r="U4" s="114"/>
      <c r="V4" s="114"/>
      <c r="W4" s="114"/>
      <c r="X4" s="114"/>
      <c r="Y4" s="114"/>
      <c r="Z4" s="114"/>
      <c r="AA4" s="114"/>
      <c r="AB4" s="114"/>
      <c r="AC4" s="114"/>
      <c r="AD4" s="114"/>
    </row>
    <row r="5" spans="3:30" ht="15.75" customHeight="1">
      <c r="C5" s="19" t="s">
        <v>345</v>
      </c>
      <c r="D5" s="6"/>
      <c r="E5" s="2"/>
      <c r="I5" s="188"/>
      <c r="J5" s="189"/>
      <c r="K5" s="190"/>
      <c r="L5" s="114"/>
      <c r="M5" s="114"/>
      <c r="N5" s="114"/>
      <c r="O5" s="188"/>
      <c r="P5" s="189"/>
      <c r="Q5" s="190"/>
      <c r="R5" s="114"/>
      <c r="S5" s="114"/>
      <c r="T5" s="114"/>
      <c r="U5" s="188"/>
      <c r="V5" s="189"/>
      <c r="W5" s="190"/>
      <c r="X5" s="114"/>
      <c r="Y5" s="114"/>
      <c r="Z5" s="114"/>
      <c r="AA5" s="188"/>
      <c r="AB5" s="189"/>
      <c r="AC5" s="190"/>
      <c r="AD5" s="114"/>
    </row>
    <row r="6" spans="9:30" ht="12.75">
      <c r="I6" s="114"/>
      <c r="J6" s="114"/>
      <c r="K6" s="114"/>
      <c r="L6" s="114"/>
      <c r="M6" s="114"/>
      <c r="N6" s="114"/>
      <c r="O6" s="114"/>
      <c r="P6" s="114"/>
      <c r="Q6" s="114"/>
      <c r="R6" s="114"/>
      <c r="S6" s="114"/>
      <c r="T6" s="114"/>
      <c r="U6" s="114"/>
      <c r="V6" s="114"/>
      <c r="W6" s="114"/>
      <c r="X6" s="114"/>
      <c r="Y6" s="114"/>
      <c r="Z6" s="114"/>
      <c r="AA6" s="114"/>
      <c r="AB6" s="114"/>
      <c r="AC6" s="114"/>
      <c r="AD6" s="114"/>
    </row>
    <row r="7" spans="3:30" ht="12.75">
      <c r="C7" s="11"/>
      <c r="D7" s="11"/>
      <c r="E7" s="92" t="s">
        <v>260</v>
      </c>
      <c r="I7" s="10"/>
      <c r="J7" s="10"/>
      <c r="K7" s="191"/>
      <c r="L7" s="114"/>
      <c r="M7" s="114"/>
      <c r="N7" s="114"/>
      <c r="O7" s="10"/>
      <c r="P7" s="10"/>
      <c r="Q7" s="191"/>
      <c r="R7" s="114"/>
      <c r="S7" s="114"/>
      <c r="T7" s="114"/>
      <c r="U7" s="10"/>
      <c r="V7" s="10"/>
      <c r="W7" s="191"/>
      <c r="X7" s="114"/>
      <c r="Y7" s="114"/>
      <c r="Z7" s="114"/>
      <c r="AA7" s="10"/>
      <c r="AB7" s="10"/>
      <c r="AC7" s="191"/>
      <c r="AD7" s="114"/>
    </row>
    <row r="8" spans="3:30" ht="12.75">
      <c r="C8" s="93" t="s">
        <v>346</v>
      </c>
      <c r="D8" s="93"/>
      <c r="E8" s="92" t="s">
        <v>347</v>
      </c>
      <c r="I8" s="192"/>
      <c r="J8" s="192"/>
      <c r="K8" s="191"/>
      <c r="L8" s="114"/>
      <c r="M8" s="114"/>
      <c r="N8" s="114"/>
      <c r="O8" s="192"/>
      <c r="P8" s="192"/>
      <c r="Q8" s="191"/>
      <c r="R8" s="114"/>
      <c r="S8" s="114"/>
      <c r="T8" s="114"/>
      <c r="U8" s="192"/>
      <c r="V8" s="192"/>
      <c r="W8" s="191"/>
      <c r="X8" s="114"/>
      <c r="Y8" s="114"/>
      <c r="Z8" s="114"/>
      <c r="AA8" s="192"/>
      <c r="AB8" s="192"/>
      <c r="AC8" s="191"/>
      <c r="AD8" s="114"/>
    </row>
    <row r="9" spans="3:30" ht="12.75">
      <c r="C9" s="93" t="str">
        <f>CONCATENATE(MF121TP1!C3)</f>
        <v>03/24/2014</v>
      </c>
      <c r="D9" s="93"/>
      <c r="E9" s="95" t="str">
        <f>CONCATENATE(MF121TP1!D3," Reporting Period")</f>
        <v>2013 Reporting Period</v>
      </c>
      <c r="I9" s="192"/>
      <c r="J9" s="192"/>
      <c r="K9" s="191"/>
      <c r="L9" s="114"/>
      <c r="M9" s="114"/>
      <c r="N9" s="114"/>
      <c r="O9" s="192"/>
      <c r="P9" s="192"/>
      <c r="Q9" s="191"/>
      <c r="R9" s="114"/>
      <c r="S9" s="114"/>
      <c r="T9" s="114"/>
      <c r="U9" s="192"/>
      <c r="V9" s="192"/>
      <c r="W9" s="191"/>
      <c r="X9" s="114"/>
      <c r="Y9" s="114"/>
      <c r="Z9" s="114"/>
      <c r="AA9" s="192"/>
      <c r="AB9" s="192"/>
      <c r="AC9" s="191"/>
      <c r="AD9" s="114"/>
    </row>
    <row r="10" spans="2:30" ht="12.75">
      <c r="B10" s="107" t="s">
        <v>348</v>
      </c>
      <c r="C10" s="106" t="s">
        <v>99</v>
      </c>
      <c r="D10" s="110" t="s">
        <v>349</v>
      </c>
      <c r="E10" s="110" t="s">
        <v>350</v>
      </c>
      <c r="H10" s="107" t="s">
        <v>348</v>
      </c>
      <c r="I10" s="193"/>
      <c r="J10" s="193"/>
      <c r="K10" s="193"/>
      <c r="L10" s="114"/>
      <c r="M10" s="114"/>
      <c r="N10" s="194"/>
      <c r="O10" s="193"/>
      <c r="P10" s="193"/>
      <c r="Q10" s="193"/>
      <c r="R10" s="114"/>
      <c r="S10" s="114"/>
      <c r="T10" s="194"/>
      <c r="U10" s="193"/>
      <c r="V10" s="193"/>
      <c r="W10" s="193"/>
      <c r="X10" s="114"/>
      <c r="Y10" s="114"/>
      <c r="Z10" s="194"/>
      <c r="AA10" s="193"/>
      <c r="AB10" s="193"/>
      <c r="AC10" s="193"/>
      <c r="AD10" s="114"/>
    </row>
    <row r="11" spans="1:30" ht="15" customHeight="1">
      <c r="A11" s="23"/>
      <c r="B11" s="108" t="s">
        <v>65</v>
      </c>
      <c r="C11" s="109" t="s">
        <v>109</v>
      </c>
      <c r="D11" s="109" t="s">
        <v>351</v>
      </c>
      <c r="E11" s="109" t="s">
        <v>352</v>
      </c>
      <c r="G11" s="23"/>
      <c r="H11" s="108" t="s">
        <v>65</v>
      </c>
      <c r="I11" s="113"/>
      <c r="J11" s="113"/>
      <c r="K11" s="113"/>
      <c r="L11" s="114"/>
      <c r="M11" s="195"/>
      <c r="N11" s="115"/>
      <c r="O11" s="113"/>
      <c r="P11" s="113"/>
      <c r="Q11" s="113"/>
      <c r="R11" s="114"/>
      <c r="S11" s="195"/>
      <c r="T11" s="115"/>
      <c r="U11" s="113"/>
      <c r="V11" s="113"/>
      <c r="W11" s="113"/>
      <c r="X11" s="114"/>
      <c r="Y11" s="195"/>
      <c r="Z11" s="115"/>
      <c r="AA11" s="113"/>
      <c r="AB11" s="113"/>
      <c r="AC11" s="113"/>
      <c r="AD11" s="114"/>
    </row>
    <row r="12" spans="2:30" ht="15" customHeight="1">
      <c r="B12" s="108" t="s">
        <v>83</v>
      </c>
      <c r="C12" s="109"/>
      <c r="D12" s="109" t="s">
        <v>351</v>
      </c>
      <c r="E12" s="109" t="s">
        <v>353</v>
      </c>
      <c r="H12" s="108" t="s">
        <v>83</v>
      </c>
      <c r="I12" s="113"/>
      <c r="J12" s="113"/>
      <c r="K12" s="113"/>
      <c r="L12" s="114"/>
      <c r="M12" s="114"/>
      <c r="N12" s="115"/>
      <c r="O12" s="113"/>
      <c r="P12" s="113"/>
      <c r="Q12" s="113"/>
      <c r="R12" s="114"/>
      <c r="S12" s="114"/>
      <c r="T12" s="115"/>
      <c r="U12" s="113"/>
      <c r="V12" s="113"/>
      <c r="W12" s="113"/>
      <c r="X12" s="114"/>
      <c r="Y12" s="114"/>
      <c r="Z12" s="115"/>
      <c r="AA12" s="113"/>
      <c r="AB12" s="113"/>
      <c r="AC12" s="113"/>
      <c r="AD12" s="114"/>
    </row>
    <row r="13" spans="2:30" ht="15" customHeight="1">
      <c r="B13" s="108" t="s">
        <v>166</v>
      </c>
      <c r="C13" s="109" t="s">
        <v>111</v>
      </c>
      <c r="D13" s="109" t="s">
        <v>354</v>
      </c>
      <c r="E13" s="109" t="s">
        <v>355</v>
      </c>
      <c r="H13" s="108" t="s">
        <v>166</v>
      </c>
      <c r="I13" s="113"/>
      <c r="J13" s="113"/>
      <c r="K13" s="113"/>
      <c r="L13" s="114"/>
      <c r="M13" s="114"/>
      <c r="N13" s="115"/>
      <c r="O13" s="113"/>
      <c r="P13" s="113"/>
      <c r="Q13" s="113"/>
      <c r="R13" s="114"/>
      <c r="S13" s="114"/>
      <c r="T13" s="115"/>
      <c r="U13" s="113"/>
      <c r="V13" s="113"/>
      <c r="W13" s="113"/>
      <c r="X13" s="114"/>
      <c r="Y13" s="114"/>
      <c r="Z13" s="115"/>
      <c r="AA13" s="113"/>
      <c r="AB13" s="113"/>
      <c r="AC13" s="113"/>
      <c r="AD13" s="114"/>
    </row>
    <row r="14" spans="1:30" ht="15" customHeight="1">
      <c r="A14" s="23" t="s">
        <v>356</v>
      </c>
      <c r="B14" s="108" t="s">
        <v>179</v>
      </c>
      <c r="C14" s="109"/>
      <c r="D14" s="109" t="s">
        <v>354</v>
      </c>
      <c r="E14" s="109" t="s">
        <v>357</v>
      </c>
      <c r="G14" s="23" t="s">
        <v>356</v>
      </c>
      <c r="H14" s="108" t="s">
        <v>179</v>
      </c>
      <c r="I14" s="113"/>
      <c r="J14" s="113"/>
      <c r="K14" s="113"/>
      <c r="L14" s="114"/>
      <c r="M14" s="195"/>
      <c r="N14" s="115"/>
      <c r="O14" s="113"/>
      <c r="P14" s="113"/>
      <c r="Q14" s="113"/>
      <c r="R14" s="114"/>
      <c r="S14" s="195"/>
      <c r="T14" s="115"/>
      <c r="U14" s="113"/>
      <c r="V14" s="113"/>
      <c r="W14" s="113"/>
      <c r="X14" s="114"/>
      <c r="Y14" s="195"/>
      <c r="Z14" s="115"/>
      <c r="AA14" s="113"/>
      <c r="AB14" s="113"/>
      <c r="AC14" s="113"/>
      <c r="AD14" s="114"/>
    </row>
    <row r="15" spans="2:30" ht="15" customHeight="1">
      <c r="B15" s="108" t="s">
        <v>193</v>
      </c>
      <c r="C15" s="109" t="s">
        <v>112</v>
      </c>
      <c r="D15" s="109" t="s">
        <v>351</v>
      </c>
      <c r="E15" s="109" t="s">
        <v>358</v>
      </c>
      <c r="H15" s="108" t="s">
        <v>193</v>
      </c>
      <c r="I15" s="113"/>
      <c r="J15" s="113"/>
      <c r="K15" s="113"/>
      <c r="L15" s="114"/>
      <c r="M15" s="114"/>
      <c r="N15" s="115"/>
      <c r="O15" s="113"/>
      <c r="P15" s="113"/>
      <c r="Q15" s="113"/>
      <c r="R15" s="114"/>
      <c r="S15" s="114"/>
      <c r="T15" s="115"/>
      <c r="U15" s="113"/>
      <c r="V15" s="113"/>
      <c r="W15" s="113"/>
      <c r="X15" s="114"/>
      <c r="Y15" s="114"/>
      <c r="Z15" s="115"/>
      <c r="AA15" s="113"/>
      <c r="AB15" s="113"/>
      <c r="AC15" s="113"/>
      <c r="AD15" s="114"/>
    </row>
    <row r="16" spans="2:30" ht="15" customHeight="1">
      <c r="B16" s="108" t="s">
        <v>207</v>
      </c>
      <c r="C16" s="109"/>
      <c r="D16" s="109" t="s">
        <v>351</v>
      </c>
      <c r="E16" s="109" t="s">
        <v>359</v>
      </c>
      <c r="H16" s="108" t="s">
        <v>207</v>
      </c>
      <c r="I16" s="113"/>
      <c r="J16" s="113"/>
      <c r="K16" s="113"/>
      <c r="L16" s="114"/>
      <c r="M16" s="114"/>
      <c r="N16" s="115"/>
      <c r="O16" s="113"/>
      <c r="P16" s="113"/>
      <c r="Q16" s="113"/>
      <c r="R16" s="114"/>
      <c r="S16" s="114"/>
      <c r="T16" s="115"/>
      <c r="U16" s="113"/>
      <c r="V16" s="113"/>
      <c r="W16" s="113"/>
      <c r="X16" s="114"/>
      <c r="Y16" s="114"/>
      <c r="Z16" s="115"/>
      <c r="AA16" s="113"/>
      <c r="AB16" s="113"/>
      <c r="AC16" s="113"/>
      <c r="AD16" s="114"/>
    </row>
    <row r="17" spans="2:30" ht="15" customHeight="1">
      <c r="B17" s="108" t="s">
        <v>237</v>
      </c>
      <c r="C17" s="109" t="s">
        <v>113</v>
      </c>
      <c r="D17" s="109" t="s">
        <v>351</v>
      </c>
      <c r="E17" s="109" t="s">
        <v>360</v>
      </c>
      <c r="H17" s="108" t="s">
        <v>237</v>
      </c>
      <c r="I17" s="113"/>
      <c r="J17" s="113"/>
      <c r="K17" s="113"/>
      <c r="L17" s="114"/>
      <c r="M17" s="114"/>
      <c r="N17" s="115"/>
      <c r="O17" s="113"/>
      <c r="P17" s="113"/>
      <c r="Q17" s="113"/>
      <c r="R17" s="114"/>
      <c r="S17" s="114"/>
      <c r="T17" s="115"/>
      <c r="U17" s="113"/>
      <c r="V17" s="113"/>
      <c r="W17" s="113"/>
      <c r="X17" s="114"/>
      <c r="Y17" s="114"/>
      <c r="Z17" s="115"/>
      <c r="AA17" s="113"/>
      <c r="AB17" s="113"/>
      <c r="AC17" s="113"/>
      <c r="AD17" s="114"/>
    </row>
    <row r="18" spans="2:30" ht="15" customHeight="1">
      <c r="B18" s="108" t="s">
        <v>258</v>
      </c>
      <c r="C18" s="109" t="s">
        <v>114</v>
      </c>
      <c r="D18" s="109" t="s">
        <v>351</v>
      </c>
      <c r="E18" s="109" t="s">
        <v>361</v>
      </c>
      <c r="H18" s="108" t="s">
        <v>258</v>
      </c>
      <c r="I18" s="113"/>
      <c r="J18" s="113"/>
      <c r="K18" s="113"/>
      <c r="L18" s="114"/>
      <c r="M18" s="114"/>
      <c r="N18" s="115"/>
      <c r="O18" s="113"/>
      <c r="P18" s="113"/>
      <c r="Q18" s="113"/>
      <c r="R18" s="114"/>
      <c r="S18" s="114"/>
      <c r="T18" s="115"/>
      <c r="U18" s="113"/>
      <c r="V18" s="113"/>
      <c r="W18" s="113"/>
      <c r="X18" s="114"/>
      <c r="Y18" s="114"/>
      <c r="Z18" s="115"/>
      <c r="AA18" s="113"/>
      <c r="AB18" s="113"/>
      <c r="AC18" s="113"/>
      <c r="AD18" s="114"/>
    </row>
    <row r="19" spans="2:30" ht="15" customHeight="1">
      <c r="B19" s="108" t="s">
        <v>344</v>
      </c>
      <c r="C19" s="109" t="s">
        <v>115</v>
      </c>
      <c r="D19" s="109" t="s">
        <v>351</v>
      </c>
      <c r="E19" s="109" t="s">
        <v>362</v>
      </c>
      <c r="H19" s="108" t="s">
        <v>344</v>
      </c>
      <c r="I19" s="113"/>
      <c r="J19" s="113"/>
      <c r="K19" s="113"/>
      <c r="L19" s="114"/>
      <c r="M19" s="114"/>
      <c r="N19" s="115"/>
      <c r="O19" s="113"/>
      <c r="P19" s="113"/>
      <c r="Q19" s="113"/>
      <c r="R19" s="114"/>
      <c r="S19" s="114"/>
      <c r="T19" s="115"/>
      <c r="U19" s="113"/>
      <c r="V19" s="113"/>
      <c r="W19" s="113"/>
      <c r="X19" s="114"/>
      <c r="Y19" s="114"/>
      <c r="Z19" s="115"/>
      <c r="AA19" s="113"/>
      <c r="AB19" s="113"/>
      <c r="AC19" s="113"/>
      <c r="AD19" s="114"/>
    </row>
    <row r="20" spans="2:30" ht="15" customHeight="1">
      <c r="B20" s="108" t="s">
        <v>363</v>
      </c>
      <c r="C20" s="109" t="s">
        <v>116</v>
      </c>
      <c r="D20" s="109" t="s">
        <v>364</v>
      </c>
      <c r="E20" s="109" t="s">
        <v>365</v>
      </c>
      <c r="H20" s="108" t="s">
        <v>363</v>
      </c>
      <c r="I20" s="113"/>
      <c r="J20" s="113"/>
      <c r="K20" s="113"/>
      <c r="L20" s="114"/>
      <c r="M20" s="114"/>
      <c r="N20" s="115"/>
      <c r="O20" s="113"/>
      <c r="P20" s="113"/>
      <c r="Q20" s="113"/>
      <c r="R20" s="114"/>
      <c r="S20" s="114"/>
      <c r="T20" s="115"/>
      <c r="U20" s="113"/>
      <c r="V20" s="113"/>
      <c r="W20" s="113"/>
      <c r="X20" s="114"/>
      <c r="Y20" s="114"/>
      <c r="Z20" s="115"/>
      <c r="AA20" s="113"/>
      <c r="AB20" s="113"/>
      <c r="AC20" s="113"/>
      <c r="AD20" s="114"/>
    </row>
    <row r="21" spans="2:30" ht="15" customHeight="1">
      <c r="B21" s="108" t="s">
        <v>366</v>
      </c>
      <c r="C21" s="109"/>
      <c r="D21" s="109" t="s">
        <v>364</v>
      </c>
      <c r="E21" s="109" t="s">
        <v>367</v>
      </c>
      <c r="H21" s="108" t="s">
        <v>366</v>
      </c>
      <c r="I21" s="113"/>
      <c r="J21" s="113"/>
      <c r="K21" s="113"/>
      <c r="L21" s="114"/>
      <c r="M21" s="114"/>
      <c r="N21" s="115"/>
      <c r="O21" s="113"/>
      <c r="P21" s="113"/>
      <c r="Q21" s="113"/>
      <c r="R21" s="114"/>
      <c r="S21" s="114"/>
      <c r="T21" s="115"/>
      <c r="U21" s="113"/>
      <c r="V21" s="113"/>
      <c r="W21" s="113"/>
      <c r="X21" s="114"/>
      <c r="Y21" s="114"/>
      <c r="Z21" s="115"/>
      <c r="AA21" s="113"/>
      <c r="AB21" s="113"/>
      <c r="AC21" s="113"/>
      <c r="AD21" s="114"/>
    </row>
    <row r="22" spans="2:30" ht="15" customHeight="1">
      <c r="B22" s="108" t="s">
        <v>368</v>
      </c>
      <c r="C22" s="109" t="s">
        <v>118</v>
      </c>
      <c r="D22" s="109" t="s">
        <v>351</v>
      </c>
      <c r="E22" s="109" t="s">
        <v>369</v>
      </c>
      <c r="H22" s="108" t="s">
        <v>368</v>
      </c>
      <c r="I22" s="113"/>
      <c r="J22" s="113"/>
      <c r="K22" s="113"/>
      <c r="L22" s="114"/>
      <c r="M22" s="114"/>
      <c r="N22" s="115"/>
      <c r="O22" s="113"/>
      <c r="P22" s="113"/>
      <c r="Q22" s="113"/>
      <c r="R22" s="114"/>
      <c r="S22" s="114"/>
      <c r="T22" s="115"/>
      <c r="U22" s="113"/>
      <c r="V22" s="113"/>
      <c r="W22" s="113"/>
      <c r="X22" s="114"/>
      <c r="Y22" s="114"/>
      <c r="Z22" s="115"/>
      <c r="AA22" s="113"/>
      <c r="AB22" s="113"/>
      <c r="AC22" s="113"/>
      <c r="AD22" s="114"/>
    </row>
    <row r="23" spans="2:30" ht="15" customHeight="1">
      <c r="B23" s="108" t="s">
        <v>370</v>
      </c>
      <c r="C23" s="109"/>
      <c r="D23" s="109" t="s">
        <v>351</v>
      </c>
      <c r="E23" s="109" t="s">
        <v>371</v>
      </c>
      <c r="H23" s="108" t="s">
        <v>370</v>
      </c>
      <c r="I23" s="113"/>
      <c r="J23" s="113"/>
      <c r="K23" s="113"/>
      <c r="L23" s="114"/>
      <c r="M23" s="114"/>
      <c r="N23" s="115"/>
      <c r="O23" s="113"/>
      <c r="P23" s="113"/>
      <c r="Q23" s="113"/>
      <c r="R23" s="114"/>
      <c r="S23" s="114"/>
      <c r="T23" s="115"/>
      <c r="U23" s="113"/>
      <c r="V23" s="113"/>
      <c r="W23" s="113"/>
      <c r="X23" s="114"/>
      <c r="Y23" s="114"/>
      <c r="Z23" s="115"/>
      <c r="AA23" s="113"/>
      <c r="AB23" s="113"/>
      <c r="AC23" s="113"/>
      <c r="AD23" s="114"/>
    </row>
    <row r="24" spans="2:30" ht="15" customHeight="1">
      <c r="B24" s="108" t="s">
        <v>372</v>
      </c>
      <c r="C24" s="109"/>
      <c r="D24" s="109" t="s">
        <v>351</v>
      </c>
      <c r="E24" s="109" t="s">
        <v>373</v>
      </c>
      <c r="H24" s="108" t="s">
        <v>372</v>
      </c>
      <c r="I24" s="113"/>
      <c r="J24" s="113"/>
      <c r="K24" s="113"/>
      <c r="L24" s="114"/>
      <c r="M24" s="114"/>
      <c r="N24" s="115"/>
      <c r="O24" s="113"/>
      <c r="P24" s="113"/>
      <c r="Q24" s="113"/>
      <c r="R24" s="114"/>
      <c r="S24" s="114"/>
      <c r="T24" s="115"/>
      <c r="U24" s="113"/>
      <c r="V24" s="113"/>
      <c r="W24" s="113"/>
      <c r="X24" s="114"/>
      <c r="Y24" s="114"/>
      <c r="Z24" s="115"/>
      <c r="AA24" s="113"/>
      <c r="AB24" s="113"/>
      <c r="AC24" s="113"/>
      <c r="AD24" s="114"/>
    </row>
    <row r="25" spans="2:30" ht="15" customHeight="1">
      <c r="B25" s="108" t="s">
        <v>374</v>
      </c>
      <c r="C25" s="109"/>
      <c r="D25" s="109" t="s">
        <v>351</v>
      </c>
      <c r="E25" s="109" t="s">
        <v>375</v>
      </c>
      <c r="H25" s="108" t="s">
        <v>374</v>
      </c>
      <c r="I25" s="113"/>
      <c r="J25" s="113"/>
      <c r="K25" s="113"/>
      <c r="L25" s="114"/>
      <c r="M25" s="114"/>
      <c r="N25" s="115"/>
      <c r="O25" s="113"/>
      <c r="P25" s="113"/>
      <c r="Q25" s="113"/>
      <c r="R25" s="114"/>
      <c r="S25" s="114"/>
      <c r="T25" s="115"/>
      <c r="U25" s="113"/>
      <c r="V25" s="113"/>
      <c r="W25" s="113"/>
      <c r="X25" s="114"/>
      <c r="Y25" s="114"/>
      <c r="Z25" s="115"/>
      <c r="AA25" s="113"/>
      <c r="AB25" s="113"/>
      <c r="AC25" s="113"/>
      <c r="AD25" s="114"/>
    </row>
    <row r="26" spans="2:30" ht="15" customHeight="1">
      <c r="B26" s="108" t="s">
        <v>376</v>
      </c>
      <c r="C26" s="109" t="s">
        <v>120</v>
      </c>
      <c r="D26" s="109" t="s">
        <v>351</v>
      </c>
      <c r="E26" s="109" t="s">
        <v>377</v>
      </c>
      <c r="H26" s="108" t="s">
        <v>376</v>
      </c>
      <c r="I26" s="113"/>
      <c r="J26" s="113"/>
      <c r="K26" s="113"/>
      <c r="L26" s="114"/>
      <c r="M26" s="114"/>
      <c r="N26" s="115"/>
      <c r="O26" s="113"/>
      <c r="P26" s="113"/>
      <c r="Q26" s="113"/>
      <c r="R26" s="114"/>
      <c r="S26" s="114"/>
      <c r="T26" s="115"/>
      <c r="U26" s="113"/>
      <c r="V26" s="113"/>
      <c r="W26" s="113"/>
      <c r="X26" s="114"/>
      <c r="Y26" s="114"/>
      <c r="Z26" s="115"/>
      <c r="AA26" s="113"/>
      <c r="AB26" s="113"/>
      <c r="AC26" s="113"/>
      <c r="AD26" s="114"/>
    </row>
    <row r="27" spans="2:30" ht="15" customHeight="1">
      <c r="B27" s="108" t="s">
        <v>378</v>
      </c>
      <c r="C27" s="109"/>
      <c r="D27" s="109" t="s">
        <v>351</v>
      </c>
      <c r="E27" s="109" t="s">
        <v>379</v>
      </c>
      <c r="H27" s="108" t="s">
        <v>378</v>
      </c>
      <c r="I27" s="113"/>
      <c r="J27" s="113"/>
      <c r="K27" s="113"/>
      <c r="L27" s="114"/>
      <c r="M27" s="114"/>
      <c r="N27" s="115"/>
      <c r="O27" s="113"/>
      <c r="P27" s="113"/>
      <c r="Q27" s="113"/>
      <c r="R27" s="114"/>
      <c r="S27" s="114"/>
      <c r="T27" s="115"/>
      <c r="U27" s="113"/>
      <c r="V27" s="113"/>
      <c r="W27" s="113"/>
      <c r="X27" s="114"/>
      <c r="Y27" s="114"/>
      <c r="Z27" s="115"/>
      <c r="AA27" s="113"/>
      <c r="AB27" s="113"/>
      <c r="AC27" s="113"/>
      <c r="AD27" s="114"/>
    </row>
    <row r="28" spans="2:30" ht="15" customHeight="1">
      <c r="B28" s="108" t="s">
        <v>380</v>
      </c>
      <c r="C28" s="109" t="s">
        <v>121</v>
      </c>
      <c r="D28" s="109" t="s">
        <v>351</v>
      </c>
      <c r="E28" s="109" t="s">
        <v>381</v>
      </c>
      <c r="H28" s="108" t="s">
        <v>380</v>
      </c>
      <c r="I28" s="113"/>
      <c r="J28" s="113"/>
      <c r="K28" s="113"/>
      <c r="L28" s="114"/>
      <c r="M28" s="114"/>
      <c r="N28" s="115"/>
      <c r="O28" s="113"/>
      <c r="P28" s="113"/>
      <c r="Q28" s="113"/>
      <c r="R28" s="114"/>
      <c r="S28" s="114"/>
      <c r="T28" s="115"/>
      <c r="U28" s="113"/>
      <c r="V28" s="113"/>
      <c r="W28" s="113"/>
      <c r="X28" s="114"/>
      <c r="Y28" s="114"/>
      <c r="Z28" s="115"/>
      <c r="AA28" s="113"/>
      <c r="AB28" s="113"/>
      <c r="AC28" s="113"/>
      <c r="AD28" s="114"/>
    </row>
    <row r="29" spans="2:30" ht="15" customHeight="1">
      <c r="B29" s="108" t="s">
        <v>382</v>
      </c>
      <c r="C29" s="109" t="s">
        <v>122</v>
      </c>
      <c r="D29" s="109" t="s">
        <v>351</v>
      </c>
      <c r="E29" s="109" t="s">
        <v>383</v>
      </c>
      <c r="H29" s="108" t="s">
        <v>382</v>
      </c>
      <c r="I29" s="113"/>
      <c r="J29" s="113"/>
      <c r="K29" s="113"/>
      <c r="L29" s="114"/>
      <c r="M29" s="114"/>
      <c r="N29" s="115"/>
      <c r="O29" s="113"/>
      <c r="P29" s="113"/>
      <c r="Q29" s="113"/>
      <c r="R29" s="114"/>
      <c r="S29" s="114"/>
      <c r="T29" s="115"/>
      <c r="U29" s="113"/>
      <c r="V29" s="113"/>
      <c r="W29" s="113"/>
      <c r="X29" s="114"/>
      <c r="Y29" s="114"/>
      <c r="Z29" s="115"/>
      <c r="AA29" s="113"/>
      <c r="AB29" s="113"/>
      <c r="AC29" s="113"/>
      <c r="AD29" s="114"/>
    </row>
    <row r="30" spans="2:30" ht="15" customHeight="1">
      <c r="B30" s="108" t="s">
        <v>384</v>
      </c>
      <c r="C30" s="109" t="s">
        <v>123</v>
      </c>
      <c r="D30" s="109" t="s">
        <v>351</v>
      </c>
      <c r="E30" s="109" t="s">
        <v>385</v>
      </c>
      <c r="H30" s="108" t="s">
        <v>384</v>
      </c>
      <c r="I30" s="113"/>
      <c r="J30" s="113"/>
      <c r="K30" s="113"/>
      <c r="L30" s="114"/>
      <c r="M30" s="114"/>
      <c r="N30" s="115"/>
      <c r="O30" s="113"/>
      <c r="P30" s="113"/>
      <c r="Q30" s="113"/>
      <c r="R30" s="114"/>
      <c r="S30" s="114"/>
      <c r="T30" s="115"/>
      <c r="U30" s="113"/>
      <c r="V30" s="113"/>
      <c r="W30" s="113"/>
      <c r="X30" s="114"/>
      <c r="Y30" s="114"/>
      <c r="Z30" s="115"/>
      <c r="AA30" s="113"/>
      <c r="AB30" s="113"/>
      <c r="AC30" s="113"/>
      <c r="AD30" s="114"/>
    </row>
    <row r="31" spans="2:30" ht="15" customHeight="1">
      <c r="B31" s="108" t="s">
        <v>386</v>
      </c>
      <c r="C31" s="109" t="s">
        <v>124</v>
      </c>
      <c r="D31" s="109" t="s">
        <v>351</v>
      </c>
      <c r="E31" s="109" t="s">
        <v>387</v>
      </c>
      <c r="H31" s="108" t="s">
        <v>386</v>
      </c>
      <c r="I31" s="113"/>
      <c r="J31" s="113"/>
      <c r="K31" s="113"/>
      <c r="L31" s="114"/>
      <c r="M31" s="114"/>
      <c r="N31" s="115"/>
      <c r="O31" s="113"/>
      <c r="P31" s="113"/>
      <c r="Q31" s="113"/>
      <c r="R31" s="114"/>
      <c r="S31" s="114"/>
      <c r="T31" s="115"/>
      <c r="U31" s="113"/>
      <c r="V31" s="113"/>
      <c r="W31" s="113"/>
      <c r="X31" s="114"/>
      <c r="Y31" s="114"/>
      <c r="Z31" s="115"/>
      <c r="AA31" s="113"/>
      <c r="AB31" s="113"/>
      <c r="AC31" s="113"/>
      <c r="AD31" s="114"/>
    </row>
    <row r="32" spans="2:30" ht="15" customHeight="1">
      <c r="B32" s="108" t="s">
        <v>388</v>
      </c>
      <c r="C32" s="109"/>
      <c r="D32" s="109" t="s">
        <v>351</v>
      </c>
      <c r="E32" s="109" t="s">
        <v>389</v>
      </c>
      <c r="H32" s="108" t="s">
        <v>388</v>
      </c>
      <c r="I32" s="113"/>
      <c r="J32" s="113"/>
      <c r="K32" s="113"/>
      <c r="L32" s="114"/>
      <c r="M32" s="114"/>
      <c r="N32" s="115"/>
      <c r="O32" s="113"/>
      <c r="P32" s="113"/>
      <c r="Q32" s="113"/>
      <c r="R32" s="114"/>
      <c r="S32" s="114"/>
      <c r="T32" s="115"/>
      <c r="U32" s="113"/>
      <c r="V32" s="113"/>
      <c r="W32" s="113"/>
      <c r="X32" s="114"/>
      <c r="Y32" s="114"/>
      <c r="Z32" s="115"/>
      <c r="AA32" s="113"/>
      <c r="AB32" s="113"/>
      <c r="AC32" s="113"/>
      <c r="AD32" s="114"/>
    </row>
    <row r="33" spans="2:30" ht="15" customHeight="1">
      <c r="B33" s="108" t="s">
        <v>390</v>
      </c>
      <c r="C33" s="109" t="s">
        <v>125</v>
      </c>
      <c r="D33" s="109" t="s">
        <v>351</v>
      </c>
      <c r="E33" s="109" t="s">
        <v>391</v>
      </c>
      <c r="H33" s="108" t="s">
        <v>390</v>
      </c>
      <c r="I33" s="113"/>
      <c r="J33" s="113"/>
      <c r="K33" s="113"/>
      <c r="L33" s="114"/>
      <c r="M33" s="114"/>
      <c r="N33" s="115"/>
      <c r="O33" s="113"/>
      <c r="P33" s="113"/>
      <c r="Q33" s="113"/>
      <c r="R33" s="114"/>
      <c r="S33" s="114"/>
      <c r="T33" s="115"/>
      <c r="U33" s="113"/>
      <c r="V33" s="113"/>
      <c r="W33" s="113"/>
      <c r="X33" s="114"/>
      <c r="Y33" s="114"/>
      <c r="Z33" s="115"/>
      <c r="AA33" s="113"/>
      <c r="AB33" s="113"/>
      <c r="AC33" s="113"/>
      <c r="AD33" s="114"/>
    </row>
    <row r="34" spans="2:30" ht="15" customHeight="1">
      <c r="B34" s="108" t="s">
        <v>392</v>
      </c>
      <c r="C34" s="109" t="s">
        <v>126</v>
      </c>
      <c r="D34" s="109" t="s">
        <v>351</v>
      </c>
      <c r="E34" s="109" t="s">
        <v>393</v>
      </c>
      <c r="H34" s="108" t="s">
        <v>392</v>
      </c>
      <c r="I34" s="113"/>
      <c r="J34" s="113"/>
      <c r="K34" s="113"/>
      <c r="L34" s="114"/>
      <c r="M34" s="114"/>
      <c r="N34" s="115"/>
      <c r="O34" s="113"/>
      <c r="P34" s="113"/>
      <c r="Q34" s="113"/>
      <c r="R34" s="114"/>
      <c r="S34" s="114"/>
      <c r="T34" s="115"/>
      <c r="U34" s="113"/>
      <c r="V34" s="113"/>
      <c r="W34" s="113"/>
      <c r="X34" s="114"/>
      <c r="Y34" s="114"/>
      <c r="Z34" s="115"/>
      <c r="AA34" s="113"/>
      <c r="AB34" s="113"/>
      <c r="AC34" s="113"/>
      <c r="AD34" s="114"/>
    </row>
    <row r="35" spans="2:30" ht="15" customHeight="1">
      <c r="B35" s="108" t="s">
        <v>394</v>
      </c>
      <c r="C35" s="109"/>
      <c r="D35" s="109" t="s">
        <v>351</v>
      </c>
      <c r="E35" s="109" t="s">
        <v>395</v>
      </c>
      <c r="H35" s="108" t="s">
        <v>394</v>
      </c>
      <c r="I35" s="113"/>
      <c r="J35" s="113"/>
      <c r="K35" s="113"/>
      <c r="L35" s="114"/>
      <c r="M35" s="114"/>
      <c r="N35" s="115"/>
      <c r="O35" s="113"/>
      <c r="P35" s="113"/>
      <c r="Q35" s="113"/>
      <c r="R35" s="114"/>
      <c r="S35" s="114"/>
      <c r="T35" s="115"/>
      <c r="U35" s="113"/>
      <c r="V35" s="113"/>
      <c r="W35" s="113"/>
      <c r="X35" s="114"/>
      <c r="Y35" s="114"/>
      <c r="Z35" s="115"/>
      <c r="AA35" s="113"/>
      <c r="AB35" s="113"/>
      <c r="AC35" s="113"/>
      <c r="AD35" s="114"/>
    </row>
    <row r="36" spans="2:30" ht="15" customHeight="1">
      <c r="B36" s="108" t="s">
        <v>396</v>
      </c>
      <c r="C36" s="109" t="s">
        <v>128</v>
      </c>
      <c r="D36" s="109" t="s">
        <v>351</v>
      </c>
      <c r="E36" s="109" t="s">
        <v>397</v>
      </c>
      <c r="H36" s="108" t="s">
        <v>396</v>
      </c>
      <c r="I36" s="113"/>
      <c r="J36" s="113"/>
      <c r="K36" s="113"/>
      <c r="L36" s="114"/>
      <c r="M36" s="114"/>
      <c r="N36" s="115"/>
      <c r="O36" s="113"/>
      <c r="P36" s="113"/>
      <c r="Q36" s="113"/>
      <c r="R36" s="114"/>
      <c r="S36" s="114"/>
      <c r="T36" s="115"/>
      <c r="U36" s="113"/>
      <c r="V36" s="113"/>
      <c r="W36" s="113"/>
      <c r="X36" s="114"/>
      <c r="Y36" s="114"/>
      <c r="Z36" s="115"/>
      <c r="AA36" s="113"/>
      <c r="AB36" s="113"/>
      <c r="AC36" s="113"/>
      <c r="AD36" s="114"/>
    </row>
    <row r="37" spans="2:30" ht="15" customHeight="1">
      <c r="B37" s="108" t="s">
        <v>398</v>
      </c>
      <c r="C37" s="109" t="s">
        <v>132</v>
      </c>
      <c r="D37" s="109" t="s">
        <v>351</v>
      </c>
      <c r="E37" s="109" t="s">
        <v>399</v>
      </c>
      <c r="H37" s="108" t="s">
        <v>398</v>
      </c>
      <c r="I37" s="113"/>
      <c r="J37" s="113"/>
      <c r="K37" s="113"/>
      <c r="L37" s="114"/>
      <c r="M37" s="114"/>
      <c r="N37" s="115"/>
      <c r="O37" s="113"/>
      <c r="P37" s="113"/>
      <c r="Q37" s="113"/>
      <c r="R37" s="114"/>
      <c r="S37" s="114"/>
      <c r="T37" s="115"/>
      <c r="U37" s="113"/>
      <c r="V37" s="113"/>
      <c r="W37" s="113"/>
      <c r="X37" s="114"/>
      <c r="Y37" s="114"/>
      <c r="Z37" s="115"/>
      <c r="AA37" s="113"/>
      <c r="AB37" s="113"/>
      <c r="AC37" s="113"/>
      <c r="AD37" s="114"/>
    </row>
    <row r="38" spans="2:30" ht="15" customHeight="1">
      <c r="B38" s="108" t="s">
        <v>400</v>
      </c>
      <c r="C38" s="109" t="s">
        <v>133</v>
      </c>
      <c r="D38" s="109" t="s">
        <v>351</v>
      </c>
      <c r="E38" s="109" t="s">
        <v>401</v>
      </c>
      <c r="H38" s="108" t="s">
        <v>400</v>
      </c>
      <c r="I38" s="113"/>
      <c r="J38" s="113"/>
      <c r="K38" s="113"/>
      <c r="L38" s="114"/>
      <c r="M38" s="114"/>
      <c r="N38" s="115"/>
      <c r="O38" s="113"/>
      <c r="P38" s="113"/>
      <c r="Q38" s="113"/>
      <c r="R38" s="114"/>
      <c r="S38" s="114"/>
      <c r="T38" s="115"/>
      <c r="U38" s="113"/>
      <c r="V38" s="113"/>
      <c r="W38" s="113"/>
      <c r="X38" s="114"/>
      <c r="Y38" s="114"/>
      <c r="Z38" s="115"/>
      <c r="AA38" s="113"/>
      <c r="AB38" s="113"/>
      <c r="AC38" s="113"/>
      <c r="AD38" s="114"/>
    </row>
    <row r="39" spans="1:30" ht="15" customHeight="1">
      <c r="A39" s="23"/>
      <c r="B39" s="108" t="s">
        <v>402</v>
      </c>
      <c r="C39" s="109" t="s">
        <v>134</v>
      </c>
      <c r="D39" s="109" t="s">
        <v>351</v>
      </c>
      <c r="E39" s="109" t="s">
        <v>403</v>
      </c>
      <c r="G39" s="23"/>
      <c r="H39" s="108" t="s">
        <v>402</v>
      </c>
      <c r="I39" s="113"/>
      <c r="J39" s="113"/>
      <c r="K39" s="113"/>
      <c r="L39" s="114"/>
      <c r="M39" s="195"/>
      <c r="N39" s="115"/>
      <c r="O39" s="113"/>
      <c r="P39" s="113"/>
      <c r="Q39" s="113"/>
      <c r="R39" s="114"/>
      <c r="S39" s="195"/>
      <c r="T39" s="115"/>
      <c r="U39" s="113"/>
      <c r="V39" s="113"/>
      <c r="W39" s="113"/>
      <c r="X39" s="114"/>
      <c r="Y39" s="195"/>
      <c r="Z39" s="115"/>
      <c r="AA39" s="113"/>
      <c r="AB39" s="113"/>
      <c r="AC39" s="113"/>
      <c r="AD39" s="114"/>
    </row>
    <row r="40" spans="2:30" ht="15" customHeight="1">
      <c r="B40" s="108" t="s">
        <v>404</v>
      </c>
      <c r="C40" s="109" t="s">
        <v>135</v>
      </c>
      <c r="D40" s="109" t="s">
        <v>351</v>
      </c>
      <c r="E40" s="109" t="s">
        <v>405</v>
      </c>
      <c r="H40" s="108" t="s">
        <v>404</v>
      </c>
      <c r="I40" s="113"/>
      <c r="J40" s="113"/>
      <c r="K40" s="113"/>
      <c r="L40" s="114"/>
      <c r="M40" s="114"/>
      <c r="N40" s="115"/>
      <c r="O40" s="113"/>
      <c r="P40" s="113"/>
      <c r="Q40" s="113"/>
      <c r="R40" s="114"/>
      <c r="S40" s="114"/>
      <c r="T40" s="115"/>
      <c r="U40" s="113"/>
      <c r="V40" s="113"/>
      <c r="W40" s="113"/>
      <c r="X40" s="114"/>
      <c r="Y40" s="114"/>
      <c r="Z40" s="115"/>
      <c r="AA40" s="113"/>
      <c r="AB40" s="113"/>
      <c r="AC40" s="113"/>
      <c r="AD40" s="114"/>
    </row>
    <row r="41" spans="2:30" ht="15" customHeight="1">
      <c r="B41" s="108" t="s">
        <v>406</v>
      </c>
      <c r="C41" s="109"/>
      <c r="D41" s="109" t="s">
        <v>351</v>
      </c>
      <c r="E41" s="109" t="s">
        <v>407</v>
      </c>
      <c r="H41" s="108" t="s">
        <v>406</v>
      </c>
      <c r="I41" s="113"/>
      <c r="J41" s="113"/>
      <c r="K41" s="113"/>
      <c r="L41" s="114"/>
      <c r="M41" s="114"/>
      <c r="N41" s="115"/>
      <c r="O41" s="113"/>
      <c r="P41" s="113"/>
      <c r="Q41" s="113"/>
      <c r="R41" s="114"/>
      <c r="S41" s="114"/>
      <c r="T41" s="115"/>
      <c r="U41" s="113"/>
      <c r="V41" s="113"/>
      <c r="W41" s="113"/>
      <c r="X41" s="114"/>
      <c r="Y41" s="114"/>
      <c r="Z41" s="115"/>
      <c r="AA41" s="113"/>
      <c r="AB41" s="113"/>
      <c r="AC41" s="113"/>
      <c r="AD41" s="114"/>
    </row>
    <row r="42" spans="2:30" ht="15" customHeight="1">
      <c r="B42" s="108" t="s">
        <v>408</v>
      </c>
      <c r="C42" s="109" t="s">
        <v>136</v>
      </c>
      <c r="D42" s="109" t="s">
        <v>351</v>
      </c>
      <c r="E42" s="109" t="s">
        <v>409</v>
      </c>
      <c r="H42" s="108" t="s">
        <v>408</v>
      </c>
      <c r="I42" s="113"/>
      <c r="J42" s="113"/>
      <c r="K42" s="113"/>
      <c r="L42" s="114"/>
      <c r="M42" s="114"/>
      <c r="N42" s="115"/>
      <c r="O42" s="113"/>
      <c r="P42" s="113"/>
      <c r="Q42" s="113"/>
      <c r="R42" s="114"/>
      <c r="S42" s="114"/>
      <c r="T42" s="115"/>
      <c r="U42" s="113"/>
      <c r="V42" s="113"/>
      <c r="W42" s="113"/>
      <c r="X42" s="114"/>
      <c r="Y42" s="114"/>
      <c r="Z42" s="115"/>
      <c r="AA42" s="113"/>
      <c r="AB42" s="113"/>
      <c r="AC42" s="113"/>
      <c r="AD42" s="114"/>
    </row>
    <row r="43" spans="2:30" ht="15" customHeight="1">
      <c r="B43" s="108" t="s">
        <v>410</v>
      </c>
      <c r="C43" s="109"/>
      <c r="D43" s="109" t="s">
        <v>351</v>
      </c>
      <c r="E43" s="109" t="s">
        <v>411</v>
      </c>
      <c r="H43" s="108" t="s">
        <v>410</v>
      </c>
      <c r="I43" s="113"/>
      <c r="J43" s="113"/>
      <c r="K43" s="113"/>
      <c r="L43" s="114"/>
      <c r="M43" s="114"/>
      <c r="N43" s="115"/>
      <c r="O43" s="113"/>
      <c r="P43" s="113"/>
      <c r="Q43" s="113"/>
      <c r="R43" s="114"/>
      <c r="S43" s="114"/>
      <c r="T43" s="115"/>
      <c r="U43" s="113"/>
      <c r="V43" s="113"/>
      <c r="W43" s="113"/>
      <c r="X43" s="114"/>
      <c r="Y43" s="114"/>
      <c r="Z43" s="115"/>
      <c r="AA43" s="113"/>
      <c r="AB43" s="113"/>
      <c r="AC43" s="113"/>
      <c r="AD43" s="114"/>
    </row>
    <row r="44" spans="2:30" ht="15" customHeight="1">
      <c r="B44" s="108" t="s">
        <v>412</v>
      </c>
      <c r="C44" s="109"/>
      <c r="D44" s="109" t="s">
        <v>351</v>
      </c>
      <c r="E44" s="109" t="s">
        <v>413</v>
      </c>
      <c r="H44" s="108" t="s">
        <v>412</v>
      </c>
      <c r="I44" s="113"/>
      <c r="J44" s="113"/>
      <c r="K44" s="113"/>
      <c r="L44" s="114"/>
      <c r="M44" s="114"/>
      <c r="N44" s="115"/>
      <c r="O44" s="113"/>
      <c r="P44" s="113"/>
      <c r="Q44" s="113"/>
      <c r="R44" s="114"/>
      <c r="S44" s="114"/>
      <c r="T44" s="115"/>
      <c r="U44" s="113"/>
      <c r="V44" s="113"/>
      <c r="W44" s="113"/>
      <c r="X44" s="114"/>
      <c r="Y44" s="114"/>
      <c r="Z44" s="115"/>
      <c r="AA44" s="113"/>
      <c r="AB44" s="113"/>
      <c r="AC44" s="113"/>
      <c r="AD44" s="114"/>
    </row>
    <row r="45" spans="2:30" ht="15" customHeight="1">
      <c r="B45" s="108" t="s">
        <v>414</v>
      </c>
      <c r="C45" s="111" t="s">
        <v>138</v>
      </c>
      <c r="D45" s="111" t="s">
        <v>351</v>
      </c>
      <c r="E45" s="111" t="s">
        <v>415</v>
      </c>
      <c r="F45" s="116"/>
      <c r="G45" s="114"/>
      <c r="H45" s="115" t="s">
        <v>414</v>
      </c>
      <c r="I45" s="113"/>
      <c r="J45" s="113"/>
      <c r="K45" s="113"/>
      <c r="L45" s="114"/>
      <c r="M45" s="114"/>
      <c r="N45" s="115"/>
      <c r="O45" s="113"/>
      <c r="P45" s="113"/>
      <c r="Q45" s="113"/>
      <c r="R45" s="114"/>
      <c r="S45" s="114"/>
      <c r="T45" s="115"/>
      <c r="U45" s="113"/>
      <c r="V45" s="113"/>
      <c r="W45" s="113"/>
      <c r="X45" s="114"/>
      <c r="Y45" s="114"/>
      <c r="Z45" s="115"/>
      <c r="AA45" s="113"/>
      <c r="AB45" s="113"/>
      <c r="AC45" s="113"/>
      <c r="AD45" s="114"/>
    </row>
    <row r="46" spans="2:30" ht="15" customHeight="1">
      <c r="B46" s="108"/>
      <c r="C46" s="182" t="s">
        <v>416</v>
      </c>
      <c r="D46" s="183"/>
      <c r="E46" s="184"/>
      <c r="F46" s="114"/>
      <c r="G46" s="114"/>
      <c r="H46" s="115"/>
      <c r="I46" s="113"/>
      <c r="J46" s="113"/>
      <c r="K46" s="113"/>
      <c r="L46" s="114"/>
      <c r="M46" s="114"/>
      <c r="N46" s="115"/>
      <c r="O46" s="113"/>
      <c r="P46" s="113"/>
      <c r="Q46" s="113"/>
      <c r="R46" s="114"/>
      <c r="S46" s="114"/>
      <c r="T46" s="115"/>
      <c r="U46" s="113"/>
      <c r="V46" s="113"/>
      <c r="W46" s="113"/>
      <c r="X46" s="114"/>
      <c r="Y46" s="114"/>
      <c r="Z46" s="115"/>
      <c r="AA46" s="113"/>
      <c r="AB46" s="113"/>
      <c r="AC46" s="113"/>
      <c r="AD46" s="114"/>
    </row>
    <row r="47" spans="2:30" ht="15" customHeight="1">
      <c r="B47" s="108"/>
      <c r="C47" s="185" t="s">
        <v>417</v>
      </c>
      <c r="D47" s="186"/>
      <c r="E47" s="187"/>
      <c r="F47" s="114"/>
      <c r="G47" s="114"/>
      <c r="H47" s="115"/>
      <c r="I47" s="113"/>
      <c r="J47" s="113"/>
      <c r="K47" s="113"/>
      <c r="L47" s="114"/>
      <c r="M47" s="114"/>
      <c r="N47" s="115"/>
      <c r="O47" s="113"/>
      <c r="P47" s="113"/>
      <c r="Q47" s="113"/>
      <c r="R47" s="114"/>
      <c r="S47" s="114"/>
      <c r="T47" s="115"/>
      <c r="U47" s="113"/>
      <c r="V47" s="113"/>
      <c r="W47" s="113"/>
      <c r="X47" s="114"/>
      <c r="Y47" s="114"/>
      <c r="Z47" s="115"/>
      <c r="AA47" s="113"/>
      <c r="AB47" s="113"/>
      <c r="AC47" s="113"/>
      <c r="AD47" s="114"/>
    </row>
    <row r="48" spans="2:30" ht="15" customHeight="1">
      <c r="B48" s="108"/>
      <c r="C48" s="176"/>
      <c r="D48" s="177"/>
      <c r="E48" s="178"/>
      <c r="F48" s="114"/>
      <c r="G48" s="114"/>
      <c r="H48" s="115"/>
      <c r="I48" s="113"/>
      <c r="J48" s="113"/>
      <c r="K48" s="113"/>
      <c r="L48" s="114"/>
      <c r="M48" s="114"/>
      <c r="N48" s="115"/>
      <c r="O48" s="113"/>
      <c r="P48" s="113"/>
      <c r="Q48" s="113"/>
      <c r="R48" s="114"/>
      <c r="S48" s="114"/>
      <c r="T48" s="115"/>
      <c r="U48" s="113"/>
      <c r="V48" s="113"/>
      <c r="W48" s="113"/>
      <c r="X48" s="114"/>
      <c r="Y48" s="114"/>
      <c r="Z48" s="115"/>
      <c r="AA48" s="113"/>
      <c r="AB48" s="113"/>
      <c r="AC48" s="113"/>
      <c r="AD48" s="114"/>
    </row>
    <row r="49" spans="2:30" ht="15" customHeight="1">
      <c r="B49" s="108"/>
      <c r="C49" s="179"/>
      <c r="D49" s="180"/>
      <c r="E49" s="181"/>
      <c r="F49" s="114"/>
      <c r="G49" s="114"/>
      <c r="H49" s="115"/>
      <c r="I49" s="113"/>
      <c r="J49" s="113"/>
      <c r="K49" s="113"/>
      <c r="L49" s="114"/>
      <c r="M49" s="114"/>
      <c r="N49" s="115"/>
      <c r="O49" s="113"/>
      <c r="P49" s="113"/>
      <c r="Q49" s="113"/>
      <c r="R49" s="114"/>
      <c r="S49" s="114"/>
      <c r="T49" s="115"/>
      <c r="U49" s="113"/>
      <c r="V49" s="113"/>
      <c r="W49" s="113"/>
      <c r="X49" s="114"/>
      <c r="Y49" s="114"/>
      <c r="Z49" s="115"/>
      <c r="AA49" s="113"/>
      <c r="AB49" s="113"/>
      <c r="AC49" s="113"/>
      <c r="AD49" s="114"/>
    </row>
    <row r="50" spans="2:30" ht="15" customHeight="1">
      <c r="B50" s="108"/>
      <c r="C50" s="113"/>
      <c r="D50" s="113"/>
      <c r="E50" s="113"/>
      <c r="F50" s="114"/>
      <c r="G50" s="114"/>
      <c r="H50" s="115"/>
      <c r="I50" s="113"/>
      <c r="J50" s="113"/>
      <c r="K50" s="113"/>
      <c r="L50" s="114"/>
      <c r="M50" s="114"/>
      <c r="N50" s="115"/>
      <c r="O50" s="113"/>
      <c r="P50" s="113"/>
      <c r="Q50" s="113"/>
      <c r="R50" s="114"/>
      <c r="S50" s="114"/>
      <c r="T50" s="115"/>
      <c r="U50" s="113"/>
      <c r="V50" s="113"/>
      <c r="W50" s="113"/>
      <c r="X50" s="114"/>
      <c r="Y50" s="114"/>
      <c r="Z50" s="115"/>
      <c r="AA50" s="113"/>
      <c r="AB50" s="113"/>
      <c r="AC50" s="113"/>
      <c r="AD50" s="114"/>
    </row>
    <row r="51" spans="2:30" ht="15" customHeight="1">
      <c r="B51" s="108"/>
      <c r="C51" s="113"/>
      <c r="D51" s="113"/>
      <c r="E51" s="113"/>
      <c r="F51" s="114"/>
      <c r="G51" s="114"/>
      <c r="H51" s="115"/>
      <c r="I51" s="113"/>
      <c r="J51" s="113"/>
      <c r="K51" s="113"/>
      <c r="L51" s="114"/>
      <c r="M51" s="114"/>
      <c r="N51" s="115"/>
      <c r="O51" s="113"/>
      <c r="P51" s="113"/>
      <c r="Q51" s="113"/>
      <c r="R51" s="114"/>
      <c r="S51" s="114"/>
      <c r="T51" s="115"/>
      <c r="U51" s="113"/>
      <c r="V51" s="113"/>
      <c r="W51" s="113"/>
      <c r="X51" s="114"/>
      <c r="Y51" s="114"/>
      <c r="Z51" s="115"/>
      <c r="AA51" s="113"/>
      <c r="AB51" s="113"/>
      <c r="AC51" s="113"/>
      <c r="AD51" s="114"/>
    </row>
    <row r="52" spans="2:30" ht="15" customHeight="1">
      <c r="B52" s="108"/>
      <c r="C52" s="113"/>
      <c r="D52" s="113"/>
      <c r="E52" s="113"/>
      <c r="F52" s="114"/>
      <c r="G52" s="114"/>
      <c r="H52" s="115"/>
      <c r="I52" s="113"/>
      <c r="J52" s="113"/>
      <c r="K52" s="113"/>
      <c r="L52" s="114"/>
      <c r="M52" s="114"/>
      <c r="N52" s="115"/>
      <c r="O52" s="113"/>
      <c r="P52" s="113"/>
      <c r="Q52" s="113"/>
      <c r="R52" s="114"/>
      <c r="S52" s="114"/>
      <c r="T52" s="115"/>
      <c r="U52" s="113"/>
      <c r="V52" s="113"/>
      <c r="W52" s="113"/>
      <c r="X52" s="114"/>
      <c r="Y52" s="114"/>
      <c r="Z52" s="115"/>
      <c r="AA52" s="113"/>
      <c r="AB52" s="113"/>
      <c r="AC52" s="113"/>
      <c r="AD52" s="114"/>
    </row>
    <row r="53" spans="3:30" ht="15" customHeight="1">
      <c r="C53" s="19" t="s">
        <v>418</v>
      </c>
      <c r="D53" s="6"/>
      <c r="E53" s="2"/>
      <c r="I53" s="188"/>
      <c r="J53" s="189"/>
      <c r="K53" s="190"/>
      <c r="L53" s="114"/>
      <c r="M53" s="114"/>
      <c r="N53" s="114"/>
      <c r="O53" s="188"/>
      <c r="P53" s="189"/>
      <c r="Q53" s="190"/>
      <c r="R53" s="114"/>
      <c r="S53" s="114"/>
      <c r="T53" s="114"/>
      <c r="U53" s="188"/>
      <c r="V53" s="189"/>
      <c r="W53" s="190"/>
      <c r="X53" s="114"/>
      <c r="Y53" s="114"/>
      <c r="Z53" s="114"/>
      <c r="AA53" s="188"/>
      <c r="AB53" s="189"/>
      <c r="AC53" s="190"/>
      <c r="AD53" s="114"/>
    </row>
    <row r="54" spans="9:30" ht="15" customHeight="1">
      <c r="I54" s="114"/>
      <c r="J54" s="114"/>
      <c r="K54" s="114"/>
      <c r="L54" s="114"/>
      <c r="M54" s="114"/>
      <c r="N54" s="114"/>
      <c r="O54" s="114"/>
      <c r="P54" s="114"/>
      <c r="Q54" s="114"/>
      <c r="R54" s="114"/>
      <c r="S54" s="114"/>
      <c r="T54" s="114"/>
      <c r="U54" s="114"/>
      <c r="V54" s="114"/>
      <c r="W54" s="114"/>
      <c r="X54" s="114"/>
      <c r="Y54" s="114"/>
      <c r="Z54" s="114"/>
      <c r="AA54" s="114"/>
      <c r="AB54" s="114"/>
      <c r="AC54" s="114"/>
      <c r="AD54" s="114"/>
    </row>
    <row r="55" spans="3:30" ht="15" customHeight="1">
      <c r="C55" s="11"/>
      <c r="D55" s="11"/>
      <c r="E55" s="92" t="s">
        <v>260</v>
      </c>
      <c r="I55" s="10"/>
      <c r="J55" s="10"/>
      <c r="K55" s="191"/>
      <c r="L55" s="114"/>
      <c r="M55" s="114"/>
      <c r="N55" s="114"/>
      <c r="O55" s="10"/>
      <c r="P55" s="10"/>
      <c r="Q55" s="191"/>
      <c r="R55" s="114"/>
      <c r="S55" s="114"/>
      <c r="T55" s="114"/>
      <c r="U55" s="10"/>
      <c r="V55" s="10"/>
      <c r="W55" s="191"/>
      <c r="X55" s="114"/>
      <c r="Y55" s="114"/>
      <c r="Z55" s="114"/>
      <c r="AA55" s="10"/>
      <c r="AB55" s="10"/>
      <c r="AC55" s="191"/>
      <c r="AD55" s="114"/>
    </row>
    <row r="56" spans="3:30" ht="15" customHeight="1">
      <c r="C56" s="93" t="s">
        <v>346</v>
      </c>
      <c r="D56" s="93"/>
      <c r="E56" s="92" t="s">
        <v>347</v>
      </c>
      <c r="I56" s="192"/>
      <c r="J56" s="192"/>
      <c r="K56" s="191"/>
      <c r="L56" s="114"/>
      <c r="M56" s="114"/>
      <c r="N56" s="114"/>
      <c r="O56" s="192"/>
      <c r="P56" s="192"/>
      <c r="Q56" s="191"/>
      <c r="R56" s="114"/>
      <c r="S56" s="114"/>
      <c r="T56" s="114"/>
      <c r="U56" s="192"/>
      <c r="V56" s="192"/>
      <c r="W56" s="191"/>
      <c r="X56" s="114"/>
      <c r="Y56" s="114"/>
      <c r="Z56" s="114"/>
      <c r="AA56" s="192"/>
      <c r="AB56" s="192"/>
      <c r="AC56" s="191"/>
      <c r="AD56" s="114"/>
    </row>
    <row r="57" spans="3:30" ht="15" customHeight="1">
      <c r="C57" s="93" t="str">
        <f>CONCATENATE(MF121TP1!C3)</f>
        <v>03/24/2014</v>
      </c>
      <c r="D57" s="93"/>
      <c r="E57" s="95" t="str">
        <f>CONCATENATE(MF121TP1!D3," Reporting Period")</f>
        <v>2013 Reporting Period</v>
      </c>
      <c r="I57" s="192"/>
      <c r="J57" s="192"/>
      <c r="K57" s="191"/>
      <c r="L57" s="114"/>
      <c r="M57" s="114"/>
      <c r="N57" s="114"/>
      <c r="O57" s="192"/>
      <c r="P57" s="192"/>
      <c r="Q57" s="191"/>
      <c r="R57" s="114"/>
      <c r="S57" s="114"/>
      <c r="T57" s="114"/>
      <c r="U57" s="192"/>
      <c r="V57" s="192"/>
      <c r="W57" s="191"/>
      <c r="X57" s="114"/>
      <c r="Y57" s="114"/>
      <c r="Z57" s="114"/>
      <c r="AA57" s="192"/>
      <c r="AB57" s="192"/>
      <c r="AC57" s="191"/>
      <c r="AD57" s="114"/>
    </row>
    <row r="58" spans="2:30" ht="15" customHeight="1">
      <c r="B58" s="107" t="s">
        <v>348</v>
      </c>
      <c r="C58" s="106" t="s">
        <v>99</v>
      </c>
      <c r="D58" s="110" t="s">
        <v>349</v>
      </c>
      <c r="E58" s="110" t="s">
        <v>350</v>
      </c>
      <c r="H58" s="107" t="s">
        <v>348</v>
      </c>
      <c r="I58" s="193"/>
      <c r="J58" s="193"/>
      <c r="K58" s="193"/>
      <c r="L58" s="114"/>
      <c r="M58" s="114"/>
      <c r="N58" s="194"/>
      <c r="O58" s="193"/>
      <c r="P58" s="193"/>
      <c r="Q58" s="193"/>
      <c r="R58" s="114"/>
      <c r="S58" s="114"/>
      <c r="T58" s="194"/>
      <c r="U58" s="193"/>
      <c r="V58" s="193"/>
      <c r="W58" s="193"/>
      <c r="X58" s="114"/>
      <c r="Y58" s="114"/>
      <c r="Z58" s="194"/>
      <c r="AA58" s="193"/>
      <c r="AB58" s="193"/>
      <c r="AC58" s="193"/>
      <c r="AD58" s="114"/>
    </row>
    <row r="59" spans="1:30" ht="15" customHeight="1">
      <c r="A59" s="23"/>
      <c r="B59" s="108" t="s">
        <v>419</v>
      </c>
      <c r="C59" s="109"/>
      <c r="D59" s="109" t="s">
        <v>351</v>
      </c>
      <c r="E59" s="109" t="s">
        <v>420</v>
      </c>
      <c r="G59" s="23"/>
      <c r="H59" s="108" t="s">
        <v>419</v>
      </c>
      <c r="I59" s="113"/>
      <c r="J59" s="113"/>
      <c r="K59" s="113"/>
      <c r="L59" s="114"/>
      <c r="M59" s="195"/>
      <c r="N59" s="115"/>
      <c r="O59" s="113"/>
      <c r="P59" s="113"/>
      <c r="Q59" s="113"/>
      <c r="R59" s="114"/>
      <c r="S59" s="195"/>
      <c r="T59" s="115"/>
      <c r="U59" s="113"/>
      <c r="V59" s="113"/>
      <c r="W59" s="113"/>
      <c r="X59" s="114"/>
      <c r="Y59" s="195"/>
      <c r="Z59" s="115"/>
      <c r="AA59" s="113"/>
      <c r="AB59" s="113"/>
      <c r="AC59" s="113"/>
      <c r="AD59" s="114"/>
    </row>
    <row r="60" spans="2:30" ht="15" customHeight="1">
      <c r="B60" s="108" t="s">
        <v>421</v>
      </c>
      <c r="C60" s="109" t="s">
        <v>139</v>
      </c>
      <c r="D60" s="109" t="s">
        <v>351</v>
      </c>
      <c r="E60" s="109" t="s">
        <v>422</v>
      </c>
      <c r="H60" s="108" t="s">
        <v>421</v>
      </c>
      <c r="I60" s="113"/>
      <c r="J60" s="113"/>
      <c r="K60" s="113"/>
      <c r="L60" s="114"/>
      <c r="M60" s="114"/>
      <c r="N60" s="115"/>
      <c r="O60" s="113"/>
      <c r="P60" s="113"/>
      <c r="Q60" s="113"/>
      <c r="R60" s="114"/>
      <c r="S60" s="114"/>
      <c r="T60" s="115"/>
      <c r="U60" s="113"/>
      <c r="V60" s="113"/>
      <c r="W60" s="113"/>
      <c r="X60" s="114"/>
      <c r="Y60" s="114"/>
      <c r="Z60" s="115"/>
      <c r="AA60" s="113"/>
      <c r="AB60" s="113"/>
      <c r="AC60" s="113"/>
      <c r="AD60" s="114"/>
    </row>
    <row r="61" spans="2:30" ht="15" customHeight="1">
      <c r="B61" s="108" t="s">
        <v>423</v>
      </c>
      <c r="C61" s="109"/>
      <c r="D61" s="109" t="s">
        <v>351</v>
      </c>
      <c r="E61" s="109" t="s">
        <v>424</v>
      </c>
      <c r="H61" s="108" t="s">
        <v>423</v>
      </c>
      <c r="I61" s="113"/>
      <c r="J61" s="113"/>
      <c r="K61" s="113"/>
      <c r="L61" s="114"/>
      <c r="M61" s="114"/>
      <c r="N61" s="115"/>
      <c r="O61" s="113"/>
      <c r="P61" s="113"/>
      <c r="Q61" s="113"/>
      <c r="R61" s="114"/>
      <c r="S61" s="114"/>
      <c r="T61" s="115"/>
      <c r="U61" s="113"/>
      <c r="V61" s="113"/>
      <c r="W61" s="113"/>
      <c r="X61" s="114"/>
      <c r="Y61" s="114"/>
      <c r="Z61" s="115"/>
      <c r="AA61" s="113"/>
      <c r="AB61" s="113"/>
      <c r="AC61" s="113"/>
      <c r="AD61" s="114"/>
    </row>
    <row r="62" spans="1:30" ht="15" customHeight="1">
      <c r="A62" s="23" t="s">
        <v>356</v>
      </c>
      <c r="B62" s="108" t="s">
        <v>425</v>
      </c>
      <c r="C62" s="109" t="s">
        <v>140</v>
      </c>
      <c r="D62" s="109" t="s">
        <v>351</v>
      </c>
      <c r="E62" s="109" t="s">
        <v>426</v>
      </c>
      <c r="G62" s="23" t="s">
        <v>356</v>
      </c>
      <c r="H62" s="108" t="s">
        <v>425</v>
      </c>
      <c r="I62" s="113"/>
      <c r="J62" s="113"/>
      <c r="K62" s="113"/>
      <c r="L62" s="114"/>
      <c r="M62" s="195"/>
      <c r="N62" s="115"/>
      <c r="O62" s="113"/>
      <c r="P62" s="113"/>
      <c r="Q62" s="113"/>
      <c r="R62" s="114"/>
      <c r="S62" s="195"/>
      <c r="T62" s="115"/>
      <c r="U62" s="113"/>
      <c r="V62" s="113"/>
      <c r="W62" s="113"/>
      <c r="X62" s="114"/>
      <c r="Y62" s="195"/>
      <c r="Z62" s="115"/>
      <c r="AA62" s="113"/>
      <c r="AB62" s="113"/>
      <c r="AC62" s="113"/>
      <c r="AD62" s="114"/>
    </row>
    <row r="63" spans="2:30" ht="15" customHeight="1">
      <c r="B63" s="108" t="s">
        <v>427</v>
      </c>
      <c r="C63" s="109"/>
      <c r="D63" s="109" t="s">
        <v>351</v>
      </c>
      <c r="E63" s="109" t="s">
        <v>428</v>
      </c>
      <c r="H63" s="108" t="s">
        <v>427</v>
      </c>
      <c r="I63" s="113"/>
      <c r="J63" s="113"/>
      <c r="K63" s="113"/>
      <c r="L63" s="114"/>
      <c r="M63" s="114"/>
      <c r="N63" s="115"/>
      <c r="O63" s="113"/>
      <c r="P63" s="113"/>
      <c r="Q63" s="113"/>
      <c r="R63" s="114"/>
      <c r="S63" s="114"/>
      <c r="T63" s="115"/>
      <c r="U63" s="113"/>
      <c r="V63" s="113"/>
      <c r="W63" s="113"/>
      <c r="X63" s="114"/>
      <c r="Y63" s="114"/>
      <c r="Z63" s="115"/>
      <c r="AA63" s="113"/>
      <c r="AB63" s="113"/>
      <c r="AC63" s="113"/>
      <c r="AD63" s="114"/>
    </row>
    <row r="64" spans="2:30" ht="15" customHeight="1">
      <c r="B64" s="108" t="s">
        <v>429</v>
      </c>
      <c r="C64" s="109" t="s">
        <v>141</v>
      </c>
      <c r="D64" s="109" t="s">
        <v>351</v>
      </c>
      <c r="E64" s="109" t="s">
        <v>430</v>
      </c>
      <c r="H64" s="108" t="s">
        <v>429</v>
      </c>
      <c r="I64" s="113"/>
      <c r="J64" s="113"/>
      <c r="K64" s="113"/>
      <c r="L64" s="114"/>
      <c r="M64" s="114"/>
      <c r="N64" s="115"/>
      <c r="O64" s="113"/>
      <c r="P64" s="113"/>
      <c r="Q64" s="113"/>
      <c r="R64" s="114"/>
      <c r="S64" s="114"/>
      <c r="T64" s="115"/>
      <c r="U64" s="113"/>
      <c r="V64" s="113"/>
      <c r="W64" s="113"/>
      <c r="X64" s="114"/>
      <c r="Y64" s="114"/>
      <c r="Z64" s="115"/>
      <c r="AA64" s="113"/>
      <c r="AB64" s="113"/>
      <c r="AC64" s="113"/>
      <c r="AD64" s="114"/>
    </row>
    <row r="65" spans="2:30" ht="15" customHeight="1">
      <c r="B65" s="108" t="s">
        <v>431</v>
      </c>
      <c r="C65" s="109"/>
      <c r="D65" s="109" t="s">
        <v>351</v>
      </c>
      <c r="E65" s="109" t="s">
        <v>432</v>
      </c>
      <c r="H65" s="108" t="s">
        <v>431</v>
      </c>
      <c r="I65" s="113"/>
      <c r="J65" s="113"/>
      <c r="K65" s="113"/>
      <c r="L65" s="114"/>
      <c r="M65" s="114"/>
      <c r="N65" s="115"/>
      <c r="O65" s="113"/>
      <c r="P65" s="113"/>
      <c r="Q65" s="113"/>
      <c r="R65" s="114"/>
      <c r="S65" s="114"/>
      <c r="T65" s="115"/>
      <c r="U65" s="113"/>
      <c r="V65" s="113"/>
      <c r="W65" s="113"/>
      <c r="X65" s="114"/>
      <c r="Y65" s="114"/>
      <c r="Z65" s="115"/>
      <c r="AA65" s="113"/>
      <c r="AB65" s="113"/>
      <c r="AC65" s="113"/>
      <c r="AD65" s="114"/>
    </row>
    <row r="66" spans="2:30" ht="12.75">
      <c r="B66" s="108" t="s">
        <v>433</v>
      </c>
      <c r="C66" s="109" t="s">
        <v>142</v>
      </c>
      <c r="D66" s="109" t="s">
        <v>351</v>
      </c>
      <c r="E66" s="109" t="s">
        <v>434</v>
      </c>
      <c r="H66" s="108" t="s">
        <v>433</v>
      </c>
      <c r="I66" s="113"/>
      <c r="J66" s="113"/>
      <c r="K66" s="113"/>
      <c r="L66" s="114"/>
      <c r="M66" s="114"/>
      <c r="N66" s="115"/>
      <c r="O66" s="113"/>
      <c r="P66" s="113"/>
      <c r="Q66" s="113"/>
      <c r="R66" s="114"/>
      <c r="S66" s="114"/>
      <c r="T66" s="115"/>
      <c r="U66" s="113"/>
      <c r="V66" s="113"/>
      <c r="W66" s="113"/>
      <c r="X66" s="114"/>
      <c r="Y66" s="114"/>
      <c r="Z66" s="115"/>
      <c r="AA66" s="113"/>
      <c r="AB66" s="113"/>
      <c r="AC66" s="113"/>
      <c r="AD66" s="114"/>
    </row>
    <row r="67" spans="2:30" ht="12.75">
      <c r="B67" s="108" t="s">
        <v>435</v>
      </c>
      <c r="C67" s="109" t="s">
        <v>143</v>
      </c>
      <c r="D67" s="109" t="s">
        <v>351</v>
      </c>
      <c r="E67" s="109" t="s">
        <v>436</v>
      </c>
      <c r="H67" s="108" t="s">
        <v>435</v>
      </c>
      <c r="I67" s="113"/>
      <c r="J67" s="113"/>
      <c r="K67" s="113"/>
      <c r="L67" s="114"/>
      <c r="M67" s="114"/>
      <c r="N67" s="115"/>
      <c r="O67" s="113"/>
      <c r="P67" s="113"/>
      <c r="Q67" s="113"/>
      <c r="R67" s="114"/>
      <c r="S67" s="114"/>
      <c r="T67" s="115"/>
      <c r="U67" s="113"/>
      <c r="V67" s="113"/>
      <c r="W67" s="113"/>
      <c r="X67" s="114"/>
      <c r="Y67" s="114"/>
      <c r="Z67" s="115"/>
      <c r="AA67" s="113"/>
      <c r="AB67" s="113"/>
      <c r="AC67" s="113"/>
      <c r="AD67" s="114"/>
    </row>
    <row r="68" spans="2:30" ht="12.75">
      <c r="B68" s="108" t="s">
        <v>437</v>
      </c>
      <c r="C68" s="109"/>
      <c r="D68" s="109" t="s">
        <v>351</v>
      </c>
      <c r="E68" s="109" t="s">
        <v>438</v>
      </c>
      <c r="H68" s="108" t="s">
        <v>437</v>
      </c>
      <c r="I68" s="113"/>
      <c r="J68" s="113"/>
      <c r="K68" s="113"/>
      <c r="L68" s="114"/>
      <c r="M68" s="114"/>
      <c r="N68" s="115"/>
      <c r="O68" s="113"/>
      <c r="P68" s="113"/>
      <c r="Q68" s="113"/>
      <c r="R68" s="114"/>
      <c r="S68" s="114"/>
      <c r="T68" s="115"/>
      <c r="U68" s="113"/>
      <c r="V68" s="113"/>
      <c r="W68" s="113"/>
      <c r="X68" s="114"/>
      <c r="Y68" s="114"/>
      <c r="Z68" s="115"/>
      <c r="AA68" s="113"/>
      <c r="AB68" s="113"/>
      <c r="AC68" s="113"/>
      <c r="AD68" s="114"/>
    </row>
    <row r="69" spans="2:30" ht="12.75">
      <c r="B69" s="108" t="s">
        <v>439</v>
      </c>
      <c r="C69" s="109"/>
      <c r="D69" s="109" t="s">
        <v>351</v>
      </c>
      <c r="E69" s="109" t="s">
        <v>440</v>
      </c>
      <c r="H69" s="108" t="s">
        <v>439</v>
      </c>
      <c r="I69" s="113"/>
      <c r="J69" s="113"/>
      <c r="K69" s="113"/>
      <c r="L69" s="114"/>
      <c r="M69" s="114"/>
      <c r="N69" s="115"/>
      <c r="O69" s="113"/>
      <c r="P69" s="113"/>
      <c r="Q69" s="113"/>
      <c r="R69" s="114"/>
      <c r="S69" s="114"/>
      <c r="T69" s="115"/>
      <c r="U69" s="113"/>
      <c r="V69" s="113"/>
      <c r="W69" s="113"/>
      <c r="X69" s="114"/>
      <c r="Y69" s="114"/>
      <c r="Z69" s="115"/>
      <c r="AA69" s="113"/>
      <c r="AB69" s="113"/>
      <c r="AC69" s="113"/>
      <c r="AD69" s="114"/>
    </row>
    <row r="70" spans="2:30" ht="12.75">
      <c r="B70" s="108" t="s">
        <v>441</v>
      </c>
      <c r="C70" s="109" t="s">
        <v>144</v>
      </c>
      <c r="D70" s="109" t="s">
        <v>351</v>
      </c>
      <c r="E70" s="109" t="s">
        <v>442</v>
      </c>
      <c r="H70" s="108" t="s">
        <v>441</v>
      </c>
      <c r="I70" s="113"/>
      <c r="J70" s="113"/>
      <c r="K70" s="113"/>
      <c r="L70" s="114"/>
      <c r="M70" s="114"/>
      <c r="N70" s="115"/>
      <c r="O70" s="113"/>
      <c r="P70" s="113"/>
      <c r="Q70" s="113"/>
      <c r="R70" s="114"/>
      <c r="S70" s="114"/>
      <c r="T70" s="115"/>
      <c r="U70" s="113"/>
      <c r="V70" s="113"/>
      <c r="W70" s="113"/>
      <c r="X70" s="114"/>
      <c r="Y70" s="114"/>
      <c r="Z70" s="115"/>
      <c r="AA70" s="113"/>
      <c r="AB70" s="113"/>
      <c r="AC70" s="113"/>
      <c r="AD70" s="114"/>
    </row>
    <row r="71" spans="2:30" ht="12.75">
      <c r="B71" s="108" t="s">
        <v>443</v>
      </c>
      <c r="C71" s="109"/>
      <c r="D71" s="109" t="s">
        <v>351</v>
      </c>
      <c r="E71" s="109" t="s">
        <v>444</v>
      </c>
      <c r="H71" s="108" t="s">
        <v>443</v>
      </c>
      <c r="I71" s="113"/>
      <c r="J71" s="113"/>
      <c r="K71" s="113"/>
      <c r="L71" s="114"/>
      <c r="M71" s="114"/>
      <c r="N71" s="115"/>
      <c r="O71" s="113"/>
      <c r="P71" s="113"/>
      <c r="Q71" s="113"/>
      <c r="R71" s="114"/>
      <c r="S71" s="114"/>
      <c r="T71" s="115"/>
      <c r="U71" s="113"/>
      <c r="V71" s="113"/>
      <c r="W71" s="113"/>
      <c r="X71" s="114"/>
      <c r="Y71" s="114"/>
      <c r="Z71" s="115"/>
      <c r="AA71" s="113"/>
      <c r="AB71" s="113"/>
      <c r="AC71" s="113"/>
      <c r="AD71" s="114"/>
    </row>
    <row r="72" spans="2:30" ht="12.75">
      <c r="B72" s="108" t="s">
        <v>238</v>
      </c>
      <c r="C72" s="109" t="s">
        <v>145</v>
      </c>
      <c r="D72" s="109" t="s">
        <v>351</v>
      </c>
      <c r="E72" s="109" t="s">
        <v>445</v>
      </c>
      <c r="H72" s="108" t="s">
        <v>238</v>
      </c>
      <c r="I72" s="113"/>
      <c r="J72" s="113"/>
      <c r="K72" s="113"/>
      <c r="L72" s="114"/>
      <c r="M72" s="114"/>
      <c r="N72" s="115"/>
      <c r="O72" s="113"/>
      <c r="P72" s="113"/>
      <c r="Q72" s="113"/>
      <c r="R72" s="114"/>
      <c r="S72" s="114"/>
      <c r="T72" s="115"/>
      <c r="U72" s="113"/>
      <c r="V72" s="113"/>
      <c r="W72" s="113"/>
      <c r="X72" s="114"/>
      <c r="Y72" s="114"/>
      <c r="Z72" s="115"/>
      <c r="AA72" s="113"/>
      <c r="AB72" s="113"/>
      <c r="AC72" s="113"/>
      <c r="AD72" s="114"/>
    </row>
    <row r="73" spans="2:30" ht="12.75">
      <c r="B73" s="108" t="s">
        <v>66</v>
      </c>
      <c r="C73" s="109"/>
      <c r="D73" s="109" t="s">
        <v>351</v>
      </c>
      <c r="E73" s="109" t="s">
        <v>446</v>
      </c>
      <c r="H73" s="108" t="s">
        <v>66</v>
      </c>
      <c r="I73" s="113"/>
      <c r="J73" s="113"/>
      <c r="K73" s="113"/>
      <c r="L73" s="114"/>
      <c r="M73" s="114"/>
      <c r="N73" s="115"/>
      <c r="O73" s="113"/>
      <c r="P73" s="113"/>
      <c r="Q73" s="113"/>
      <c r="R73" s="114"/>
      <c r="S73" s="114"/>
      <c r="T73" s="115"/>
      <c r="U73" s="113"/>
      <c r="V73" s="113"/>
      <c r="W73" s="113"/>
      <c r="X73" s="114"/>
      <c r="Y73" s="114"/>
      <c r="Z73" s="115"/>
      <c r="AA73" s="113"/>
      <c r="AB73" s="113"/>
      <c r="AC73" s="113"/>
      <c r="AD73" s="114"/>
    </row>
    <row r="74" spans="2:30" ht="12.75">
      <c r="B74" s="108" t="s">
        <v>180</v>
      </c>
      <c r="C74" s="109"/>
      <c r="D74" s="109" t="s">
        <v>351</v>
      </c>
      <c r="E74" s="109" t="s">
        <v>447</v>
      </c>
      <c r="H74" s="108" t="s">
        <v>180</v>
      </c>
      <c r="I74" s="113"/>
      <c r="J74" s="113"/>
      <c r="K74" s="113"/>
      <c r="L74" s="114"/>
      <c r="M74" s="114"/>
      <c r="N74" s="115"/>
      <c r="O74" s="113"/>
      <c r="P74" s="113"/>
      <c r="Q74" s="113"/>
      <c r="R74" s="114"/>
      <c r="S74" s="114"/>
      <c r="T74" s="115"/>
      <c r="U74" s="113"/>
      <c r="V74" s="113"/>
      <c r="W74" s="113"/>
      <c r="X74" s="114"/>
      <c r="Y74" s="114"/>
      <c r="Z74" s="115"/>
      <c r="AA74" s="113"/>
      <c r="AB74" s="113"/>
      <c r="AC74" s="113"/>
      <c r="AD74" s="114"/>
    </row>
    <row r="75" spans="2:30" ht="12.75">
      <c r="B75" s="108" t="s">
        <v>84</v>
      </c>
      <c r="C75" s="109" t="s">
        <v>146</v>
      </c>
      <c r="D75" s="109" t="s">
        <v>351</v>
      </c>
      <c r="E75" s="109" t="s">
        <v>448</v>
      </c>
      <c r="H75" s="108" t="s">
        <v>84</v>
      </c>
      <c r="I75" s="113"/>
      <c r="J75" s="113"/>
      <c r="K75" s="113"/>
      <c r="L75" s="114"/>
      <c r="M75" s="114"/>
      <c r="N75" s="115"/>
      <c r="O75" s="113"/>
      <c r="P75" s="113"/>
      <c r="Q75" s="113"/>
      <c r="R75" s="114"/>
      <c r="S75" s="114"/>
      <c r="T75" s="115"/>
      <c r="U75" s="113"/>
      <c r="V75" s="113"/>
      <c r="W75" s="113"/>
      <c r="X75" s="114"/>
      <c r="Y75" s="114"/>
      <c r="Z75" s="115"/>
      <c r="AA75" s="113"/>
      <c r="AB75" s="113"/>
      <c r="AC75" s="113"/>
      <c r="AD75" s="114"/>
    </row>
    <row r="76" spans="2:30" ht="12.75">
      <c r="B76" s="108" t="s">
        <v>449</v>
      </c>
      <c r="C76" s="109"/>
      <c r="D76" s="109" t="s">
        <v>351</v>
      </c>
      <c r="E76" s="109" t="s">
        <v>450</v>
      </c>
      <c r="H76" s="108" t="s">
        <v>449</v>
      </c>
      <c r="I76" s="113"/>
      <c r="J76" s="113"/>
      <c r="K76" s="113"/>
      <c r="L76" s="114"/>
      <c r="M76" s="114"/>
      <c r="N76" s="115"/>
      <c r="O76" s="113"/>
      <c r="P76" s="113"/>
      <c r="Q76" s="113"/>
      <c r="R76" s="114"/>
      <c r="S76" s="114"/>
      <c r="T76" s="115"/>
      <c r="U76" s="113"/>
      <c r="V76" s="113"/>
      <c r="W76" s="113"/>
      <c r="X76" s="114"/>
      <c r="Y76" s="114"/>
      <c r="Z76" s="115"/>
      <c r="AA76" s="113"/>
      <c r="AB76" s="113"/>
      <c r="AC76" s="113"/>
      <c r="AD76" s="114"/>
    </row>
    <row r="77" spans="2:30" ht="12.75">
      <c r="B77" s="108" t="s">
        <v>451</v>
      </c>
      <c r="C77" s="109" t="s">
        <v>147</v>
      </c>
      <c r="D77" s="109" t="s">
        <v>351</v>
      </c>
      <c r="E77" s="109" t="s">
        <v>452</v>
      </c>
      <c r="H77" s="108" t="s">
        <v>451</v>
      </c>
      <c r="I77" s="113"/>
      <c r="J77" s="113"/>
      <c r="K77" s="113"/>
      <c r="L77" s="114"/>
      <c r="M77" s="114"/>
      <c r="N77" s="115"/>
      <c r="O77" s="113"/>
      <c r="P77" s="113"/>
      <c r="Q77" s="113"/>
      <c r="R77" s="114"/>
      <c r="S77" s="114"/>
      <c r="T77" s="115"/>
      <c r="U77" s="113"/>
      <c r="V77" s="113"/>
      <c r="W77" s="113"/>
      <c r="X77" s="114"/>
      <c r="Y77" s="114"/>
      <c r="Z77" s="115"/>
      <c r="AA77" s="113"/>
      <c r="AB77" s="113"/>
      <c r="AC77" s="113"/>
      <c r="AD77" s="114"/>
    </row>
    <row r="78" spans="2:30" ht="12.75">
      <c r="B78" s="108" t="s">
        <v>453</v>
      </c>
      <c r="C78" s="109"/>
      <c r="D78" s="109" t="s">
        <v>351</v>
      </c>
      <c r="E78" s="109" t="s">
        <v>454</v>
      </c>
      <c r="H78" s="108" t="s">
        <v>453</v>
      </c>
      <c r="I78" s="113"/>
      <c r="J78" s="113"/>
      <c r="K78" s="113"/>
      <c r="L78" s="114"/>
      <c r="M78" s="114"/>
      <c r="N78" s="115"/>
      <c r="O78" s="113"/>
      <c r="P78" s="113"/>
      <c r="Q78" s="113"/>
      <c r="R78" s="114"/>
      <c r="S78" s="114"/>
      <c r="T78" s="115"/>
      <c r="U78" s="113"/>
      <c r="V78" s="113"/>
      <c r="W78" s="113"/>
      <c r="X78" s="114"/>
      <c r="Y78" s="114"/>
      <c r="Z78" s="115"/>
      <c r="AA78" s="113"/>
      <c r="AB78" s="113"/>
      <c r="AC78" s="113"/>
      <c r="AD78" s="114"/>
    </row>
    <row r="79" spans="2:30" ht="12.75">
      <c r="B79" s="108" t="s">
        <v>455</v>
      </c>
      <c r="C79" s="109" t="s">
        <v>148</v>
      </c>
      <c r="D79" s="109" t="s">
        <v>351</v>
      </c>
      <c r="E79" s="109" t="s">
        <v>456</v>
      </c>
      <c r="H79" s="108" t="s">
        <v>455</v>
      </c>
      <c r="I79" s="113"/>
      <c r="J79" s="113"/>
      <c r="K79" s="113"/>
      <c r="L79" s="114"/>
      <c r="M79" s="114"/>
      <c r="N79" s="115"/>
      <c r="O79" s="113"/>
      <c r="P79" s="113"/>
      <c r="Q79" s="113"/>
      <c r="R79" s="114"/>
      <c r="S79" s="114"/>
      <c r="T79" s="115"/>
      <c r="U79" s="113"/>
      <c r="V79" s="113"/>
      <c r="W79" s="113"/>
      <c r="X79" s="114"/>
      <c r="Y79" s="114"/>
      <c r="Z79" s="115"/>
      <c r="AA79" s="113"/>
      <c r="AB79" s="113"/>
      <c r="AC79" s="113"/>
      <c r="AD79" s="114"/>
    </row>
    <row r="80" spans="2:30" ht="12.75">
      <c r="B80" s="108" t="s">
        <v>457</v>
      </c>
      <c r="C80" s="109" t="s">
        <v>150</v>
      </c>
      <c r="D80" s="109" t="s">
        <v>351</v>
      </c>
      <c r="E80" s="109" t="s">
        <v>458</v>
      </c>
      <c r="H80" s="108" t="s">
        <v>457</v>
      </c>
      <c r="I80" s="113"/>
      <c r="J80" s="113"/>
      <c r="K80" s="113"/>
      <c r="L80" s="114"/>
      <c r="M80" s="114"/>
      <c r="N80" s="115"/>
      <c r="O80" s="113"/>
      <c r="P80" s="113"/>
      <c r="Q80" s="113"/>
      <c r="R80" s="114"/>
      <c r="S80" s="114"/>
      <c r="T80" s="115"/>
      <c r="U80" s="113"/>
      <c r="V80" s="113"/>
      <c r="W80" s="113"/>
      <c r="X80" s="114"/>
      <c r="Y80" s="114"/>
      <c r="Z80" s="115"/>
      <c r="AA80" s="113"/>
      <c r="AB80" s="113"/>
      <c r="AC80" s="113"/>
      <c r="AD80" s="114"/>
    </row>
    <row r="81" spans="2:30" ht="12.75">
      <c r="B81" s="108" t="s">
        <v>459</v>
      </c>
      <c r="C81" s="109" t="s">
        <v>152</v>
      </c>
      <c r="D81" s="109" t="s">
        <v>351</v>
      </c>
      <c r="E81" s="109" t="s">
        <v>361</v>
      </c>
      <c r="H81" s="108" t="s">
        <v>459</v>
      </c>
      <c r="I81" s="113"/>
      <c r="J81" s="113"/>
      <c r="K81" s="113"/>
      <c r="L81" s="114"/>
      <c r="M81" s="114"/>
      <c r="N81" s="115"/>
      <c r="O81" s="113"/>
      <c r="P81" s="113"/>
      <c r="Q81" s="113"/>
      <c r="R81" s="114"/>
      <c r="S81" s="114"/>
      <c r="T81" s="115"/>
      <c r="U81" s="113"/>
      <c r="V81" s="113"/>
      <c r="W81" s="113"/>
      <c r="X81" s="114"/>
      <c r="Y81" s="114"/>
      <c r="Z81" s="115"/>
      <c r="AA81" s="113"/>
      <c r="AB81" s="113"/>
      <c r="AC81" s="113"/>
      <c r="AD81" s="114"/>
    </row>
    <row r="82" spans="2:30" ht="12.75">
      <c r="B82" s="108" t="s">
        <v>460</v>
      </c>
      <c r="C82" s="109" t="s">
        <v>153</v>
      </c>
      <c r="D82" s="109" t="s">
        <v>351</v>
      </c>
      <c r="E82" s="109" t="s">
        <v>461</v>
      </c>
      <c r="H82" s="108" t="s">
        <v>460</v>
      </c>
      <c r="I82" s="113"/>
      <c r="J82" s="113"/>
      <c r="K82" s="113"/>
      <c r="L82" s="114"/>
      <c r="M82" s="114"/>
      <c r="N82" s="115"/>
      <c r="O82" s="113"/>
      <c r="P82" s="113"/>
      <c r="Q82" s="113"/>
      <c r="R82" s="114"/>
      <c r="S82" s="114"/>
      <c r="T82" s="115"/>
      <c r="U82" s="113"/>
      <c r="V82" s="113"/>
      <c r="W82" s="113"/>
      <c r="X82" s="114"/>
      <c r="Y82" s="114"/>
      <c r="Z82" s="115"/>
      <c r="AA82" s="113"/>
      <c r="AB82" s="113"/>
      <c r="AC82" s="113"/>
      <c r="AD82" s="114"/>
    </row>
    <row r="83" spans="2:30" ht="12.75">
      <c r="B83" s="108" t="s">
        <v>462</v>
      </c>
      <c r="C83" s="109" t="s">
        <v>154</v>
      </c>
      <c r="D83" s="109" t="s">
        <v>351</v>
      </c>
      <c r="E83" s="109" t="s">
        <v>463</v>
      </c>
      <c r="H83" s="108" t="s">
        <v>462</v>
      </c>
      <c r="I83" s="113"/>
      <c r="J83" s="113"/>
      <c r="K83" s="113"/>
      <c r="L83" s="114"/>
      <c r="M83" s="114"/>
      <c r="N83" s="115"/>
      <c r="O83" s="113"/>
      <c r="P83" s="113"/>
      <c r="Q83" s="113"/>
      <c r="R83" s="114"/>
      <c r="S83" s="114"/>
      <c r="T83" s="115"/>
      <c r="U83" s="113"/>
      <c r="V83" s="113"/>
      <c r="W83" s="113"/>
      <c r="X83" s="114"/>
      <c r="Y83" s="114"/>
      <c r="Z83" s="115"/>
      <c r="AA83" s="113"/>
      <c r="AB83" s="113"/>
      <c r="AC83" s="113"/>
      <c r="AD83" s="114"/>
    </row>
    <row r="84" spans="2:30" ht="12.75">
      <c r="B84" s="108" t="s">
        <v>464</v>
      </c>
      <c r="C84" s="109"/>
      <c r="D84" s="109" t="s">
        <v>351</v>
      </c>
      <c r="E84" s="109" t="s">
        <v>465</v>
      </c>
      <c r="H84" s="108" t="s">
        <v>464</v>
      </c>
      <c r="I84" s="113"/>
      <c r="J84" s="113"/>
      <c r="K84" s="113"/>
      <c r="L84" s="114"/>
      <c r="M84" s="114"/>
      <c r="N84" s="115"/>
      <c r="O84" s="113"/>
      <c r="P84" s="113"/>
      <c r="Q84" s="113"/>
      <c r="R84" s="114"/>
      <c r="S84" s="114"/>
      <c r="T84" s="115"/>
      <c r="U84" s="113"/>
      <c r="V84" s="113"/>
      <c r="W84" s="113"/>
      <c r="X84" s="114"/>
      <c r="Y84" s="114"/>
      <c r="Z84" s="115"/>
      <c r="AA84" s="113"/>
      <c r="AB84" s="113"/>
      <c r="AC84" s="113"/>
      <c r="AD84" s="114"/>
    </row>
    <row r="85" spans="2:30" ht="12.75">
      <c r="B85" s="108" t="s">
        <v>466</v>
      </c>
      <c r="C85" s="109" t="s">
        <v>155</v>
      </c>
      <c r="D85" s="109" t="s">
        <v>351</v>
      </c>
      <c r="E85" s="109" t="s">
        <v>467</v>
      </c>
      <c r="H85" s="108" t="s">
        <v>466</v>
      </c>
      <c r="I85" s="113"/>
      <c r="J85" s="113"/>
      <c r="K85" s="113"/>
      <c r="L85" s="114"/>
      <c r="M85" s="114"/>
      <c r="N85" s="115"/>
      <c r="O85" s="113"/>
      <c r="P85" s="113"/>
      <c r="Q85" s="113"/>
      <c r="R85" s="114"/>
      <c r="S85" s="114"/>
      <c r="T85" s="115"/>
      <c r="U85" s="113"/>
      <c r="V85" s="113"/>
      <c r="W85" s="113"/>
      <c r="X85" s="114"/>
      <c r="Y85" s="114"/>
      <c r="Z85" s="115"/>
      <c r="AA85" s="113"/>
      <c r="AB85" s="113"/>
      <c r="AC85" s="113"/>
      <c r="AD85" s="114"/>
    </row>
    <row r="86" spans="2:30" ht="12.75">
      <c r="B86" s="108" t="s">
        <v>468</v>
      </c>
      <c r="C86" s="109" t="s">
        <v>156</v>
      </c>
      <c r="D86" s="109" t="s">
        <v>351</v>
      </c>
      <c r="E86" s="109" t="s">
        <v>469</v>
      </c>
      <c r="H86" s="108" t="s">
        <v>468</v>
      </c>
      <c r="I86" s="113"/>
      <c r="J86" s="113"/>
      <c r="K86" s="113"/>
      <c r="L86" s="114"/>
      <c r="M86" s="114"/>
      <c r="N86" s="115"/>
      <c r="O86" s="113"/>
      <c r="P86" s="113"/>
      <c r="Q86" s="113"/>
      <c r="R86" s="114"/>
      <c r="S86" s="114"/>
      <c r="T86" s="115"/>
      <c r="U86" s="113"/>
      <c r="V86" s="113"/>
      <c r="W86" s="113"/>
      <c r="X86" s="114"/>
      <c r="Y86" s="114"/>
      <c r="Z86" s="115"/>
      <c r="AA86" s="113"/>
      <c r="AB86" s="113"/>
      <c r="AC86" s="113"/>
      <c r="AD86" s="114"/>
    </row>
    <row r="87" spans="1:30" ht="12.75">
      <c r="A87" s="23"/>
      <c r="B87" s="108" t="s">
        <v>470</v>
      </c>
      <c r="C87" s="109" t="s">
        <v>157</v>
      </c>
      <c r="D87" s="109" t="s">
        <v>351</v>
      </c>
      <c r="E87" s="109" t="s">
        <v>471</v>
      </c>
      <c r="G87" s="23"/>
      <c r="H87" s="108" t="s">
        <v>470</v>
      </c>
      <c r="I87" s="113"/>
      <c r="J87" s="113"/>
      <c r="K87" s="113"/>
      <c r="L87" s="114"/>
      <c r="M87" s="195"/>
      <c r="N87" s="115"/>
      <c r="O87" s="113"/>
      <c r="P87" s="113"/>
      <c r="Q87" s="113"/>
      <c r="R87" s="114"/>
      <c r="S87" s="195"/>
      <c r="T87" s="115"/>
      <c r="U87" s="113"/>
      <c r="V87" s="113"/>
      <c r="W87" s="113"/>
      <c r="X87" s="114"/>
      <c r="Y87" s="195"/>
      <c r="Z87" s="115"/>
      <c r="AA87" s="113"/>
      <c r="AB87" s="113"/>
      <c r="AC87" s="113"/>
      <c r="AD87" s="114"/>
    </row>
    <row r="88" spans="2:30" ht="12.75">
      <c r="B88" s="108" t="s">
        <v>472</v>
      </c>
      <c r="C88" s="109" t="s">
        <v>158</v>
      </c>
      <c r="D88" s="109" t="s">
        <v>351</v>
      </c>
      <c r="E88" s="109" t="s">
        <v>471</v>
      </c>
      <c r="H88" s="108" t="s">
        <v>472</v>
      </c>
      <c r="I88" s="113"/>
      <c r="J88" s="113"/>
      <c r="K88" s="113"/>
      <c r="L88" s="114"/>
      <c r="M88" s="114"/>
      <c r="N88" s="115"/>
      <c r="O88" s="113"/>
      <c r="P88" s="113"/>
      <c r="Q88" s="113"/>
      <c r="R88" s="114"/>
      <c r="S88" s="114"/>
      <c r="T88" s="115"/>
      <c r="U88" s="113"/>
      <c r="V88" s="113"/>
      <c r="W88" s="113"/>
      <c r="X88" s="114"/>
      <c r="Y88" s="114"/>
      <c r="Z88" s="115"/>
      <c r="AA88" s="113"/>
      <c r="AB88" s="113"/>
      <c r="AC88" s="113"/>
      <c r="AD88" s="114"/>
    </row>
    <row r="89" spans="2:30" ht="12.75">
      <c r="B89" s="108" t="s">
        <v>473</v>
      </c>
      <c r="C89" s="109" t="s">
        <v>159</v>
      </c>
      <c r="D89" s="109" t="s">
        <v>351</v>
      </c>
      <c r="E89" s="109" t="s">
        <v>474</v>
      </c>
      <c r="H89" s="108" t="s">
        <v>473</v>
      </c>
      <c r="I89" s="113"/>
      <c r="J89" s="113"/>
      <c r="K89" s="113"/>
      <c r="L89" s="114"/>
      <c r="M89" s="114"/>
      <c r="N89" s="115"/>
      <c r="O89" s="113"/>
      <c r="P89" s="113"/>
      <c r="Q89" s="113"/>
      <c r="R89" s="114"/>
      <c r="S89" s="114"/>
      <c r="T89" s="115"/>
      <c r="U89" s="113"/>
      <c r="V89" s="113"/>
      <c r="W89" s="113"/>
      <c r="X89" s="114"/>
      <c r="Y89" s="114"/>
      <c r="Z89" s="115"/>
      <c r="AA89" s="113"/>
      <c r="AB89" s="113"/>
      <c r="AC89" s="113"/>
      <c r="AD89" s="114"/>
    </row>
    <row r="90" spans="2:30" ht="12.75">
      <c r="B90" s="108" t="s">
        <v>475</v>
      </c>
      <c r="C90" s="109"/>
      <c r="D90" s="109"/>
      <c r="E90" s="109"/>
      <c r="H90" s="108" t="s">
        <v>475</v>
      </c>
      <c r="I90" s="113"/>
      <c r="J90" s="113"/>
      <c r="K90" s="113"/>
      <c r="L90" s="114"/>
      <c r="M90" s="114"/>
      <c r="N90" s="115"/>
      <c r="O90" s="113"/>
      <c r="P90" s="113"/>
      <c r="Q90" s="113"/>
      <c r="R90" s="114"/>
      <c r="S90" s="114"/>
      <c r="T90" s="115"/>
      <c r="U90" s="113"/>
      <c r="V90" s="113"/>
      <c r="W90" s="113"/>
      <c r="X90" s="114"/>
      <c r="Y90" s="114"/>
      <c r="Z90" s="115"/>
      <c r="AA90" s="113"/>
      <c r="AB90" s="113"/>
      <c r="AC90" s="113"/>
      <c r="AD90" s="114"/>
    </row>
    <row r="91" spans="2:30" ht="12.75">
      <c r="B91" s="108" t="s">
        <v>476</v>
      </c>
      <c r="C91" s="109"/>
      <c r="D91" s="109"/>
      <c r="E91" s="109"/>
      <c r="H91" s="108" t="s">
        <v>476</v>
      </c>
      <c r="I91" s="113"/>
      <c r="J91" s="113"/>
      <c r="K91" s="113"/>
      <c r="L91" s="114"/>
      <c r="M91" s="114"/>
      <c r="N91" s="115"/>
      <c r="O91" s="113"/>
      <c r="P91" s="113"/>
      <c r="Q91" s="113"/>
      <c r="R91" s="114"/>
      <c r="S91" s="114"/>
      <c r="T91" s="115"/>
      <c r="U91" s="113"/>
      <c r="V91" s="113"/>
      <c r="W91" s="113"/>
      <c r="X91" s="114"/>
      <c r="Y91" s="114"/>
      <c r="Z91" s="115"/>
      <c r="AA91" s="113"/>
      <c r="AB91" s="113"/>
      <c r="AC91" s="113"/>
      <c r="AD91" s="114"/>
    </row>
    <row r="92" spans="2:30" ht="12.75">
      <c r="B92" s="108" t="s">
        <v>477</v>
      </c>
      <c r="C92" s="109"/>
      <c r="D92" s="109"/>
      <c r="E92" s="109"/>
      <c r="H92" s="108" t="s">
        <v>477</v>
      </c>
      <c r="I92" s="113"/>
      <c r="J92" s="113"/>
      <c r="K92" s="113"/>
      <c r="L92" s="114"/>
      <c r="M92" s="114"/>
      <c r="N92" s="115"/>
      <c r="O92" s="113"/>
      <c r="P92" s="113"/>
      <c r="Q92" s="113"/>
      <c r="R92" s="114"/>
      <c r="S92" s="114"/>
      <c r="T92" s="115"/>
      <c r="U92" s="113"/>
      <c r="V92" s="113"/>
      <c r="W92" s="113"/>
      <c r="X92" s="114"/>
      <c r="Y92" s="114"/>
      <c r="Z92" s="115"/>
      <c r="AA92" s="113"/>
      <c r="AB92" s="113"/>
      <c r="AC92" s="113"/>
      <c r="AD92" s="114"/>
    </row>
    <row r="93" spans="2:30" ht="12.75">
      <c r="B93" s="108" t="s">
        <v>478</v>
      </c>
      <c r="C93" s="109"/>
      <c r="D93" s="109"/>
      <c r="E93" s="109"/>
      <c r="F93" s="116"/>
      <c r="G93" s="114"/>
      <c r="H93" s="108" t="s">
        <v>478</v>
      </c>
      <c r="I93" s="113"/>
      <c r="J93" s="113"/>
      <c r="K93" s="113"/>
      <c r="L93" s="114"/>
      <c r="M93" s="114"/>
      <c r="N93" s="115"/>
      <c r="O93" s="113"/>
      <c r="P93" s="113"/>
      <c r="Q93" s="113"/>
      <c r="R93" s="114"/>
      <c r="S93" s="114"/>
      <c r="T93" s="115"/>
      <c r="U93" s="113"/>
      <c r="V93" s="113"/>
      <c r="W93" s="113"/>
      <c r="X93" s="114"/>
      <c r="Y93" s="114"/>
      <c r="Z93" s="115"/>
      <c r="AA93" s="113"/>
      <c r="AB93" s="113"/>
      <c r="AC93" s="113"/>
      <c r="AD93" s="114"/>
    </row>
    <row r="94" spans="9:30" ht="15" customHeight="1">
      <c r="I94" s="114"/>
      <c r="J94" s="114"/>
      <c r="K94" s="114"/>
      <c r="L94" s="114"/>
      <c r="M94" s="114"/>
      <c r="N94" s="114"/>
      <c r="O94" s="114"/>
      <c r="P94" s="114"/>
      <c r="Q94" s="114"/>
      <c r="R94" s="114"/>
      <c r="S94" s="114"/>
      <c r="T94" s="114"/>
      <c r="U94" s="114"/>
      <c r="V94" s="114"/>
      <c r="W94" s="114"/>
      <c r="X94" s="114"/>
      <c r="Y94" s="114"/>
      <c r="Z94" s="114"/>
      <c r="AA94" s="114"/>
      <c r="AB94" s="114"/>
      <c r="AC94" s="114"/>
      <c r="AD94" s="114"/>
    </row>
    <row r="95" spans="9:30" ht="15" customHeight="1">
      <c r="I95" s="114"/>
      <c r="J95" s="114"/>
      <c r="K95" s="114"/>
      <c r="L95" s="114"/>
      <c r="M95" s="114"/>
      <c r="N95" s="114"/>
      <c r="O95" s="114"/>
      <c r="P95" s="114"/>
      <c r="Q95" s="114"/>
      <c r="R95" s="114"/>
      <c r="S95" s="114"/>
      <c r="T95" s="114"/>
      <c r="U95" s="114"/>
      <c r="V95" s="114"/>
      <c r="W95" s="114"/>
      <c r="X95" s="114"/>
      <c r="Y95" s="114"/>
      <c r="Z95" s="114"/>
      <c r="AA95" s="114"/>
      <c r="AB95" s="114"/>
      <c r="AC95" s="114"/>
      <c r="AD95" s="114"/>
    </row>
    <row r="96" spans="9:30" ht="15" customHeight="1">
      <c r="I96" s="114"/>
      <c r="J96" s="114"/>
      <c r="K96" s="114"/>
      <c r="L96" s="114"/>
      <c r="M96" s="114"/>
      <c r="N96" s="114"/>
      <c r="O96" s="114"/>
      <c r="P96" s="114"/>
      <c r="Q96" s="114"/>
      <c r="R96" s="114"/>
      <c r="S96" s="114"/>
      <c r="T96" s="114"/>
      <c r="U96" s="114"/>
      <c r="V96" s="114"/>
      <c r="W96" s="114"/>
      <c r="X96" s="114"/>
      <c r="Y96" s="114"/>
      <c r="Z96" s="114"/>
      <c r="AA96" s="114"/>
      <c r="AB96" s="114"/>
      <c r="AC96" s="114"/>
      <c r="AD96" s="114"/>
    </row>
    <row r="97" spans="3:30" ht="15" customHeight="1">
      <c r="C97" s="188" t="s">
        <v>479</v>
      </c>
      <c r="D97" s="189"/>
      <c r="E97" s="190"/>
      <c r="I97" s="114"/>
      <c r="J97" s="114"/>
      <c r="K97" s="114"/>
      <c r="L97" s="114"/>
      <c r="M97" s="114"/>
      <c r="N97" s="114"/>
      <c r="O97" s="114"/>
      <c r="P97" s="114"/>
      <c r="Q97" s="114"/>
      <c r="R97" s="114"/>
      <c r="S97" s="114"/>
      <c r="T97" s="114"/>
      <c r="U97" s="114"/>
      <c r="V97" s="114"/>
      <c r="W97" s="114"/>
      <c r="X97" s="114"/>
      <c r="Y97" s="114"/>
      <c r="Z97" s="114"/>
      <c r="AA97" s="114"/>
      <c r="AB97" s="114"/>
      <c r="AC97" s="114"/>
      <c r="AD97" s="114"/>
    </row>
    <row r="98" spans="3:30" ht="15" customHeight="1">
      <c r="C98" s="114"/>
      <c r="D98" s="114"/>
      <c r="E98" s="114"/>
      <c r="I98" s="114"/>
      <c r="J98" s="114"/>
      <c r="K98" s="114"/>
      <c r="L98" s="114"/>
      <c r="M98" s="114"/>
      <c r="N98" s="114"/>
      <c r="O98" s="114"/>
      <c r="P98" s="114"/>
      <c r="Q98" s="114"/>
      <c r="R98" s="114"/>
      <c r="S98" s="114"/>
      <c r="T98" s="114"/>
      <c r="U98" s="114"/>
      <c r="V98" s="114"/>
      <c r="W98" s="114"/>
      <c r="X98" s="114"/>
      <c r="Y98" s="114"/>
      <c r="Z98" s="114"/>
      <c r="AA98" s="114"/>
      <c r="AB98" s="114"/>
      <c r="AC98" s="114"/>
      <c r="AD98" s="114"/>
    </row>
    <row r="99" spans="3:30" ht="12.75">
      <c r="C99" s="10"/>
      <c r="D99" s="10"/>
      <c r="E99" s="191" t="s">
        <v>260</v>
      </c>
      <c r="I99" s="114"/>
      <c r="J99" s="114"/>
      <c r="K99" s="114"/>
      <c r="L99" s="114"/>
      <c r="M99" s="114"/>
      <c r="N99" s="114"/>
      <c r="O99" s="114"/>
      <c r="P99" s="114"/>
      <c r="Q99" s="114"/>
      <c r="R99" s="114"/>
      <c r="S99" s="114"/>
      <c r="T99" s="114"/>
      <c r="U99" s="114"/>
      <c r="V99" s="114"/>
      <c r="W99" s="114"/>
      <c r="X99" s="114"/>
      <c r="Y99" s="114"/>
      <c r="Z99" s="114"/>
      <c r="AA99" s="114"/>
      <c r="AB99" s="114"/>
      <c r="AC99" s="114"/>
      <c r="AD99" s="114"/>
    </row>
    <row r="100" spans="3:30" ht="12.75">
      <c r="C100" s="192" t="s">
        <v>346</v>
      </c>
      <c r="D100" s="192"/>
      <c r="E100" s="191" t="s">
        <v>347</v>
      </c>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row>
    <row r="101" spans="3:30" ht="12.75">
      <c r="C101" s="98" t="str">
        <f>CONCATENATE(MF121TP1!C3)</f>
        <v>03/24/2014</v>
      </c>
      <c r="D101" s="98"/>
      <c r="E101" s="95" t="str">
        <f>CONCATENATE(MF121TP1!D47," Reporting Period")</f>
        <v>01/01/13 Reporting Period</v>
      </c>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row>
    <row r="102" spans="2:30" ht="12.75">
      <c r="B102" s="107" t="s">
        <v>348</v>
      </c>
      <c r="C102" s="106" t="s">
        <v>99</v>
      </c>
      <c r="D102" s="110" t="s">
        <v>349</v>
      </c>
      <c r="E102" s="110" t="s">
        <v>350</v>
      </c>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row>
    <row r="103" spans="2:30" ht="12.75">
      <c r="B103" s="108" t="s">
        <v>480</v>
      </c>
      <c r="C103" s="109"/>
      <c r="D103" s="109"/>
      <c r="E103" s="109"/>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row>
    <row r="104" spans="2:30" ht="12.75">
      <c r="B104" s="108" t="s">
        <v>481</v>
      </c>
      <c r="C104" s="109"/>
      <c r="D104" s="109"/>
      <c r="E104" s="109"/>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row>
    <row r="105" spans="2:30" ht="12.75">
      <c r="B105" s="108" t="s">
        <v>482</v>
      </c>
      <c r="C105" s="109"/>
      <c r="D105" s="109"/>
      <c r="E105" s="109"/>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row>
    <row r="106" spans="2:30" ht="12.75">
      <c r="B106" s="108" t="s">
        <v>483</v>
      </c>
      <c r="C106" s="109"/>
      <c r="D106" s="109"/>
      <c r="E106" s="109"/>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row>
    <row r="107" spans="2:30" ht="12.75">
      <c r="B107" s="108" t="s">
        <v>484</v>
      </c>
      <c r="C107" s="109"/>
      <c r="D107" s="109"/>
      <c r="E107" s="109"/>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row>
    <row r="108" spans="2:30" ht="12.75">
      <c r="B108" s="108" t="s">
        <v>485</v>
      </c>
      <c r="C108" s="109"/>
      <c r="D108" s="109"/>
      <c r="E108" s="109"/>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row>
    <row r="109" spans="2:30" ht="12.75">
      <c r="B109" s="108" t="s">
        <v>486</v>
      </c>
      <c r="C109" s="109"/>
      <c r="D109" s="109"/>
      <c r="E109" s="109"/>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row>
    <row r="110" spans="2:30" ht="12.75">
      <c r="B110" s="108" t="s">
        <v>487</v>
      </c>
      <c r="C110" s="109"/>
      <c r="D110" s="109"/>
      <c r="E110" s="109"/>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row>
    <row r="111" spans="2:30" ht="12.75">
      <c r="B111" s="108" t="s">
        <v>488</v>
      </c>
      <c r="C111" s="109"/>
      <c r="D111" s="109"/>
      <c r="E111" s="109"/>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row>
    <row r="112" spans="2:5" ht="12.75">
      <c r="B112" s="108" t="s">
        <v>489</v>
      </c>
      <c r="C112" s="109"/>
      <c r="D112" s="109"/>
      <c r="E112" s="109"/>
    </row>
    <row r="113" spans="2:5" ht="12.75">
      <c r="B113" s="108" t="s">
        <v>490</v>
      </c>
      <c r="C113" s="109"/>
      <c r="D113" s="109"/>
      <c r="E113" s="109"/>
    </row>
    <row r="114" spans="2:5" ht="12.75">
      <c r="B114" s="108" t="s">
        <v>491</v>
      </c>
      <c r="C114" s="109"/>
      <c r="D114" s="109"/>
      <c r="E114" s="109"/>
    </row>
    <row r="115" spans="2:5" ht="12.75">
      <c r="B115" s="108" t="s">
        <v>492</v>
      </c>
      <c r="C115" s="109"/>
      <c r="D115" s="109"/>
      <c r="E115" s="109"/>
    </row>
    <row r="116" spans="2:5" ht="12.75">
      <c r="B116" s="108" t="s">
        <v>493</v>
      </c>
      <c r="C116" s="109"/>
      <c r="D116" s="109"/>
      <c r="E116" s="109"/>
    </row>
    <row r="117" spans="2:5" ht="12.75">
      <c r="B117" s="108" t="s">
        <v>494</v>
      </c>
      <c r="C117" s="109"/>
      <c r="D117" s="109"/>
      <c r="E117" s="109"/>
    </row>
    <row r="118" spans="2:5" ht="12.75">
      <c r="B118" s="108" t="s">
        <v>495</v>
      </c>
      <c r="C118" s="109"/>
      <c r="D118" s="109"/>
      <c r="E118" s="109"/>
    </row>
    <row r="119" spans="2:5" ht="12.75">
      <c r="B119" s="108" t="s">
        <v>496</v>
      </c>
      <c r="C119" s="109"/>
      <c r="D119" s="109"/>
      <c r="E119" s="109"/>
    </row>
    <row r="120" spans="2:5" ht="12.75">
      <c r="B120" s="108" t="s">
        <v>497</v>
      </c>
      <c r="C120" s="109"/>
      <c r="D120" s="109"/>
      <c r="E120" s="109"/>
    </row>
    <row r="121" spans="2:5" ht="12.75">
      <c r="B121" s="108" t="s">
        <v>498</v>
      </c>
      <c r="C121" s="109"/>
      <c r="D121" s="109"/>
      <c r="E121" s="109"/>
    </row>
    <row r="122" spans="2:5" ht="12.75">
      <c r="B122" s="108" t="s">
        <v>499</v>
      </c>
      <c r="C122" s="109"/>
      <c r="D122" s="109"/>
      <c r="E122" s="109"/>
    </row>
    <row r="123" spans="2:5" ht="12.75">
      <c r="B123" s="108" t="s">
        <v>500</v>
      </c>
      <c r="C123" s="109"/>
      <c r="D123" s="109"/>
      <c r="E123" s="109"/>
    </row>
    <row r="124" spans="2:5" ht="12.75">
      <c r="B124" s="108" t="s">
        <v>501</v>
      </c>
      <c r="C124" s="109"/>
      <c r="D124" s="109"/>
      <c r="E124" s="109"/>
    </row>
    <row r="125" spans="2:5" ht="12.75">
      <c r="B125" s="108" t="s">
        <v>502</v>
      </c>
      <c r="C125" s="109"/>
      <c r="D125" s="109"/>
      <c r="E125" s="109"/>
    </row>
    <row r="126" spans="2:5" ht="12.75">
      <c r="B126" s="108" t="s">
        <v>503</v>
      </c>
      <c r="C126" s="109"/>
      <c r="D126" s="109"/>
      <c r="E126" s="109"/>
    </row>
    <row r="127" spans="2:5" ht="12.75">
      <c r="B127" s="108" t="s">
        <v>504</v>
      </c>
      <c r="C127" s="109"/>
      <c r="D127" s="109"/>
      <c r="E127" s="109"/>
    </row>
    <row r="128" spans="2:5" ht="12.75">
      <c r="B128" s="108" t="s">
        <v>505</v>
      </c>
      <c r="C128" s="109"/>
      <c r="D128" s="109"/>
      <c r="E128" s="109"/>
    </row>
    <row r="129" spans="2:5" ht="12.75">
      <c r="B129" s="108" t="s">
        <v>506</v>
      </c>
      <c r="C129" s="109"/>
      <c r="D129" s="109"/>
      <c r="E129" s="109"/>
    </row>
    <row r="130" spans="2:5" ht="12.75">
      <c r="B130" s="108" t="s">
        <v>507</v>
      </c>
      <c r="C130" s="109"/>
      <c r="D130" s="109"/>
      <c r="E130" s="109"/>
    </row>
    <row r="131" spans="2:5" ht="12.75">
      <c r="B131" s="108" t="s">
        <v>508</v>
      </c>
      <c r="C131" s="109"/>
      <c r="D131" s="109"/>
      <c r="E131" s="109"/>
    </row>
    <row r="132" spans="2:5" ht="12.75">
      <c r="B132" s="108" t="s">
        <v>509</v>
      </c>
      <c r="C132" s="109"/>
      <c r="D132" s="109"/>
      <c r="E132" s="109"/>
    </row>
    <row r="133" spans="2:5" ht="12.75">
      <c r="B133" s="108" t="s">
        <v>510</v>
      </c>
      <c r="C133" s="109"/>
      <c r="D133" s="109"/>
      <c r="E133" s="109"/>
    </row>
    <row r="134" spans="2:5" ht="12.75">
      <c r="B134" s="108" t="s">
        <v>511</v>
      </c>
      <c r="C134" s="109"/>
      <c r="D134" s="109"/>
      <c r="E134" s="109"/>
    </row>
    <row r="135" spans="2:5" ht="12.75">
      <c r="B135" s="108" t="s">
        <v>512</v>
      </c>
      <c r="C135" s="109"/>
      <c r="D135" s="109"/>
      <c r="E135" s="109"/>
    </row>
    <row r="136" spans="2:5" ht="12.75">
      <c r="B136" s="108" t="s">
        <v>513</v>
      </c>
      <c r="C136" s="109"/>
      <c r="D136" s="109"/>
      <c r="E136" s="109"/>
    </row>
    <row r="137" spans="2:5" ht="12.75">
      <c r="B137" s="108" t="s">
        <v>514</v>
      </c>
      <c r="C137" s="109"/>
      <c r="D137" s="109"/>
      <c r="E137" s="109"/>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93 B59:B93 B103:B137" numberStoredAsText="1"/>
  </ignoredErrors>
</worksheet>
</file>

<file path=xl/worksheets/sheet14.xml><?xml version="1.0" encoding="utf-8"?>
<worksheet xmlns="http://schemas.openxmlformats.org/spreadsheetml/2006/main" xmlns:r="http://schemas.openxmlformats.org/officeDocument/2006/relationships">
  <sheetPr codeName="Sheet13"/>
  <dimension ref="A2:M91"/>
  <sheetViews>
    <sheetView zoomScalePageLayoutView="0" workbookViewId="0" topLeftCell="A1">
      <selection activeCell="A1" sqref="A1"/>
    </sheetView>
  </sheetViews>
  <sheetFormatPr defaultColWidth="9.140625" defaultRowHeight="12.75"/>
  <cols>
    <col min="1" max="1" width="4.7109375" style="0" customWidth="1"/>
    <col min="2" max="2" width="9.140625" style="0" hidden="1" customWidth="1"/>
    <col min="3" max="3" width="9.7109375" style="0" customWidth="1"/>
    <col min="4" max="4" width="9.7109375" style="0" hidden="1" customWidth="1"/>
    <col min="5" max="5" width="5.7109375" style="0" customWidth="1"/>
    <col min="6" max="6" width="60.7109375" style="0" customWidth="1"/>
    <col min="7" max="8" width="4.7109375" style="0" customWidth="1"/>
    <col min="9" max="9" width="0" style="0" hidden="1" customWidth="1"/>
    <col min="11" max="11" width="0" style="0" hidden="1" customWidth="1"/>
    <col min="12" max="12" width="5.7109375" style="0" customWidth="1"/>
    <col min="13" max="13" width="60.7109375" style="0" customWidth="1"/>
    <col min="14" max="14" width="4.7109375" style="0" customWidth="1"/>
  </cols>
  <sheetData>
    <row r="2" spans="2:12" ht="12.75" hidden="1">
      <c r="B2" t="s">
        <v>0</v>
      </c>
      <c r="C2" t="s">
        <v>82</v>
      </c>
      <c r="E2" t="s">
        <v>8</v>
      </c>
      <c r="I2" t="s">
        <v>0</v>
      </c>
      <c r="J2" t="s">
        <v>82</v>
      </c>
      <c r="L2" t="s">
        <v>8</v>
      </c>
    </row>
    <row r="3" spans="2:11" ht="12.75" hidden="1">
      <c r="B3" s="23" t="s">
        <v>363</v>
      </c>
      <c r="C3" s="23"/>
      <c r="D3" s="23"/>
      <c r="I3" s="23" t="s">
        <v>363</v>
      </c>
      <c r="J3" s="23"/>
      <c r="K3" s="23"/>
    </row>
    <row r="4" spans="10:13" ht="12.75">
      <c r="J4" s="114"/>
      <c r="K4" s="114"/>
      <c r="L4" s="114"/>
      <c r="M4" s="114"/>
    </row>
    <row r="5" spans="3:13" ht="20.25">
      <c r="C5" s="19" t="s">
        <v>515</v>
      </c>
      <c r="D5" s="19"/>
      <c r="E5" s="6"/>
      <c r="F5" s="2"/>
      <c r="J5" s="188"/>
      <c r="K5" s="188"/>
      <c r="L5" s="189"/>
      <c r="M5" s="190"/>
    </row>
    <row r="6" spans="10:13" ht="12.75">
      <c r="J6" s="114"/>
      <c r="K6" s="114"/>
      <c r="L6" s="114"/>
      <c r="M6" s="114"/>
    </row>
    <row r="7" spans="3:13" ht="12.75">
      <c r="C7" s="11"/>
      <c r="D7" s="11"/>
      <c r="E7" s="11"/>
      <c r="F7" s="92" t="s">
        <v>260</v>
      </c>
      <c r="J7" s="10"/>
      <c r="K7" s="10"/>
      <c r="L7" s="10"/>
      <c r="M7" s="191"/>
    </row>
    <row r="8" spans="3:13" ht="12.75">
      <c r="C8" s="93"/>
      <c r="D8" s="93"/>
      <c r="E8" s="93"/>
      <c r="F8" s="92" t="s">
        <v>516</v>
      </c>
      <c r="J8" s="192"/>
      <c r="K8" s="192"/>
      <c r="L8" s="192"/>
      <c r="M8" s="191"/>
    </row>
    <row r="9" spans="3:13" ht="12.75">
      <c r="C9" s="93" t="str">
        <f>CONCATENATE("Created On: ",MF121TP1!C3)</f>
        <v>Created On: 03/24/2014</v>
      </c>
      <c r="D9" s="93"/>
      <c r="E9" s="93"/>
      <c r="F9" s="95" t="str">
        <f>CONCATENATE(MF121TP1!D3," Reporting Period")</f>
        <v>2013 Reporting Period</v>
      </c>
      <c r="J9" s="192"/>
      <c r="K9" s="192"/>
      <c r="L9" s="192"/>
      <c r="M9" s="191"/>
    </row>
    <row r="10" spans="2:13" ht="12.75">
      <c r="B10" s="107" t="s">
        <v>348</v>
      </c>
      <c r="C10" s="106" t="s">
        <v>99</v>
      </c>
      <c r="D10" s="110" t="s">
        <v>349</v>
      </c>
      <c r="E10" s="110" t="s">
        <v>517</v>
      </c>
      <c r="F10" s="110" t="s">
        <v>518</v>
      </c>
      <c r="I10" s="107" t="s">
        <v>348</v>
      </c>
      <c r="J10" s="193"/>
      <c r="K10" s="193"/>
      <c r="L10" s="193"/>
      <c r="M10" s="193"/>
    </row>
    <row r="11" spans="1:13" ht="15" customHeight="1">
      <c r="A11" s="23"/>
      <c r="B11" s="108" t="s">
        <v>65</v>
      </c>
      <c r="C11" s="109" t="s">
        <v>109</v>
      </c>
      <c r="D11" s="109" t="s">
        <v>519</v>
      </c>
      <c r="E11" s="118">
        <v>4</v>
      </c>
      <c r="F11" s="109" t="s">
        <v>520</v>
      </c>
      <c r="H11" s="23"/>
      <c r="I11" s="108" t="s">
        <v>65</v>
      </c>
      <c r="J11" s="113"/>
      <c r="K11" s="113"/>
      <c r="L11" s="196"/>
      <c r="M11" s="113"/>
    </row>
    <row r="12" spans="2:13" ht="15" customHeight="1">
      <c r="B12" s="108" t="s">
        <v>83</v>
      </c>
      <c r="C12" s="109" t="s">
        <v>111</v>
      </c>
      <c r="D12" s="109" t="s">
        <v>519</v>
      </c>
      <c r="E12" s="118">
        <v>5</v>
      </c>
      <c r="F12" s="109" t="s">
        <v>521</v>
      </c>
      <c r="I12" s="108" t="s">
        <v>83</v>
      </c>
      <c r="J12" s="113"/>
      <c r="K12" s="113"/>
      <c r="L12" s="196"/>
      <c r="M12" s="113"/>
    </row>
    <row r="13" spans="2:13" ht="15" customHeight="1">
      <c r="B13" s="108" t="s">
        <v>166</v>
      </c>
      <c r="C13" s="109" t="s">
        <v>112</v>
      </c>
      <c r="D13" s="109" t="s">
        <v>519</v>
      </c>
      <c r="E13" s="118">
        <v>4.5</v>
      </c>
      <c r="F13" s="109" t="s">
        <v>522</v>
      </c>
      <c r="I13" s="108" t="s">
        <v>166</v>
      </c>
      <c r="J13" s="113"/>
      <c r="K13" s="113"/>
      <c r="L13" s="196"/>
      <c r="M13" s="113"/>
    </row>
    <row r="14" spans="2:13" ht="15" customHeight="1">
      <c r="B14" s="108" t="s">
        <v>179</v>
      </c>
      <c r="C14" s="109" t="s">
        <v>113</v>
      </c>
      <c r="D14" s="109" t="s">
        <v>519</v>
      </c>
      <c r="E14" s="118">
        <v>6</v>
      </c>
      <c r="F14" s="109" t="s">
        <v>523</v>
      </c>
      <c r="I14" s="108" t="s">
        <v>179</v>
      </c>
      <c r="J14" s="113"/>
      <c r="K14" s="113"/>
      <c r="L14" s="196"/>
      <c r="M14" s="113"/>
    </row>
    <row r="15" spans="2:13" ht="15" customHeight="1">
      <c r="B15" s="108" t="s">
        <v>193</v>
      </c>
      <c r="C15" s="109" t="s">
        <v>114</v>
      </c>
      <c r="D15" s="109" t="s">
        <v>519</v>
      </c>
      <c r="E15" s="118">
        <v>3</v>
      </c>
      <c r="F15" s="109" t="s">
        <v>524</v>
      </c>
      <c r="I15" s="108" t="s">
        <v>193</v>
      </c>
      <c r="J15" s="113"/>
      <c r="K15" s="113"/>
      <c r="L15" s="196"/>
      <c r="M15" s="113"/>
    </row>
    <row r="16" spans="2:13" ht="15" customHeight="1">
      <c r="B16" s="108" t="s">
        <v>207</v>
      </c>
      <c r="C16" s="109" t="s">
        <v>115</v>
      </c>
      <c r="D16" s="109" t="s">
        <v>519</v>
      </c>
      <c r="E16" s="118">
        <v>5</v>
      </c>
      <c r="F16" s="109" t="s">
        <v>525</v>
      </c>
      <c r="I16" s="108" t="s">
        <v>207</v>
      </c>
      <c r="J16" s="113"/>
      <c r="K16" s="113"/>
      <c r="L16" s="196"/>
      <c r="M16" s="113"/>
    </row>
    <row r="17" spans="2:13" ht="15" customHeight="1">
      <c r="B17" s="108" t="s">
        <v>237</v>
      </c>
      <c r="C17" s="109" t="s">
        <v>117</v>
      </c>
      <c r="D17" s="109" t="s">
        <v>519</v>
      </c>
      <c r="E17" s="118">
        <v>5.75</v>
      </c>
      <c r="F17" s="109" t="s">
        <v>520</v>
      </c>
      <c r="I17" s="108" t="s">
        <v>237</v>
      </c>
      <c r="J17" s="113"/>
      <c r="K17" s="113"/>
      <c r="L17" s="196"/>
      <c r="M17" s="113"/>
    </row>
    <row r="18" spans="2:13" ht="15" customHeight="1">
      <c r="B18" s="108" t="s">
        <v>258</v>
      </c>
      <c r="C18" s="109" t="s">
        <v>119</v>
      </c>
      <c r="D18" s="109" t="s">
        <v>519</v>
      </c>
      <c r="E18" s="118">
        <v>4</v>
      </c>
      <c r="F18" s="109" t="s">
        <v>526</v>
      </c>
      <c r="I18" s="108" t="s">
        <v>258</v>
      </c>
      <c r="J18" s="113"/>
      <c r="K18" s="113"/>
      <c r="L18" s="196"/>
      <c r="M18" s="113"/>
    </row>
    <row r="19" spans="2:13" ht="15" customHeight="1">
      <c r="B19" s="108" t="s">
        <v>344</v>
      </c>
      <c r="C19" s="109" t="s">
        <v>120</v>
      </c>
      <c r="D19" s="109" t="s">
        <v>519</v>
      </c>
      <c r="E19" s="118">
        <v>4</v>
      </c>
      <c r="F19" s="109" t="s">
        <v>527</v>
      </c>
      <c r="I19" s="108" t="s">
        <v>344</v>
      </c>
      <c r="J19" s="113"/>
      <c r="K19" s="113"/>
      <c r="L19" s="196"/>
      <c r="M19" s="113"/>
    </row>
    <row r="20" spans="2:13" ht="15" customHeight="1">
      <c r="B20" s="108" t="s">
        <v>363</v>
      </c>
      <c r="C20" s="109" t="s">
        <v>121</v>
      </c>
      <c r="D20" s="109" t="s">
        <v>519</v>
      </c>
      <c r="E20" s="118">
        <v>5</v>
      </c>
      <c r="F20" s="109" t="s">
        <v>528</v>
      </c>
      <c r="I20" s="108" t="s">
        <v>363</v>
      </c>
      <c r="J20" s="113"/>
      <c r="K20" s="113"/>
      <c r="L20" s="196"/>
      <c r="M20" s="113"/>
    </row>
    <row r="21" spans="2:13" ht="15" customHeight="1">
      <c r="B21" s="108" t="s">
        <v>366</v>
      </c>
      <c r="C21" s="109" t="s">
        <v>123</v>
      </c>
      <c r="D21" s="109" t="s">
        <v>519</v>
      </c>
      <c r="E21" s="118">
        <v>5</v>
      </c>
      <c r="F21" s="109" t="s">
        <v>529</v>
      </c>
      <c r="I21" s="108" t="s">
        <v>366</v>
      </c>
      <c r="J21" s="113"/>
      <c r="K21" s="113"/>
      <c r="L21" s="196"/>
      <c r="M21" s="113"/>
    </row>
    <row r="22" spans="2:13" ht="15" customHeight="1">
      <c r="B22" s="108" t="s">
        <v>368</v>
      </c>
      <c r="C22" s="109" t="s">
        <v>124</v>
      </c>
      <c r="D22" s="109" t="s">
        <v>519</v>
      </c>
      <c r="E22" s="118">
        <v>5</v>
      </c>
      <c r="F22" s="109" t="s">
        <v>530</v>
      </c>
      <c r="I22" s="108" t="s">
        <v>368</v>
      </c>
      <c r="J22" s="113"/>
      <c r="K22" s="113"/>
      <c r="L22" s="196"/>
      <c r="M22" s="113"/>
    </row>
    <row r="23" spans="2:13" ht="15" customHeight="1">
      <c r="B23" s="108" t="s">
        <v>370</v>
      </c>
      <c r="C23" s="109" t="s">
        <v>125</v>
      </c>
      <c r="D23" s="109" t="s">
        <v>519</v>
      </c>
      <c r="E23" s="118">
        <v>4.9</v>
      </c>
      <c r="F23" s="109" t="s">
        <v>531</v>
      </c>
      <c r="I23" s="108" t="s">
        <v>370</v>
      </c>
      <c r="J23" s="113"/>
      <c r="K23" s="113"/>
      <c r="L23" s="196"/>
      <c r="M23" s="113"/>
    </row>
    <row r="24" spans="2:13" ht="15" customHeight="1">
      <c r="B24" s="108" t="s">
        <v>372</v>
      </c>
      <c r="C24" s="109" t="s">
        <v>126</v>
      </c>
      <c r="D24" s="109" t="s">
        <v>519</v>
      </c>
      <c r="E24" s="118">
        <v>6</v>
      </c>
      <c r="F24" s="109" t="s">
        <v>532</v>
      </c>
      <c r="I24" s="108" t="s">
        <v>372</v>
      </c>
      <c r="J24" s="113"/>
      <c r="K24" s="113"/>
      <c r="L24" s="196"/>
      <c r="M24" s="113"/>
    </row>
    <row r="25" spans="2:13" ht="15" customHeight="1">
      <c r="B25" s="108" t="s">
        <v>374</v>
      </c>
      <c r="C25" s="109" t="s">
        <v>128</v>
      </c>
      <c r="D25" s="109" t="s">
        <v>519</v>
      </c>
      <c r="E25" s="118">
        <v>6</v>
      </c>
      <c r="F25" s="109" t="s">
        <v>533</v>
      </c>
      <c r="I25" s="108" t="s">
        <v>374</v>
      </c>
      <c r="J25" s="113"/>
      <c r="K25" s="113"/>
      <c r="L25" s="196"/>
      <c r="M25" s="113"/>
    </row>
    <row r="26" spans="2:13" ht="15" customHeight="1">
      <c r="B26" s="108" t="s">
        <v>376</v>
      </c>
      <c r="C26" s="109" t="s">
        <v>129</v>
      </c>
      <c r="D26" s="109" t="s">
        <v>519</v>
      </c>
      <c r="E26" s="118">
        <v>6</v>
      </c>
      <c r="F26" s="109" t="s">
        <v>534</v>
      </c>
      <c r="I26" s="108" t="s">
        <v>376</v>
      </c>
      <c r="J26" s="113"/>
      <c r="K26" s="113"/>
      <c r="L26" s="196"/>
      <c r="M26" s="113"/>
    </row>
    <row r="27" spans="2:13" ht="15" customHeight="1">
      <c r="B27" s="108" t="s">
        <v>378</v>
      </c>
      <c r="C27" s="109" t="s">
        <v>130</v>
      </c>
      <c r="D27" s="109" t="s">
        <v>519</v>
      </c>
      <c r="E27" s="118">
        <v>5</v>
      </c>
      <c r="F27" s="109" t="s">
        <v>531</v>
      </c>
      <c r="I27" s="108" t="s">
        <v>378</v>
      </c>
      <c r="J27" s="113"/>
      <c r="K27" s="113"/>
      <c r="L27" s="196"/>
      <c r="M27" s="113"/>
    </row>
    <row r="28" spans="2:13" ht="15" customHeight="1">
      <c r="B28" s="108" t="s">
        <v>380</v>
      </c>
      <c r="C28" s="109" t="s">
        <v>131</v>
      </c>
      <c r="D28" s="109" t="s">
        <v>519</v>
      </c>
      <c r="E28" s="118">
        <v>6</v>
      </c>
      <c r="F28" s="109" t="s">
        <v>535</v>
      </c>
      <c r="I28" s="108" t="s">
        <v>380</v>
      </c>
      <c r="J28" s="113"/>
      <c r="K28" s="113"/>
      <c r="L28" s="196"/>
      <c r="M28" s="113"/>
    </row>
    <row r="29" spans="2:13" ht="15" customHeight="1">
      <c r="B29" s="108" t="s">
        <v>382</v>
      </c>
      <c r="C29" s="109" t="s">
        <v>132</v>
      </c>
      <c r="D29" s="109" t="s">
        <v>519</v>
      </c>
      <c r="E29" s="118">
        <v>6</v>
      </c>
      <c r="F29" s="109" t="s">
        <v>531</v>
      </c>
      <c r="I29" s="108" t="s">
        <v>382</v>
      </c>
      <c r="J29" s="113"/>
      <c r="K29" s="113"/>
      <c r="L29" s="196"/>
      <c r="M29" s="113"/>
    </row>
    <row r="30" spans="2:13" ht="15" customHeight="1">
      <c r="B30" s="108" t="s">
        <v>384</v>
      </c>
      <c r="C30" s="109" t="s">
        <v>136</v>
      </c>
      <c r="D30" s="109" t="s">
        <v>519</v>
      </c>
      <c r="E30" s="118">
        <v>5</v>
      </c>
      <c r="F30" s="109" t="s">
        <v>536</v>
      </c>
      <c r="I30" s="108" t="s">
        <v>384</v>
      </c>
      <c r="J30" s="113"/>
      <c r="K30" s="113"/>
      <c r="L30" s="196"/>
      <c r="M30" s="113"/>
    </row>
    <row r="31" spans="2:13" ht="15" customHeight="1">
      <c r="B31" s="108" t="s">
        <v>386</v>
      </c>
      <c r="C31" s="109" t="s">
        <v>140</v>
      </c>
      <c r="D31" s="109" t="s">
        <v>519</v>
      </c>
      <c r="E31" s="118">
        <v>5</v>
      </c>
      <c r="F31" s="109" t="s">
        <v>537</v>
      </c>
      <c r="I31" s="108" t="s">
        <v>386</v>
      </c>
      <c r="J31" s="113"/>
      <c r="K31" s="113"/>
      <c r="L31" s="196"/>
      <c r="M31" s="113"/>
    </row>
    <row r="32" spans="2:13" ht="15" customHeight="1">
      <c r="B32" s="108" t="s">
        <v>388</v>
      </c>
      <c r="C32" s="109" t="s">
        <v>141</v>
      </c>
      <c r="D32" s="109" t="s">
        <v>519</v>
      </c>
      <c r="E32" s="118">
        <v>4</v>
      </c>
      <c r="F32" s="109" t="s">
        <v>538</v>
      </c>
      <c r="I32" s="108" t="s">
        <v>388</v>
      </c>
      <c r="J32" s="113"/>
      <c r="K32" s="113"/>
      <c r="L32" s="196"/>
      <c r="M32" s="113"/>
    </row>
    <row r="33" spans="2:13" ht="15" customHeight="1">
      <c r="B33" s="108" t="s">
        <v>390</v>
      </c>
      <c r="C33" s="109" t="s">
        <v>143</v>
      </c>
      <c r="D33" s="109" t="s">
        <v>519</v>
      </c>
      <c r="E33" s="118">
        <v>6</v>
      </c>
      <c r="F33" s="109" t="s">
        <v>531</v>
      </c>
      <c r="I33" s="108" t="s">
        <v>390</v>
      </c>
      <c r="J33" s="113"/>
      <c r="K33" s="113"/>
      <c r="L33" s="196"/>
      <c r="M33" s="113"/>
    </row>
    <row r="34" spans="2:13" ht="15" customHeight="1">
      <c r="B34" s="108" t="s">
        <v>392</v>
      </c>
      <c r="C34" s="109" t="s">
        <v>144</v>
      </c>
      <c r="D34" s="109" t="s">
        <v>519</v>
      </c>
      <c r="E34" s="118">
        <v>5</v>
      </c>
      <c r="F34" s="109" t="s">
        <v>531</v>
      </c>
      <c r="I34" s="108" t="s">
        <v>392</v>
      </c>
      <c r="J34" s="113"/>
      <c r="K34" s="113"/>
      <c r="L34" s="196"/>
      <c r="M34" s="113"/>
    </row>
    <row r="35" spans="2:13" ht="15" customHeight="1">
      <c r="B35" s="108" t="s">
        <v>394</v>
      </c>
      <c r="C35" s="109" t="s">
        <v>145</v>
      </c>
      <c r="D35" s="109" t="s">
        <v>519</v>
      </c>
      <c r="E35" s="118">
        <v>4.5</v>
      </c>
      <c r="F35" s="109" t="s">
        <v>531</v>
      </c>
      <c r="I35" s="108" t="s">
        <v>394</v>
      </c>
      <c r="J35" s="113"/>
      <c r="K35" s="113"/>
      <c r="L35" s="196"/>
      <c r="M35" s="113"/>
    </row>
    <row r="36" spans="2:13" ht="15" customHeight="1">
      <c r="B36" s="108" t="s">
        <v>396</v>
      </c>
      <c r="C36" s="109" t="s">
        <v>147</v>
      </c>
      <c r="D36" s="109" t="s">
        <v>519</v>
      </c>
      <c r="E36" s="118">
        <v>6</v>
      </c>
      <c r="F36" s="109" t="s">
        <v>531</v>
      </c>
      <c r="I36" s="108" t="s">
        <v>396</v>
      </c>
      <c r="J36" s="113"/>
      <c r="K36" s="113"/>
      <c r="L36" s="196"/>
      <c r="M36" s="113"/>
    </row>
    <row r="37" spans="2:13" ht="15" customHeight="1">
      <c r="B37" s="108" t="s">
        <v>398</v>
      </c>
      <c r="C37" s="109" t="s">
        <v>149</v>
      </c>
      <c r="D37" s="109" t="s">
        <v>519</v>
      </c>
      <c r="E37" s="118">
        <v>5</v>
      </c>
      <c r="F37" s="109" t="s">
        <v>539</v>
      </c>
      <c r="I37" s="108" t="s">
        <v>398</v>
      </c>
      <c r="J37" s="113"/>
      <c r="K37" s="113"/>
      <c r="L37" s="196"/>
      <c r="M37" s="113"/>
    </row>
    <row r="38" spans="2:13" ht="15" customHeight="1">
      <c r="B38" s="108" t="s">
        <v>400</v>
      </c>
      <c r="C38" s="109" t="s">
        <v>150</v>
      </c>
      <c r="D38" s="109" t="s">
        <v>519</v>
      </c>
      <c r="E38" s="118">
        <v>4</v>
      </c>
      <c r="F38" s="109" t="s">
        <v>531</v>
      </c>
      <c r="I38" s="108" t="s">
        <v>400</v>
      </c>
      <c r="J38" s="113"/>
      <c r="K38" s="113"/>
      <c r="L38" s="196"/>
      <c r="M38" s="113"/>
    </row>
    <row r="39" spans="2:13" ht="15" customHeight="1">
      <c r="B39" s="108" t="s">
        <v>402</v>
      </c>
      <c r="C39" s="109" t="s">
        <v>151</v>
      </c>
      <c r="D39" s="109" t="s">
        <v>519</v>
      </c>
      <c r="E39" s="118">
        <v>6</v>
      </c>
      <c r="F39" s="109" t="s">
        <v>540</v>
      </c>
      <c r="I39" s="108" t="s">
        <v>402</v>
      </c>
      <c r="J39" s="113"/>
      <c r="K39" s="113"/>
      <c r="L39" s="196"/>
      <c r="M39" s="113"/>
    </row>
    <row r="40" spans="2:13" ht="15" customHeight="1">
      <c r="B40" s="108" t="s">
        <v>404</v>
      </c>
      <c r="C40" s="109" t="s">
        <v>152</v>
      </c>
      <c r="D40" s="109" t="s">
        <v>519</v>
      </c>
      <c r="E40" s="118">
        <v>6.25</v>
      </c>
      <c r="F40" s="109" t="s">
        <v>541</v>
      </c>
      <c r="I40" s="108" t="s">
        <v>404</v>
      </c>
      <c r="J40" s="113"/>
      <c r="K40" s="113"/>
      <c r="L40" s="196"/>
      <c r="M40" s="113"/>
    </row>
    <row r="41" spans="2:13" ht="15" customHeight="1">
      <c r="B41" s="108" t="s">
        <v>406</v>
      </c>
      <c r="C41" s="109" t="s">
        <v>153</v>
      </c>
      <c r="D41" s="109" t="s">
        <v>519</v>
      </c>
      <c r="E41" s="118">
        <v>4.88</v>
      </c>
      <c r="F41" s="109" t="s">
        <v>531</v>
      </c>
      <c r="I41" s="108" t="s">
        <v>406</v>
      </c>
      <c r="J41" s="113"/>
      <c r="K41" s="113"/>
      <c r="L41" s="196"/>
      <c r="M41" s="113"/>
    </row>
    <row r="42" spans="2:13" ht="15" customHeight="1">
      <c r="B42" s="108" t="s">
        <v>408</v>
      </c>
      <c r="C42" s="109" t="s">
        <v>156</v>
      </c>
      <c r="D42" s="109" t="s">
        <v>519</v>
      </c>
      <c r="E42" s="118">
        <v>6.5</v>
      </c>
      <c r="F42" s="109" t="s">
        <v>542</v>
      </c>
      <c r="I42" s="108" t="s">
        <v>408</v>
      </c>
      <c r="J42" s="113"/>
      <c r="K42" s="113"/>
      <c r="L42" s="196"/>
      <c r="M42" s="113"/>
    </row>
    <row r="43" spans="2:13" ht="15" customHeight="1">
      <c r="B43" s="108" t="s">
        <v>410</v>
      </c>
      <c r="C43" s="109" t="s">
        <v>158</v>
      </c>
      <c r="D43" s="109" t="s">
        <v>519</v>
      </c>
      <c r="E43" s="118">
        <v>5</v>
      </c>
      <c r="F43" s="109" t="s">
        <v>531</v>
      </c>
      <c r="I43" s="108" t="s">
        <v>410</v>
      </c>
      <c r="J43" s="113"/>
      <c r="K43" s="113"/>
      <c r="L43" s="196"/>
      <c r="M43" s="113"/>
    </row>
    <row r="44" spans="2:13" ht="15" customHeight="1">
      <c r="B44" s="108" t="s">
        <v>412</v>
      </c>
      <c r="C44" s="109" t="s">
        <v>159</v>
      </c>
      <c r="D44" s="109" t="s">
        <v>519</v>
      </c>
      <c r="E44" s="118">
        <v>4</v>
      </c>
      <c r="F44" s="109" t="s">
        <v>543</v>
      </c>
      <c r="I44" s="108" t="s">
        <v>412</v>
      </c>
      <c r="J44" s="113"/>
      <c r="K44" s="113"/>
      <c r="L44" s="196"/>
      <c r="M44" s="113"/>
    </row>
    <row r="45" spans="2:13" ht="15" customHeight="1">
      <c r="B45" s="117" t="s">
        <v>414</v>
      </c>
      <c r="C45" s="111"/>
      <c r="D45" s="111"/>
      <c r="E45" s="119"/>
      <c r="F45" s="111"/>
      <c r="I45" s="115" t="s">
        <v>414</v>
      </c>
      <c r="J45" s="113"/>
      <c r="K45" s="113"/>
      <c r="L45" s="196"/>
      <c r="M45" s="113"/>
    </row>
    <row r="46" spans="2:13" ht="15" customHeight="1">
      <c r="B46" s="115"/>
      <c r="C46" s="112"/>
      <c r="D46" s="112"/>
      <c r="E46" s="112"/>
      <c r="F46" s="112"/>
      <c r="I46" s="115"/>
      <c r="J46" s="113"/>
      <c r="K46" s="113"/>
      <c r="L46" s="113"/>
      <c r="M46" s="113"/>
    </row>
    <row r="47" spans="2:13" ht="15" customHeight="1">
      <c r="B47" s="115"/>
      <c r="C47" s="113"/>
      <c r="D47" s="113"/>
      <c r="E47" s="113"/>
      <c r="F47" s="113"/>
      <c r="I47" s="115"/>
      <c r="J47" s="113"/>
      <c r="K47" s="113"/>
      <c r="L47" s="113"/>
      <c r="M47" s="113"/>
    </row>
    <row r="48" spans="2:13" ht="15" customHeight="1">
      <c r="B48" s="115"/>
      <c r="C48" s="113"/>
      <c r="D48" s="113"/>
      <c r="E48" s="113"/>
      <c r="F48" s="113"/>
      <c r="I48" s="115"/>
      <c r="J48" s="113"/>
      <c r="K48" s="113"/>
      <c r="L48" s="113"/>
      <c r="M48" s="113"/>
    </row>
    <row r="49" spans="2:13" ht="15" customHeight="1">
      <c r="B49" s="23" t="s">
        <v>344</v>
      </c>
      <c r="C49" s="23"/>
      <c r="D49" s="23"/>
      <c r="I49" s="23" t="s">
        <v>344</v>
      </c>
      <c r="J49" s="195"/>
      <c r="K49" s="195"/>
      <c r="L49" s="114"/>
      <c r="M49" s="114"/>
    </row>
    <row r="50" spans="10:13" ht="15" customHeight="1">
      <c r="J50" s="114"/>
      <c r="K50" s="114"/>
      <c r="L50" s="114"/>
      <c r="M50" s="114"/>
    </row>
    <row r="51" spans="3:13" ht="15" customHeight="1">
      <c r="C51" s="19" t="s">
        <v>544</v>
      </c>
      <c r="D51" s="19"/>
      <c r="E51" s="6"/>
      <c r="F51" s="2"/>
      <c r="J51" s="188"/>
      <c r="K51" s="188"/>
      <c r="L51" s="189"/>
      <c r="M51" s="190"/>
    </row>
    <row r="52" spans="10:13" ht="15" customHeight="1">
      <c r="J52" s="114"/>
      <c r="K52" s="114"/>
      <c r="L52" s="114"/>
      <c r="M52" s="114"/>
    </row>
    <row r="53" spans="3:13" ht="12.75">
      <c r="C53" s="11"/>
      <c r="D53" s="11"/>
      <c r="E53" s="11"/>
      <c r="F53" s="92" t="s">
        <v>260</v>
      </c>
      <c r="J53" s="10"/>
      <c r="K53" s="10"/>
      <c r="L53" s="10"/>
      <c r="M53" s="191"/>
    </row>
    <row r="54" spans="3:13" ht="12.75">
      <c r="C54" s="93"/>
      <c r="D54" s="93"/>
      <c r="E54" s="93"/>
      <c r="F54" s="92" t="s">
        <v>516</v>
      </c>
      <c r="J54" s="192"/>
      <c r="K54" s="192"/>
      <c r="L54" s="192"/>
      <c r="M54" s="191"/>
    </row>
    <row r="55" spans="3:13" ht="12.75">
      <c r="C55" s="93" t="str">
        <f>CONCATENATE("Created On: ",MF121TP1!C3)</f>
        <v>Created On: 03/24/2014</v>
      </c>
      <c r="D55" s="93"/>
      <c r="E55" s="93"/>
      <c r="F55" s="95" t="str">
        <f>CONCATENATE(MF121TP1!D3," Reporting Period")</f>
        <v>2013 Reporting Period</v>
      </c>
      <c r="J55" s="192"/>
      <c r="K55" s="192"/>
      <c r="L55" s="192"/>
      <c r="M55" s="191"/>
    </row>
    <row r="56" spans="2:13" ht="12.75">
      <c r="B56" s="107" t="s">
        <v>348</v>
      </c>
      <c r="C56" s="106" t="s">
        <v>99</v>
      </c>
      <c r="D56" s="110" t="s">
        <v>349</v>
      </c>
      <c r="E56" s="110" t="s">
        <v>517</v>
      </c>
      <c r="F56" s="110" t="s">
        <v>518</v>
      </c>
      <c r="I56" s="107" t="s">
        <v>348</v>
      </c>
      <c r="J56" s="193"/>
      <c r="K56" s="193"/>
      <c r="L56" s="193"/>
      <c r="M56" s="193"/>
    </row>
    <row r="57" spans="1:13" ht="15" customHeight="1">
      <c r="A57" s="23"/>
      <c r="B57" s="108" t="s">
        <v>419</v>
      </c>
      <c r="C57" s="109"/>
      <c r="D57" s="109"/>
      <c r="E57" s="118"/>
      <c r="F57" s="109"/>
      <c r="H57" s="23"/>
      <c r="I57" s="108" t="s">
        <v>419</v>
      </c>
      <c r="J57" s="113"/>
      <c r="K57" s="113"/>
      <c r="L57" s="196"/>
      <c r="M57" s="113"/>
    </row>
    <row r="58" spans="2:13" ht="15" customHeight="1">
      <c r="B58" s="108" t="s">
        <v>421</v>
      </c>
      <c r="C58" s="109"/>
      <c r="D58" s="109"/>
      <c r="E58" s="118"/>
      <c r="F58" s="109"/>
      <c r="I58" s="108" t="s">
        <v>421</v>
      </c>
      <c r="J58" s="113"/>
      <c r="K58" s="113"/>
      <c r="L58" s="196"/>
      <c r="M58" s="113"/>
    </row>
    <row r="59" spans="2:13" ht="15" customHeight="1">
      <c r="B59" s="108" t="s">
        <v>423</v>
      </c>
      <c r="C59" s="109"/>
      <c r="D59" s="109"/>
      <c r="E59" s="118"/>
      <c r="F59" s="109"/>
      <c r="I59" s="108" t="s">
        <v>423</v>
      </c>
      <c r="J59" s="113"/>
      <c r="K59" s="113"/>
      <c r="L59" s="196"/>
      <c r="M59" s="113"/>
    </row>
    <row r="60" spans="2:13" ht="15" customHeight="1">
      <c r="B60" s="108" t="s">
        <v>425</v>
      </c>
      <c r="C60" s="109"/>
      <c r="D60" s="109"/>
      <c r="E60" s="118"/>
      <c r="F60" s="109"/>
      <c r="I60" s="108" t="s">
        <v>425</v>
      </c>
      <c r="J60" s="113"/>
      <c r="K60" s="113"/>
      <c r="L60" s="196"/>
      <c r="M60" s="113"/>
    </row>
    <row r="61" spans="2:13" ht="15" customHeight="1">
      <c r="B61" s="108" t="s">
        <v>427</v>
      </c>
      <c r="C61" s="109"/>
      <c r="D61" s="109"/>
      <c r="E61" s="118"/>
      <c r="F61" s="109"/>
      <c r="I61" s="108" t="s">
        <v>427</v>
      </c>
      <c r="J61" s="113"/>
      <c r="K61" s="113"/>
      <c r="L61" s="196"/>
      <c r="M61" s="113"/>
    </row>
    <row r="62" spans="2:13" ht="15" customHeight="1">
      <c r="B62" s="108" t="s">
        <v>429</v>
      </c>
      <c r="C62" s="109"/>
      <c r="D62" s="109"/>
      <c r="E62" s="118"/>
      <c r="F62" s="109"/>
      <c r="I62" s="108" t="s">
        <v>429</v>
      </c>
      <c r="J62" s="113"/>
      <c r="K62" s="113"/>
      <c r="L62" s="196"/>
      <c r="M62" s="113"/>
    </row>
    <row r="63" spans="2:13" ht="15" customHeight="1">
      <c r="B63" s="108" t="s">
        <v>431</v>
      </c>
      <c r="C63" s="109"/>
      <c r="D63" s="109"/>
      <c r="E63" s="118"/>
      <c r="F63" s="109"/>
      <c r="I63" s="108" t="s">
        <v>431</v>
      </c>
      <c r="J63" s="113"/>
      <c r="K63" s="113"/>
      <c r="L63" s="196"/>
      <c r="M63" s="113"/>
    </row>
    <row r="64" spans="2:13" ht="15" customHeight="1">
      <c r="B64" s="108" t="s">
        <v>433</v>
      </c>
      <c r="C64" s="109"/>
      <c r="D64" s="109"/>
      <c r="E64" s="118"/>
      <c r="F64" s="109"/>
      <c r="I64" s="108" t="s">
        <v>433</v>
      </c>
      <c r="J64" s="113"/>
      <c r="K64" s="113"/>
      <c r="L64" s="196"/>
      <c r="M64" s="113"/>
    </row>
    <row r="65" spans="2:13" ht="15" customHeight="1">
      <c r="B65" s="108" t="s">
        <v>435</v>
      </c>
      <c r="C65" s="109"/>
      <c r="D65" s="109"/>
      <c r="E65" s="118"/>
      <c r="F65" s="109"/>
      <c r="I65" s="108" t="s">
        <v>435</v>
      </c>
      <c r="J65" s="113"/>
      <c r="K65" s="113"/>
      <c r="L65" s="196"/>
      <c r="M65" s="113"/>
    </row>
    <row r="66" spans="2:13" ht="15" customHeight="1">
      <c r="B66" s="108" t="s">
        <v>437</v>
      </c>
      <c r="C66" s="109"/>
      <c r="D66" s="109"/>
      <c r="E66" s="118"/>
      <c r="F66" s="109"/>
      <c r="I66" s="108" t="s">
        <v>437</v>
      </c>
      <c r="J66" s="113"/>
      <c r="K66" s="113"/>
      <c r="L66" s="196"/>
      <c r="M66" s="113"/>
    </row>
    <row r="67" spans="2:13" ht="15" customHeight="1">
      <c r="B67" s="108" t="s">
        <v>439</v>
      </c>
      <c r="C67" s="109"/>
      <c r="D67" s="109"/>
      <c r="E67" s="118"/>
      <c r="F67" s="109"/>
      <c r="I67" s="108" t="s">
        <v>439</v>
      </c>
      <c r="J67" s="113"/>
      <c r="K67" s="113"/>
      <c r="L67" s="196"/>
      <c r="M67" s="113"/>
    </row>
    <row r="68" spans="2:13" ht="15" customHeight="1">
      <c r="B68" s="108" t="s">
        <v>441</v>
      </c>
      <c r="C68" s="109"/>
      <c r="D68" s="109"/>
      <c r="E68" s="118"/>
      <c r="F68" s="109"/>
      <c r="I68" s="108" t="s">
        <v>441</v>
      </c>
      <c r="J68" s="113"/>
      <c r="K68" s="113"/>
      <c r="L68" s="196"/>
      <c r="M68" s="113"/>
    </row>
    <row r="69" spans="2:13" ht="15" customHeight="1">
      <c r="B69" s="108" t="s">
        <v>443</v>
      </c>
      <c r="C69" s="109"/>
      <c r="D69" s="109"/>
      <c r="E69" s="118"/>
      <c r="F69" s="109"/>
      <c r="I69" s="108" t="s">
        <v>443</v>
      </c>
      <c r="J69" s="113"/>
      <c r="K69" s="113"/>
      <c r="L69" s="196"/>
      <c r="M69" s="113"/>
    </row>
    <row r="70" spans="2:13" ht="15" customHeight="1">
      <c r="B70" s="108" t="s">
        <v>238</v>
      </c>
      <c r="C70" s="109"/>
      <c r="D70" s="109"/>
      <c r="E70" s="118"/>
      <c r="F70" s="109"/>
      <c r="I70" s="108" t="s">
        <v>238</v>
      </c>
      <c r="J70" s="113"/>
      <c r="K70" s="113"/>
      <c r="L70" s="196"/>
      <c r="M70" s="113"/>
    </row>
    <row r="71" spans="2:13" ht="15" customHeight="1">
      <c r="B71" s="108" t="s">
        <v>66</v>
      </c>
      <c r="C71" s="109"/>
      <c r="D71" s="109"/>
      <c r="E71" s="118"/>
      <c r="F71" s="109"/>
      <c r="I71" s="108" t="s">
        <v>66</v>
      </c>
      <c r="J71" s="113"/>
      <c r="K71" s="113"/>
      <c r="L71" s="196"/>
      <c r="M71" s="113"/>
    </row>
    <row r="72" spans="2:13" ht="15" customHeight="1">
      <c r="B72" s="108" t="s">
        <v>180</v>
      </c>
      <c r="C72" s="109"/>
      <c r="D72" s="109"/>
      <c r="E72" s="118"/>
      <c r="F72" s="109"/>
      <c r="I72" s="108" t="s">
        <v>180</v>
      </c>
      <c r="J72" s="113"/>
      <c r="K72" s="113"/>
      <c r="L72" s="196"/>
      <c r="M72" s="113"/>
    </row>
    <row r="73" spans="2:13" ht="15" customHeight="1">
      <c r="B73" s="108" t="s">
        <v>84</v>
      </c>
      <c r="C73" s="109"/>
      <c r="D73" s="109"/>
      <c r="E73" s="118"/>
      <c r="F73" s="109"/>
      <c r="I73" s="108" t="s">
        <v>84</v>
      </c>
      <c r="J73" s="113"/>
      <c r="K73" s="113"/>
      <c r="L73" s="196"/>
      <c r="M73" s="113"/>
    </row>
    <row r="74" spans="2:13" ht="15" customHeight="1">
      <c r="B74" s="108" t="s">
        <v>449</v>
      </c>
      <c r="C74" s="109"/>
      <c r="D74" s="109"/>
      <c r="E74" s="118"/>
      <c r="F74" s="109"/>
      <c r="I74" s="108" t="s">
        <v>449</v>
      </c>
      <c r="J74" s="113"/>
      <c r="K74" s="113"/>
      <c r="L74" s="196"/>
      <c r="M74" s="113"/>
    </row>
    <row r="75" spans="2:13" ht="15" customHeight="1">
      <c r="B75" s="108" t="s">
        <v>451</v>
      </c>
      <c r="C75" s="109"/>
      <c r="D75" s="109"/>
      <c r="E75" s="118"/>
      <c r="F75" s="109"/>
      <c r="I75" s="108" t="s">
        <v>451</v>
      </c>
      <c r="J75" s="113"/>
      <c r="K75" s="113"/>
      <c r="L75" s="196"/>
      <c r="M75" s="113"/>
    </row>
    <row r="76" spans="2:13" ht="15" customHeight="1">
      <c r="B76" s="108" t="s">
        <v>453</v>
      </c>
      <c r="C76" s="109"/>
      <c r="D76" s="109"/>
      <c r="E76" s="118"/>
      <c r="F76" s="109"/>
      <c r="I76" s="108" t="s">
        <v>453</v>
      </c>
      <c r="J76" s="113"/>
      <c r="K76" s="113"/>
      <c r="L76" s="196"/>
      <c r="M76" s="113"/>
    </row>
    <row r="77" spans="2:13" ht="15" customHeight="1">
      <c r="B77" s="108" t="s">
        <v>455</v>
      </c>
      <c r="C77" s="109"/>
      <c r="D77" s="109"/>
      <c r="E77" s="118"/>
      <c r="F77" s="109"/>
      <c r="I77" s="108" t="s">
        <v>455</v>
      </c>
      <c r="J77" s="113"/>
      <c r="K77" s="113"/>
      <c r="L77" s="196"/>
      <c r="M77" s="113"/>
    </row>
    <row r="78" spans="2:13" ht="15" customHeight="1">
      <c r="B78" s="108" t="s">
        <v>457</v>
      </c>
      <c r="C78" s="109"/>
      <c r="D78" s="109"/>
      <c r="E78" s="118"/>
      <c r="F78" s="109"/>
      <c r="I78" s="108" t="s">
        <v>457</v>
      </c>
      <c r="J78" s="113"/>
      <c r="K78" s="113"/>
      <c r="L78" s="196"/>
      <c r="M78" s="113"/>
    </row>
    <row r="79" spans="2:13" ht="15" customHeight="1">
      <c r="B79" s="108" t="s">
        <v>459</v>
      </c>
      <c r="C79" s="109"/>
      <c r="D79" s="109"/>
      <c r="E79" s="118"/>
      <c r="F79" s="109"/>
      <c r="I79" s="108" t="s">
        <v>459</v>
      </c>
      <c r="J79" s="113"/>
      <c r="K79" s="113"/>
      <c r="L79" s="196"/>
      <c r="M79" s="113"/>
    </row>
    <row r="80" spans="2:13" ht="15" customHeight="1">
      <c r="B80" s="108" t="s">
        <v>460</v>
      </c>
      <c r="C80" s="109"/>
      <c r="D80" s="109"/>
      <c r="E80" s="118"/>
      <c r="F80" s="109"/>
      <c r="I80" s="108" t="s">
        <v>460</v>
      </c>
      <c r="J80" s="113"/>
      <c r="K80" s="113"/>
      <c r="L80" s="196"/>
      <c r="M80" s="113"/>
    </row>
    <row r="81" spans="2:13" ht="15" customHeight="1">
      <c r="B81" s="108" t="s">
        <v>462</v>
      </c>
      <c r="C81" s="109"/>
      <c r="D81" s="109"/>
      <c r="E81" s="118"/>
      <c r="F81" s="109"/>
      <c r="I81" s="108" t="s">
        <v>462</v>
      </c>
      <c r="J81" s="113"/>
      <c r="K81" s="113"/>
      <c r="L81" s="196"/>
      <c r="M81" s="113"/>
    </row>
    <row r="82" spans="2:13" ht="15" customHeight="1">
      <c r="B82" s="108" t="s">
        <v>464</v>
      </c>
      <c r="C82" s="109"/>
      <c r="D82" s="109"/>
      <c r="E82" s="118"/>
      <c r="F82" s="109"/>
      <c r="I82" s="108" t="s">
        <v>464</v>
      </c>
      <c r="J82" s="113"/>
      <c r="K82" s="113"/>
      <c r="L82" s="196"/>
      <c r="M82" s="113"/>
    </row>
    <row r="83" spans="2:13" ht="15" customHeight="1">
      <c r="B83" s="108" t="s">
        <v>466</v>
      </c>
      <c r="C83" s="109"/>
      <c r="D83" s="109"/>
      <c r="E83" s="118"/>
      <c r="F83" s="109"/>
      <c r="I83" s="108" t="s">
        <v>466</v>
      </c>
      <c r="J83" s="113"/>
      <c r="K83" s="113"/>
      <c r="L83" s="196"/>
      <c r="M83" s="113"/>
    </row>
    <row r="84" spans="2:13" ht="15" customHeight="1">
      <c r="B84" s="108" t="s">
        <v>468</v>
      </c>
      <c r="C84" s="109"/>
      <c r="D84" s="109"/>
      <c r="E84" s="118"/>
      <c r="F84" s="109"/>
      <c r="I84" s="108" t="s">
        <v>468</v>
      </c>
      <c r="J84" s="113"/>
      <c r="K84" s="113"/>
      <c r="L84" s="196"/>
      <c r="M84" s="113"/>
    </row>
    <row r="85" spans="2:13" ht="15" customHeight="1">
      <c r="B85" s="108" t="s">
        <v>470</v>
      </c>
      <c r="C85" s="109"/>
      <c r="D85" s="109"/>
      <c r="E85" s="118"/>
      <c r="F85" s="109"/>
      <c r="I85" s="108" t="s">
        <v>470</v>
      </c>
      <c r="J85" s="113"/>
      <c r="K85" s="113"/>
      <c r="L85" s="196"/>
      <c r="M85" s="113"/>
    </row>
    <row r="86" spans="2:13" ht="15" customHeight="1">
      <c r="B86" s="108" t="s">
        <v>472</v>
      </c>
      <c r="C86" s="109"/>
      <c r="D86" s="109"/>
      <c r="E86" s="118"/>
      <c r="F86" s="109"/>
      <c r="I86" s="108" t="s">
        <v>472</v>
      </c>
      <c r="J86" s="113"/>
      <c r="K86" s="113"/>
      <c r="L86" s="196"/>
      <c r="M86" s="113"/>
    </row>
    <row r="87" spans="2:13" ht="15" customHeight="1">
      <c r="B87" s="108" t="s">
        <v>473</v>
      </c>
      <c r="C87" s="109"/>
      <c r="D87" s="109"/>
      <c r="E87" s="118"/>
      <c r="F87" s="109"/>
      <c r="I87" s="108" t="s">
        <v>473</v>
      </c>
      <c r="J87" s="113"/>
      <c r="K87" s="113"/>
      <c r="L87" s="196"/>
      <c r="M87" s="113"/>
    </row>
    <row r="88" spans="2:13" ht="15" customHeight="1">
      <c r="B88" s="108" t="s">
        <v>475</v>
      </c>
      <c r="C88" s="109"/>
      <c r="D88" s="109"/>
      <c r="E88" s="118"/>
      <c r="F88" s="109"/>
      <c r="I88" s="108" t="s">
        <v>475</v>
      </c>
      <c r="J88" s="113"/>
      <c r="K88" s="113"/>
      <c r="L88" s="196"/>
      <c r="M88" s="113"/>
    </row>
    <row r="89" spans="2:13" ht="15" customHeight="1">
      <c r="B89" s="108" t="s">
        <v>476</v>
      </c>
      <c r="C89" s="109"/>
      <c r="D89" s="109"/>
      <c r="E89" s="118"/>
      <c r="F89" s="109"/>
      <c r="I89" s="108" t="s">
        <v>476</v>
      </c>
      <c r="J89" s="113"/>
      <c r="K89" s="113"/>
      <c r="L89" s="196"/>
      <c r="M89" s="113"/>
    </row>
    <row r="90" spans="2:13" ht="15" customHeight="1">
      <c r="B90" s="108" t="s">
        <v>477</v>
      </c>
      <c r="C90" s="109"/>
      <c r="D90" s="109"/>
      <c r="E90" s="118"/>
      <c r="F90" s="109"/>
      <c r="I90" s="108" t="s">
        <v>477</v>
      </c>
      <c r="J90" s="113"/>
      <c r="K90" s="113"/>
      <c r="L90" s="196"/>
      <c r="M90" s="113"/>
    </row>
    <row r="91" spans="2:13" ht="15" customHeight="1">
      <c r="B91" s="108" t="s">
        <v>478</v>
      </c>
      <c r="C91" s="109"/>
      <c r="D91" s="109"/>
      <c r="E91" s="118"/>
      <c r="F91" s="109"/>
      <c r="I91" s="108" t="s">
        <v>478</v>
      </c>
      <c r="J91" s="113"/>
      <c r="K91" s="113"/>
      <c r="L91" s="196"/>
      <c r="M91" s="113"/>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2:E54"/>
  <sheetViews>
    <sheetView zoomScalePageLayoutView="0" workbookViewId="0" topLeftCell="A1">
      <selection activeCell="A1" sqref="A1"/>
    </sheetView>
  </sheetViews>
  <sheetFormatPr defaultColWidth="9.140625" defaultRowHeight="12.75"/>
  <cols>
    <col min="1" max="1" width="4.7109375" style="0" customWidth="1"/>
    <col min="2" max="2" width="9.140625" style="0" hidden="1" customWidth="1"/>
    <col min="3" max="3" width="10.7109375" style="0" customWidth="1"/>
    <col min="4" max="5" width="27.7109375" style="0" customWidth="1"/>
    <col min="6" max="6" width="4.7109375" style="0" customWidth="1"/>
  </cols>
  <sheetData>
    <row r="2" spans="2:4" ht="12.75" hidden="1">
      <c r="B2" t="s">
        <v>0</v>
      </c>
      <c r="C2" t="s">
        <v>82</v>
      </c>
      <c r="D2" t="s">
        <v>8</v>
      </c>
    </row>
    <row r="3" spans="2:3" ht="12.75" hidden="1">
      <c r="B3" s="23" t="s">
        <v>363</v>
      </c>
      <c r="C3" s="23"/>
    </row>
    <row r="5" spans="3:5" ht="20.25">
      <c r="C5" s="19" t="s">
        <v>545</v>
      </c>
      <c r="D5" s="6"/>
      <c r="E5" s="2"/>
    </row>
    <row r="6" spans="3:5" ht="17.25">
      <c r="C6" s="139" t="str">
        <f>CONCATENATE(MF33G_Jan_Mar!G3,", ",MF33G_Jan_Mar!H3," Reporting Period")</f>
        <v>November, 2013 Reporting Period</v>
      </c>
      <c r="D6" s="139"/>
      <c r="E6" s="139"/>
    </row>
    <row r="7" spans="3:5" ht="12.75">
      <c r="C7" s="17" t="str">
        <f>CONCATENATE("Created On: ",MF33G_Jan_Mar!F3)</f>
        <v>Created On: 03/24/2014</v>
      </c>
      <c r="D7" s="17"/>
      <c r="E7" s="140"/>
    </row>
    <row r="8" spans="3:5" ht="12.75">
      <c r="C8" s="93"/>
      <c r="D8" s="93"/>
      <c r="E8" s="92"/>
    </row>
    <row r="9" spans="3:5" ht="12.75">
      <c r="C9" s="140" t="s">
        <v>546</v>
      </c>
      <c r="D9" s="17"/>
      <c r="E9" s="94"/>
    </row>
    <row r="10" spans="2:5" ht="12.75">
      <c r="B10" s="107" t="s">
        <v>348</v>
      </c>
      <c r="C10" s="106" t="s">
        <v>547</v>
      </c>
      <c r="D10" s="110" t="s">
        <v>262</v>
      </c>
      <c r="E10" s="110" t="s">
        <v>263</v>
      </c>
    </row>
    <row r="11" spans="2:5" ht="9.75" customHeight="1">
      <c r="B11" s="107"/>
      <c r="C11" s="33"/>
      <c r="D11" s="133"/>
      <c r="E11" s="133"/>
    </row>
    <row r="12" spans="1:5" ht="19.5" customHeight="1">
      <c r="A12" s="23"/>
      <c r="B12" s="108" t="s">
        <v>65</v>
      </c>
      <c r="C12" s="126" t="s">
        <v>548</v>
      </c>
      <c r="D12" s="134">
        <v>447</v>
      </c>
      <c r="E12" s="134">
        <v>340</v>
      </c>
    </row>
    <row r="13" spans="1:5" ht="9.75" customHeight="1">
      <c r="A13" s="23"/>
      <c r="B13" s="108"/>
      <c r="C13" s="127"/>
      <c r="D13" s="135"/>
      <c r="E13" s="135"/>
    </row>
    <row r="14" spans="1:5" ht="9.75" customHeight="1">
      <c r="A14" s="23"/>
      <c r="B14" s="108"/>
      <c r="C14" s="128"/>
      <c r="D14" s="136"/>
      <c r="E14" s="136"/>
    </row>
    <row r="15" spans="2:5" ht="19.5" customHeight="1">
      <c r="B15" s="108" t="s">
        <v>83</v>
      </c>
      <c r="C15" s="96" t="s">
        <v>549</v>
      </c>
      <c r="D15" s="137">
        <v>438</v>
      </c>
      <c r="E15" s="137">
        <v>335</v>
      </c>
    </row>
    <row r="16" spans="2:5" ht="9.75" customHeight="1">
      <c r="B16" s="108"/>
      <c r="C16" s="129"/>
      <c r="D16" s="138"/>
      <c r="E16" s="138"/>
    </row>
    <row r="17" spans="2:5" ht="9.75" customHeight="1">
      <c r="B17" s="108"/>
      <c r="C17" s="130"/>
      <c r="D17" s="133"/>
      <c r="E17" s="133"/>
    </row>
    <row r="18" spans="2:5" ht="19.5" customHeight="1">
      <c r="B18" s="108" t="s">
        <v>166</v>
      </c>
      <c r="C18" s="96" t="s">
        <v>550</v>
      </c>
      <c r="D18" s="137">
        <v>464</v>
      </c>
      <c r="E18" s="137">
        <v>357</v>
      </c>
    </row>
    <row r="19" spans="2:5" ht="9.75" customHeight="1">
      <c r="B19" s="108"/>
      <c r="C19" s="129"/>
      <c r="D19" s="138"/>
      <c r="E19" s="138"/>
    </row>
    <row r="20" spans="2:5" ht="9.75" customHeight="1">
      <c r="B20" s="108"/>
      <c r="C20" s="130"/>
      <c r="D20" s="133"/>
      <c r="E20" s="133"/>
    </row>
    <row r="21" spans="2:5" ht="19.5" customHeight="1">
      <c r="B21" s="108" t="s">
        <v>179</v>
      </c>
      <c r="C21" s="96" t="s">
        <v>551</v>
      </c>
      <c r="D21" s="137">
        <v>531</v>
      </c>
      <c r="E21" s="137">
        <v>468</v>
      </c>
    </row>
    <row r="22" spans="2:5" ht="9.75" customHeight="1">
      <c r="B22" s="108"/>
      <c r="C22" s="131"/>
      <c r="D22" s="138"/>
      <c r="E22" s="138"/>
    </row>
    <row r="23" spans="2:5" ht="9.75" customHeight="1">
      <c r="B23" s="108"/>
      <c r="C23" s="132"/>
      <c r="D23" s="133"/>
      <c r="E23" s="133"/>
    </row>
    <row r="24" spans="2:5" ht="19.5" customHeight="1">
      <c r="B24" s="108" t="s">
        <v>193</v>
      </c>
      <c r="C24" s="96" t="s">
        <v>552</v>
      </c>
      <c r="D24" s="137">
        <v>237</v>
      </c>
      <c r="E24" s="137">
        <v>152</v>
      </c>
    </row>
    <row r="25" spans="2:5" ht="9.75" customHeight="1">
      <c r="B25" s="108"/>
      <c r="C25" s="129"/>
      <c r="D25" s="138"/>
      <c r="E25" s="138"/>
    </row>
    <row r="26" spans="2:5" ht="9.75" customHeight="1">
      <c r="B26" s="108"/>
      <c r="C26" s="130"/>
      <c r="D26" s="133"/>
      <c r="E26" s="133"/>
    </row>
    <row r="27" spans="2:5" ht="19.5" customHeight="1">
      <c r="B27" s="108" t="s">
        <v>207</v>
      </c>
      <c r="C27" s="96" t="s">
        <v>553</v>
      </c>
      <c r="D27" s="137">
        <v>536</v>
      </c>
      <c r="E27" s="137">
        <v>353</v>
      </c>
    </row>
    <row r="28" spans="2:5" ht="9.75" customHeight="1">
      <c r="B28" s="108"/>
      <c r="C28" s="129"/>
      <c r="D28" s="138"/>
      <c r="E28" s="138"/>
    </row>
    <row r="29" spans="2:5" ht="9.75" customHeight="1">
      <c r="B29" s="108"/>
      <c r="C29" s="130"/>
      <c r="D29" s="133"/>
      <c r="E29" s="133"/>
    </row>
    <row r="30" spans="2:5" ht="19.5" customHeight="1">
      <c r="B30" s="108" t="s">
        <v>237</v>
      </c>
      <c r="C30" s="96" t="s">
        <v>554</v>
      </c>
      <c r="D30" s="137">
        <v>488</v>
      </c>
      <c r="E30" s="137">
        <v>496</v>
      </c>
    </row>
    <row r="31" spans="2:5" ht="9.75" customHeight="1">
      <c r="B31" s="108"/>
      <c r="C31" s="129"/>
      <c r="D31" s="138"/>
      <c r="E31" s="138"/>
    </row>
    <row r="32" spans="2:5" ht="9.75" customHeight="1">
      <c r="B32" s="108"/>
      <c r="C32" s="130"/>
      <c r="D32" s="133"/>
      <c r="E32" s="133"/>
    </row>
    <row r="33" spans="2:5" ht="19.5" customHeight="1">
      <c r="B33" s="108" t="s">
        <v>258</v>
      </c>
      <c r="C33" s="96" t="s">
        <v>555</v>
      </c>
      <c r="D33" s="137">
        <v>40</v>
      </c>
      <c r="E33" s="137">
        <v>46</v>
      </c>
    </row>
    <row r="34" spans="2:5" ht="9.75" customHeight="1">
      <c r="B34" s="108"/>
      <c r="C34" s="129"/>
      <c r="D34" s="138"/>
      <c r="E34" s="138"/>
    </row>
    <row r="35" spans="2:5" ht="12.75">
      <c r="B35" s="108"/>
      <c r="C35" s="107"/>
      <c r="D35" s="107"/>
      <c r="E35" s="107"/>
    </row>
    <row r="36" spans="2:5" ht="16.5">
      <c r="B36" s="108"/>
      <c r="C36" s="151" t="s">
        <v>556</v>
      </c>
      <c r="D36" s="140"/>
      <c r="E36" s="140"/>
    </row>
    <row r="37" spans="2:5" ht="12.75">
      <c r="B37" s="108"/>
      <c r="C37" s="107" t="s">
        <v>557</v>
      </c>
      <c r="D37" s="107"/>
      <c r="E37" s="107"/>
    </row>
    <row r="38" spans="2:5" ht="12.75">
      <c r="B38" s="108"/>
      <c r="C38" s="107"/>
      <c r="D38" s="107"/>
      <c r="E38" s="107"/>
    </row>
    <row r="39" spans="2:5" ht="12.75">
      <c r="B39" s="108"/>
      <c r="C39" s="107"/>
      <c r="D39" s="107"/>
      <c r="E39" s="107"/>
    </row>
    <row r="40" spans="2:5" ht="12.75">
      <c r="B40" s="108"/>
      <c r="C40" s="107"/>
      <c r="D40" s="107"/>
      <c r="E40" s="107"/>
    </row>
    <row r="41" spans="2:5" ht="12.75">
      <c r="B41" s="108"/>
      <c r="C41" s="107"/>
      <c r="D41" s="107"/>
      <c r="E41" s="107"/>
    </row>
    <row r="42" spans="2:5" ht="12.75">
      <c r="B42" s="108"/>
      <c r="C42" s="107"/>
      <c r="D42" s="107"/>
      <c r="E42" s="107"/>
    </row>
    <row r="43" spans="2:5" ht="12.75">
      <c r="B43" s="108"/>
      <c r="C43" s="107"/>
      <c r="D43" s="107"/>
      <c r="E43" s="107"/>
    </row>
    <row r="44" spans="2:5" ht="12.75">
      <c r="B44" s="108"/>
      <c r="C44" s="107"/>
      <c r="D44" s="107"/>
      <c r="E44" s="107"/>
    </row>
    <row r="45" spans="2:5" ht="12.75">
      <c r="B45" s="108"/>
      <c r="C45" s="107"/>
      <c r="D45" s="107"/>
      <c r="E45" s="107"/>
    </row>
    <row r="46" spans="2:5" ht="12.75">
      <c r="B46" s="108"/>
      <c r="C46" s="107"/>
      <c r="D46" s="107"/>
      <c r="E46" s="107"/>
    </row>
    <row r="47" spans="2:5" ht="12.75">
      <c r="B47" s="108"/>
      <c r="C47" s="107"/>
      <c r="D47" s="107"/>
      <c r="E47" s="107"/>
    </row>
    <row r="48" spans="2:5" ht="12.75">
      <c r="B48" s="108"/>
      <c r="C48" s="107"/>
      <c r="D48" s="107"/>
      <c r="E48" s="107"/>
    </row>
    <row r="49" spans="2:5" ht="12.75">
      <c r="B49" s="108"/>
      <c r="C49" s="107"/>
      <c r="D49" s="107"/>
      <c r="E49" s="107"/>
    </row>
    <row r="50" spans="2:5" ht="12.75">
      <c r="B50" s="108"/>
      <c r="C50" s="107"/>
      <c r="D50" s="107"/>
      <c r="E50" s="107"/>
    </row>
    <row r="51" spans="2:5" ht="12.75">
      <c r="B51" s="108"/>
      <c r="C51" s="107"/>
      <c r="D51" s="107"/>
      <c r="E51" s="107"/>
    </row>
    <row r="52" spans="2:5" ht="12.75">
      <c r="B52" s="108"/>
      <c r="C52" s="107"/>
      <c r="D52" s="107"/>
      <c r="E52" s="107"/>
    </row>
    <row r="53" spans="2:5" ht="12.75">
      <c r="B53" s="108"/>
      <c r="C53" s="107"/>
      <c r="D53" s="107"/>
      <c r="E53" s="107"/>
    </row>
    <row r="54" spans="2:5" ht="12.75">
      <c r="B54" s="108"/>
      <c r="C54" s="107"/>
      <c r="D54" s="107"/>
      <c r="E54" s="107"/>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124"/>
      <c r="C3" s="123" t="s">
        <v>558</v>
      </c>
      <c r="D3" s="121"/>
      <c r="E3" s="122"/>
    </row>
    <row r="4" spans="2:5" ht="12.75">
      <c r="B4" s="125"/>
      <c r="C4" s="120" t="s">
        <v>89</v>
      </c>
      <c r="D4" s="120" t="s">
        <v>559</v>
      </c>
      <c r="E4" s="120">
        <v>1</v>
      </c>
    </row>
    <row r="5" spans="2:5" ht="12.75">
      <c r="B5" s="125"/>
      <c r="C5" s="120" t="s">
        <v>91</v>
      </c>
      <c r="D5" s="120" t="s">
        <v>560</v>
      </c>
      <c r="E5" s="120">
        <v>2</v>
      </c>
    </row>
    <row r="6" spans="2:5" ht="12.75">
      <c r="B6" s="125"/>
      <c r="C6" s="120" t="s">
        <v>92</v>
      </c>
      <c r="D6" s="120" t="s">
        <v>561</v>
      </c>
      <c r="E6" s="120">
        <v>3</v>
      </c>
    </row>
    <row r="7" spans="2:5" ht="12.75">
      <c r="B7" s="125"/>
      <c r="C7" s="120" t="s">
        <v>167</v>
      </c>
      <c r="D7" s="120" t="s">
        <v>562</v>
      </c>
      <c r="E7" s="120">
        <v>4</v>
      </c>
    </row>
    <row r="8" spans="2:5" ht="12.75">
      <c r="B8" s="125"/>
      <c r="C8" s="120" t="s">
        <v>168</v>
      </c>
      <c r="D8" s="120" t="s">
        <v>168</v>
      </c>
      <c r="E8" s="120">
        <v>5</v>
      </c>
    </row>
    <row r="9" spans="2:5" ht="12.75">
      <c r="B9" s="125"/>
      <c r="C9" s="120" t="s">
        <v>169</v>
      </c>
      <c r="D9" s="120" t="s">
        <v>563</v>
      </c>
      <c r="E9" s="120">
        <v>6</v>
      </c>
    </row>
    <row r="10" spans="2:5" ht="12.75">
      <c r="B10" s="125"/>
      <c r="C10" s="120" t="s">
        <v>181</v>
      </c>
      <c r="D10" s="120" t="s">
        <v>564</v>
      </c>
      <c r="E10" s="120">
        <v>7</v>
      </c>
    </row>
    <row r="11" spans="2:5" ht="12.75">
      <c r="B11" s="125"/>
      <c r="C11" s="120" t="s">
        <v>182</v>
      </c>
      <c r="D11" s="120" t="s">
        <v>565</v>
      </c>
      <c r="E11" s="120">
        <v>8</v>
      </c>
    </row>
    <row r="12" spans="2:5" ht="12.75">
      <c r="B12" s="125"/>
      <c r="C12" s="120" t="s">
        <v>183</v>
      </c>
      <c r="D12" s="120" t="s">
        <v>566</v>
      </c>
      <c r="E12" s="120">
        <v>9</v>
      </c>
    </row>
    <row r="13" spans="2:5" ht="12.75">
      <c r="B13" s="125"/>
      <c r="C13" s="120" t="s">
        <v>194</v>
      </c>
      <c r="D13" s="120" t="s">
        <v>567</v>
      </c>
      <c r="E13" s="120">
        <v>10</v>
      </c>
    </row>
    <row r="14" spans="2:5" ht="12.75">
      <c r="B14" s="125"/>
      <c r="C14" s="120" t="s">
        <v>18</v>
      </c>
      <c r="D14" s="120" t="s">
        <v>568</v>
      </c>
      <c r="E14" s="120">
        <v>11</v>
      </c>
    </row>
    <row r="15" spans="2:5" ht="12.75">
      <c r="B15" s="125"/>
      <c r="C15" s="120" t="s">
        <v>195</v>
      </c>
      <c r="D15" s="120" t="s">
        <v>569</v>
      </c>
      <c r="E15" s="120">
        <v>12</v>
      </c>
    </row>
    <row r="23" ht="12.75">
      <c r="C23" t="s">
        <v>570</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K35"/>
  <sheetViews>
    <sheetView zoomScalePageLayoutView="0" workbookViewId="0" topLeftCell="A1">
      <selection activeCell="A1" sqref="A1"/>
    </sheetView>
  </sheetViews>
  <sheetFormatPr defaultColWidth="9.140625" defaultRowHeight="12.75"/>
  <sheetData>
    <row r="1" ht="12.75">
      <c r="K1" s="141"/>
    </row>
    <row r="2" spans="1:11" ht="17.25">
      <c r="A2" s="143" t="s">
        <v>39</v>
      </c>
      <c r="K2" s="141"/>
    </row>
    <row r="3" ht="12.75">
      <c r="K3" s="141"/>
    </row>
    <row r="4" spans="1:11" ht="26.25">
      <c r="A4" s="4" t="s">
        <v>40</v>
      </c>
      <c r="B4" s="2"/>
      <c r="C4" s="2"/>
      <c r="D4" s="2"/>
      <c r="E4" s="2"/>
      <c r="F4" s="2"/>
      <c r="G4" s="2"/>
      <c r="H4" s="2"/>
      <c r="I4" s="2"/>
      <c r="J4" s="2"/>
      <c r="K4" s="141"/>
    </row>
    <row r="5" ht="12.75">
      <c r="K5" s="141"/>
    </row>
    <row r="6" spans="1:11" ht="12.75">
      <c r="A6" s="141" t="s">
        <v>41</v>
      </c>
      <c r="B6" s="2"/>
      <c r="C6" s="2"/>
      <c r="D6" s="2"/>
      <c r="E6" s="2"/>
      <c r="F6" s="2"/>
      <c r="G6" s="2"/>
      <c r="H6" s="2"/>
      <c r="I6" s="2"/>
      <c r="J6" s="2"/>
      <c r="K6" s="141"/>
    </row>
    <row r="7" spans="1:11" ht="12.75">
      <c r="A7" s="142" t="s">
        <v>42</v>
      </c>
      <c r="B7" s="2"/>
      <c r="C7" s="2"/>
      <c r="D7" s="2"/>
      <c r="E7" s="2"/>
      <c r="F7" s="2"/>
      <c r="G7" s="2"/>
      <c r="H7" s="2"/>
      <c r="I7" s="2"/>
      <c r="J7" s="2"/>
      <c r="K7" s="141"/>
    </row>
    <row r="8" spans="1:11" ht="12.75">
      <c r="A8" s="141"/>
      <c r="B8" s="2"/>
      <c r="C8" s="2"/>
      <c r="D8" s="2"/>
      <c r="E8" s="2"/>
      <c r="F8" s="2"/>
      <c r="G8" s="2"/>
      <c r="H8" s="2"/>
      <c r="I8" s="2"/>
      <c r="J8" s="2"/>
      <c r="K8" s="141"/>
    </row>
    <row r="9" spans="1:11" ht="12.75">
      <c r="A9" s="141" t="s">
        <v>43</v>
      </c>
      <c r="B9" s="2"/>
      <c r="C9" s="2"/>
      <c r="D9" s="2"/>
      <c r="E9" s="2"/>
      <c r="F9" s="2"/>
      <c r="G9" s="2"/>
      <c r="H9" s="2"/>
      <c r="I9" s="2"/>
      <c r="J9" s="2"/>
      <c r="K9" s="141"/>
    </row>
    <row r="10" spans="1:11" ht="12.75">
      <c r="A10" s="141"/>
      <c r="B10" s="2"/>
      <c r="C10" s="2"/>
      <c r="D10" s="2"/>
      <c r="E10" s="2"/>
      <c r="F10" s="2"/>
      <c r="G10" s="2"/>
      <c r="H10" s="2"/>
      <c r="I10" s="2"/>
      <c r="J10" s="2"/>
      <c r="K10" s="141"/>
    </row>
    <row r="11" spans="1:11" ht="12.75">
      <c r="A11" s="141" t="s">
        <v>44</v>
      </c>
      <c r="B11" s="2"/>
      <c r="C11" s="2"/>
      <c r="D11" s="2"/>
      <c r="E11" s="2"/>
      <c r="F11" s="2"/>
      <c r="G11" s="2"/>
      <c r="H11" s="2"/>
      <c r="I11" s="2"/>
      <c r="J11" s="2"/>
      <c r="K11" s="141"/>
    </row>
    <row r="12" spans="1:11" ht="12.75">
      <c r="A12" s="141"/>
      <c r="B12" s="2"/>
      <c r="C12" s="2"/>
      <c r="D12" s="2"/>
      <c r="E12" s="2"/>
      <c r="F12" s="2"/>
      <c r="G12" s="2"/>
      <c r="H12" s="2"/>
      <c r="I12" s="2"/>
      <c r="J12" s="2"/>
      <c r="K12" s="141"/>
    </row>
    <row r="13" spans="1:11" ht="12.75">
      <c r="A13" s="141" t="s">
        <v>45</v>
      </c>
      <c r="B13" s="2"/>
      <c r="C13" s="2"/>
      <c r="D13" s="2"/>
      <c r="E13" s="2"/>
      <c r="F13" s="2"/>
      <c r="G13" s="2"/>
      <c r="H13" s="2"/>
      <c r="I13" s="2"/>
      <c r="J13" s="2"/>
      <c r="K13" s="141"/>
    </row>
    <row r="14" spans="1:11" ht="12.75">
      <c r="A14" s="141" t="s">
        <v>46</v>
      </c>
      <c r="B14" s="2"/>
      <c r="C14" s="2"/>
      <c r="D14" s="2"/>
      <c r="E14" s="2"/>
      <c r="F14" s="2"/>
      <c r="G14" s="2"/>
      <c r="H14" s="2"/>
      <c r="I14" s="2"/>
      <c r="J14" s="2"/>
      <c r="K14" s="141"/>
    </row>
    <row r="15" spans="1:11" ht="12.75">
      <c r="A15" s="141" t="s">
        <v>47</v>
      </c>
      <c r="B15" s="2"/>
      <c r="C15" s="2"/>
      <c r="D15" s="2"/>
      <c r="E15" s="2"/>
      <c r="F15" s="2"/>
      <c r="G15" s="2"/>
      <c r="H15" s="2"/>
      <c r="I15" s="2"/>
      <c r="J15" s="2"/>
      <c r="K15" s="141"/>
    </row>
    <row r="16" spans="1:11" ht="12.75">
      <c r="A16" s="141" t="s">
        <v>48</v>
      </c>
      <c r="B16" s="2"/>
      <c r="C16" s="2"/>
      <c r="D16" s="2"/>
      <c r="E16" s="2"/>
      <c r="F16" s="2"/>
      <c r="G16" s="2"/>
      <c r="H16" s="2"/>
      <c r="I16" s="2"/>
      <c r="J16" s="2"/>
      <c r="K16" s="141"/>
    </row>
    <row r="17" spans="1:11" ht="12.75">
      <c r="A17" s="141" t="s">
        <v>49</v>
      </c>
      <c r="B17" s="2"/>
      <c r="C17" s="2"/>
      <c r="D17" s="2"/>
      <c r="E17" s="2"/>
      <c r="F17" s="2"/>
      <c r="G17" s="2"/>
      <c r="H17" s="2"/>
      <c r="I17" s="2"/>
      <c r="J17" s="2"/>
      <c r="K17" s="141"/>
    </row>
    <row r="18" spans="1:11" ht="12.75">
      <c r="A18" s="141"/>
      <c r="B18" s="2"/>
      <c r="C18" s="2"/>
      <c r="D18" s="2"/>
      <c r="E18" s="2"/>
      <c r="F18" s="2"/>
      <c r="G18" s="2"/>
      <c r="H18" s="2"/>
      <c r="I18" s="2"/>
      <c r="J18" s="2"/>
      <c r="K18" s="141"/>
    </row>
    <row r="19" spans="1:11" ht="12.75">
      <c r="A19" s="141" t="s">
        <v>50</v>
      </c>
      <c r="B19" s="2"/>
      <c r="C19" s="2"/>
      <c r="D19" s="2"/>
      <c r="E19" s="2"/>
      <c r="F19" s="2"/>
      <c r="G19" s="2"/>
      <c r="H19" s="2"/>
      <c r="I19" s="2"/>
      <c r="J19" s="2"/>
      <c r="K19" s="141"/>
    </row>
    <row r="20" spans="1:11" ht="12.75">
      <c r="A20" s="141" t="s">
        <v>51</v>
      </c>
      <c r="B20" s="2"/>
      <c r="C20" s="2"/>
      <c r="D20" s="2"/>
      <c r="E20" s="2"/>
      <c r="F20" s="2"/>
      <c r="G20" s="2"/>
      <c r="H20" s="2"/>
      <c r="I20" s="2"/>
      <c r="J20" s="2"/>
      <c r="K20" s="141"/>
    </row>
    <row r="21" ht="12.75">
      <c r="K21" s="141"/>
    </row>
    <row r="22" ht="12.75">
      <c r="K22" s="141"/>
    </row>
    <row r="23" ht="12.75">
      <c r="K23" s="141"/>
    </row>
    <row r="24" spans="1:11" ht="21">
      <c r="A24" s="5" t="s">
        <v>52</v>
      </c>
      <c r="B24" s="2"/>
      <c r="C24" s="2"/>
      <c r="D24" s="2"/>
      <c r="E24" s="2"/>
      <c r="F24" s="2"/>
      <c r="G24" s="2"/>
      <c r="H24" s="2"/>
      <c r="I24" s="2"/>
      <c r="J24" s="2"/>
      <c r="K24" s="141"/>
    </row>
    <row r="25" ht="12.75">
      <c r="K25" s="141"/>
    </row>
    <row r="26" spans="1:11" ht="26.25">
      <c r="A26" s="4" t="s">
        <v>53</v>
      </c>
      <c r="B26" s="2"/>
      <c r="C26" s="2"/>
      <c r="D26" s="2"/>
      <c r="E26" s="2"/>
      <c r="F26" s="2"/>
      <c r="G26" s="2"/>
      <c r="H26" s="2"/>
      <c r="I26" s="2"/>
      <c r="J26" s="2"/>
      <c r="K26" s="141"/>
    </row>
    <row r="27" spans="1:11" ht="12.75">
      <c r="A27" s="4"/>
      <c r="B27" s="2"/>
      <c r="C27" s="2"/>
      <c r="D27" s="2"/>
      <c r="E27" s="2"/>
      <c r="F27" s="2"/>
      <c r="G27" s="2"/>
      <c r="H27" s="2"/>
      <c r="I27" s="2"/>
      <c r="J27" s="2"/>
      <c r="K27" s="141"/>
    </row>
    <row r="28" spans="1:11" ht="12.75">
      <c r="A28" s="141" t="s">
        <v>41</v>
      </c>
      <c r="B28" s="2"/>
      <c r="C28" s="2"/>
      <c r="D28" s="2"/>
      <c r="E28" s="2"/>
      <c r="F28" s="2"/>
      <c r="G28" s="2"/>
      <c r="H28" s="2"/>
      <c r="I28" s="2"/>
      <c r="J28" s="2"/>
      <c r="K28" s="141"/>
    </row>
    <row r="29" spans="1:11" ht="12.75">
      <c r="A29" s="142" t="s">
        <v>42</v>
      </c>
      <c r="B29" s="2"/>
      <c r="C29" s="2"/>
      <c r="D29" s="2"/>
      <c r="E29" s="2"/>
      <c r="F29" s="2"/>
      <c r="G29" s="2"/>
      <c r="H29" s="2"/>
      <c r="I29" s="2"/>
      <c r="J29" s="2"/>
      <c r="K29" s="141"/>
    </row>
    <row r="30" ht="12.75">
      <c r="K30" s="141"/>
    </row>
    <row r="31" ht="12.75">
      <c r="K31" s="141"/>
    </row>
    <row r="32" spans="1:11" ht="39">
      <c r="A32" s="4" t="s">
        <v>54</v>
      </c>
      <c r="B32" s="4"/>
      <c r="C32" s="4"/>
      <c r="D32" s="4"/>
      <c r="E32" s="4"/>
      <c r="F32" s="4"/>
      <c r="G32" s="4"/>
      <c r="H32" s="4"/>
      <c r="I32" s="4"/>
      <c r="J32" s="4"/>
      <c r="K32" s="141"/>
    </row>
    <row r="33" ht="12.75">
      <c r="K33" s="141"/>
    </row>
    <row r="34" ht="12.75">
      <c r="K34" s="141"/>
    </row>
    <row r="35" spans="1:11" ht="52.5">
      <c r="A35" s="4" t="s">
        <v>55</v>
      </c>
      <c r="B35" s="4"/>
      <c r="C35" s="4"/>
      <c r="D35" s="4"/>
      <c r="E35" s="4"/>
      <c r="F35" s="4"/>
      <c r="G35" s="4"/>
      <c r="H35" s="4"/>
      <c r="I35" s="4"/>
      <c r="J35" s="4"/>
      <c r="K35" s="141"/>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2:M36"/>
  <sheetViews>
    <sheetView zoomScalePageLayoutView="0" workbookViewId="0" topLeftCell="A8">
      <selection activeCell="A8" sqref="A8"/>
    </sheetView>
  </sheetViews>
  <sheetFormatPr defaultColWidth="9.140625" defaultRowHeight="12.75"/>
  <sheetData>
    <row r="2" spans="1:13" ht="12.75" hidden="1">
      <c r="A2" s="29" t="s">
        <v>0</v>
      </c>
      <c r="B2" s="29" t="s">
        <v>56</v>
      </c>
      <c r="C2" s="29" t="s">
        <v>7</v>
      </c>
      <c r="D2" s="29" t="s">
        <v>8</v>
      </c>
      <c r="E2" s="29" t="s">
        <v>57</v>
      </c>
      <c r="F2" s="29" t="s">
        <v>58</v>
      </c>
      <c r="G2" s="29" t="s">
        <v>59</v>
      </c>
      <c r="H2" s="29" t="s">
        <v>60</v>
      </c>
      <c r="I2" s="29" t="s">
        <v>61</v>
      </c>
      <c r="J2" s="29" t="s">
        <v>62</v>
      </c>
      <c r="K2" s="29" t="s">
        <v>63</v>
      </c>
      <c r="L2" s="29" t="s">
        <v>9</v>
      </c>
      <c r="M2" s="29" t="s">
        <v>64</v>
      </c>
    </row>
    <row r="3" spans="1:13" ht="12.75" hidden="1">
      <c r="A3" s="30" t="s">
        <v>65</v>
      </c>
      <c r="B3" s="29" t="s">
        <v>66</v>
      </c>
      <c r="C3" s="29" t="s">
        <v>18</v>
      </c>
      <c r="D3" s="29" t="s">
        <v>19</v>
      </c>
      <c r="E3" s="29" t="s">
        <v>67</v>
      </c>
      <c r="F3" s="29" t="s">
        <v>68</v>
      </c>
      <c r="G3" s="29" t="s">
        <v>69</v>
      </c>
      <c r="H3" s="29" t="s">
        <v>68</v>
      </c>
      <c r="I3" s="29" t="s">
        <v>70</v>
      </c>
      <c r="J3" s="29" t="s">
        <v>71</v>
      </c>
      <c r="K3" s="29" t="s">
        <v>72</v>
      </c>
      <c r="L3" s="29" t="s">
        <v>20</v>
      </c>
      <c r="M3" s="29" t="s">
        <v>21</v>
      </c>
    </row>
    <row r="4" spans="1:13" ht="12.75">
      <c r="A4" s="29"/>
      <c r="B4" s="29"/>
      <c r="C4" s="29"/>
      <c r="D4" s="29"/>
      <c r="E4" s="29"/>
      <c r="F4" s="29"/>
      <c r="G4" s="29"/>
      <c r="H4" s="29"/>
      <c r="I4" s="29"/>
      <c r="J4" s="29"/>
      <c r="K4" s="29"/>
      <c r="L4" s="29"/>
      <c r="M4" s="29"/>
    </row>
    <row r="5" spans="1:10" ht="22.5">
      <c r="A5" s="3" t="s">
        <v>73</v>
      </c>
      <c r="B5" s="6"/>
      <c r="C5" s="6"/>
      <c r="D5" s="6"/>
      <c r="E5" s="6"/>
      <c r="F5" s="6"/>
      <c r="G5" s="6"/>
      <c r="H5" s="6"/>
      <c r="I5" s="6"/>
      <c r="J5" s="6"/>
    </row>
    <row r="6" spans="1:10" ht="15">
      <c r="A6" s="7" t="str">
        <f>CONCATENATE("Created On: ",K3,)</f>
        <v>Created On: 03/24/2014</v>
      </c>
      <c r="B6" s="7"/>
      <c r="C6" s="7"/>
      <c r="D6" s="7"/>
      <c r="E6" s="7"/>
      <c r="F6" s="7"/>
      <c r="G6" s="7"/>
      <c r="H6" s="7"/>
      <c r="I6" s="7"/>
      <c r="J6" s="7"/>
    </row>
    <row r="7" spans="1:10" ht="15">
      <c r="A7" s="7" t="str">
        <f>CONCATENATE(C3," ",D3," Reporting Period")</f>
        <v>November 2013 Reporting Period</v>
      </c>
      <c r="B7" s="7"/>
      <c r="C7" s="7"/>
      <c r="D7" s="7"/>
      <c r="E7" s="7"/>
      <c r="F7" s="7"/>
      <c r="G7" s="7"/>
      <c r="H7" s="7"/>
      <c r="I7" s="7"/>
      <c r="J7" s="7"/>
    </row>
    <row r="10" ht="15">
      <c r="A10" s="31" t="s">
        <v>74</v>
      </c>
    </row>
    <row r="12" spans="1:10" ht="26.25">
      <c r="A12" s="4" t="str">
        <f>CONCATENATE("Based on State-reported data (",B3," entries) and estimated data where States did not report, gasoline consumption for ",M3," ",D3," changed by ",E3," percent compared to the same period in ",L3,". (1)")</f>
        <v>Based on State-reported data (50 entries) and estimated data where States did not report, gasoline consumption for January - November 2013 changed by 0.2 percent compared to the same period in 2012. (1)</v>
      </c>
      <c r="B12" s="4"/>
      <c r="C12" s="4"/>
      <c r="D12" s="4"/>
      <c r="E12" s="4"/>
      <c r="F12" s="4"/>
      <c r="G12" s="4"/>
      <c r="H12" s="4"/>
      <c r="I12" s="4"/>
      <c r="J12" s="4"/>
    </row>
    <row r="14" spans="1:10" ht="105">
      <c r="A14" s="4" t="s">
        <v>75</v>
      </c>
      <c r="B14" s="4"/>
      <c r="C14" s="4"/>
      <c r="D14" s="4"/>
      <c r="E14" s="4"/>
      <c r="F14" s="4"/>
      <c r="G14" s="4"/>
      <c r="H14" s="4"/>
      <c r="I14" s="4"/>
      <c r="J14" s="4"/>
    </row>
    <row r="15" spans="1:10" ht="12.75">
      <c r="A15" s="4" t="s">
        <v>76</v>
      </c>
      <c r="B15" s="4"/>
      <c r="C15" s="4"/>
      <c r="D15" s="4"/>
      <c r="E15" s="4"/>
      <c r="F15" s="4"/>
      <c r="G15" s="4"/>
      <c r="H15" s="4"/>
      <c r="I15" s="4"/>
      <c r="J15" s="4"/>
    </row>
    <row r="18" ht="24.75" customHeight="1">
      <c r="A18" s="31" t="s">
        <v>77</v>
      </c>
    </row>
    <row r="19" s="22" customFormat="1" ht="12.75">
      <c r="A19" s="21"/>
    </row>
    <row r="20" spans="1:10" ht="52.5">
      <c r="A20" s="4"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2013 are shown in the table MF-121T. The gasoline rates vary from a low of  7.5 cents per gallon to 39.5 cents with an average of 21.9 cents.Five States provide for full or partial exemptions for gasohol, a blend of 90 percent gasoline and 10 percent fuel alcohol. Diesel rates vary from 7.5 cents to 51.2 cents per gallon.</v>
      </c>
      <c r="B20" s="4"/>
      <c r="C20" s="4"/>
      <c r="D20" s="4"/>
      <c r="E20" s="4"/>
      <c r="F20" s="4"/>
      <c r="G20" s="4"/>
      <c r="H20" s="4"/>
      <c r="I20" s="4"/>
      <c r="J20" s="4"/>
    </row>
    <row r="22" spans="1:10" ht="52.5">
      <c r="A22" s="4" t="s">
        <v>78</v>
      </c>
      <c r="B22" s="4"/>
      <c r="C22" s="4"/>
      <c r="D22" s="4"/>
      <c r="E22" s="4"/>
      <c r="F22" s="4"/>
      <c r="G22" s="4"/>
      <c r="H22" s="4"/>
      <c r="I22" s="4"/>
      <c r="J22" s="4"/>
    </row>
    <row r="35" spans="1:10" ht="30.75">
      <c r="A35" s="8"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2012 and 2013 data are available.</v>
      </c>
      <c r="B35" s="4"/>
      <c r="C35" s="4"/>
      <c r="D35" s="4"/>
      <c r="E35" s="4"/>
      <c r="F35" s="4"/>
      <c r="G35" s="4"/>
      <c r="H35" s="4"/>
      <c r="I35" s="4"/>
      <c r="J35" s="4"/>
    </row>
    <row r="36" spans="2:10" ht="12.75">
      <c r="B36" s="8"/>
      <c r="C36" s="8"/>
      <c r="D36" s="8"/>
      <c r="E36" s="8"/>
      <c r="F36" s="8"/>
      <c r="G36" s="8"/>
      <c r="H36" s="8"/>
      <c r="I36" s="8"/>
      <c r="J36" s="8"/>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7.5" customHeight="1" hidden="1">
      <c r="B2" s="29" t="s">
        <v>0</v>
      </c>
      <c r="C2" s="29" t="s">
        <v>79</v>
      </c>
      <c r="D2" s="29" t="s">
        <v>80</v>
      </c>
      <c r="E2" s="29" t="s">
        <v>81</v>
      </c>
      <c r="F2" s="29" t="s">
        <v>82</v>
      </c>
      <c r="G2" s="29" t="s">
        <v>7</v>
      </c>
      <c r="H2" s="29" t="s">
        <v>8</v>
      </c>
      <c r="I2" s="29"/>
      <c r="J2" s="29"/>
      <c r="K2" s="29"/>
    </row>
    <row r="3" spans="2:11" ht="7.5" customHeight="1" hidden="1">
      <c r="B3" s="30" t="s">
        <v>83</v>
      </c>
      <c r="C3" s="29" t="s">
        <v>84</v>
      </c>
      <c r="D3" s="29" t="s">
        <v>84</v>
      </c>
      <c r="E3" s="29" t="s">
        <v>84</v>
      </c>
      <c r="F3" s="29" t="s">
        <v>72</v>
      </c>
      <c r="G3" s="29" t="s">
        <v>18</v>
      </c>
      <c r="H3" s="29" t="s">
        <v>19</v>
      </c>
      <c r="I3" s="29"/>
      <c r="J3" s="29"/>
      <c r="K3" s="29"/>
    </row>
    <row r="4" spans="2:11" ht="7.5" customHeight="1">
      <c r="B4" s="29"/>
      <c r="C4" s="29"/>
      <c r="D4" s="29"/>
      <c r="E4" s="29"/>
      <c r="F4" s="29"/>
      <c r="G4" s="29"/>
      <c r="H4" s="29"/>
      <c r="I4" s="29"/>
      <c r="J4" s="29"/>
      <c r="K4" s="29"/>
    </row>
    <row r="5" spans="2:11" ht="22.5" customHeight="1">
      <c r="B5" s="3" t="s">
        <v>85</v>
      </c>
      <c r="C5" s="6"/>
      <c r="D5" s="6"/>
      <c r="E5" s="6"/>
      <c r="F5" s="6"/>
      <c r="G5" s="6"/>
      <c r="H5" s="6"/>
      <c r="I5" s="6"/>
      <c r="J5" s="6"/>
      <c r="K5" s="6"/>
    </row>
    <row r="6" spans="2:11" ht="15" customHeight="1">
      <c r="B6" s="7" t="s">
        <v>86</v>
      </c>
      <c r="C6" s="7"/>
      <c r="D6" s="7"/>
      <c r="E6" s="7"/>
      <c r="F6" s="7"/>
      <c r="G6" s="7"/>
      <c r="H6" s="7"/>
      <c r="I6" s="7"/>
      <c r="J6" s="7"/>
      <c r="K6" s="7"/>
    </row>
    <row r="7" spans="2:11" ht="9" customHeight="1">
      <c r="B7" s="7"/>
      <c r="C7" s="7"/>
      <c r="D7" s="7"/>
      <c r="E7" s="7"/>
      <c r="F7" s="7"/>
      <c r="G7" s="7"/>
      <c r="H7" s="7"/>
      <c r="I7" s="7"/>
      <c r="J7" s="69"/>
      <c r="K7" s="69" t="s">
        <v>87</v>
      </c>
    </row>
    <row r="8" spans="2:11" ht="12" customHeight="1">
      <c r="B8" s="39" t="str">
        <f>CONCATENATE("Created On: ",F3)</f>
        <v>Created On: 03/24/2014</v>
      </c>
      <c r="F8" s="39" t="s">
        <v>88</v>
      </c>
      <c r="K8" s="69" t="str">
        <f>CONCATENATE(G3," ",H3," Reporting Period")</f>
        <v>November 2013 Reporting Period</v>
      </c>
    </row>
    <row r="9" spans="2:11" ht="12" customHeight="1">
      <c r="B9" s="153"/>
      <c r="C9" s="153" t="s">
        <v>89</v>
      </c>
      <c r="D9" s="154" t="s">
        <v>90</v>
      </c>
      <c r="E9" s="154"/>
      <c r="F9" s="153" t="s">
        <v>91</v>
      </c>
      <c r="G9" s="154" t="s">
        <v>90</v>
      </c>
      <c r="H9" s="154"/>
      <c r="I9" s="153" t="s">
        <v>92</v>
      </c>
      <c r="J9" s="154" t="s">
        <v>90</v>
      </c>
      <c r="K9" s="154"/>
    </row>
    <row r="10" spans="2:11" ht="12" customHeight="1">
      <c r="B10" s="155" t="s">
        <v>93</v>
      </c>
      <c r="C10" s="156" t="str">
        <f>C3</f>
        <v>52</v>
      </c>
      <c r="D10" s="157" t="s">
        <v>94</v>
      </c>
      <c r="E10" s="157"/>
      <c r="F10" s="156" t="str">
        <f>D3</f>
        <v>52</v>
      </c>
      <c r="G10" s="157" t="s">
        <v>94</v>
      </c>
      <c r="H10" s="157"/>
      <c r="I10" s="156" t="str">
        <f>E3</f>
        <v>52</v>
      </c>
      <c r="J10" s="157" t="s">
        <v>94</v>
      </c>
      <c r="K10" s="157"/>
    </row>
    <row r="11" spans="2:11" ht="12" customHeight="1">
      <c r="B11" s="155"/>
      <c r="C11" s="155" t="str">
        <f>CONCATENATE("(",C3," Entities)")</f>
        <v>(52 Entities)</v>
      </c>
      <c r="D11" s="157" t="s">
        <v>95</v>
      </c>
      <c r="E11" s="157"/>
      <c r="F11" s="155" t="str">
        <f>CONCATENATE("(",D3," Entities)")</f>
        <v>(52 Entities)</v>
      </c>
      <c r="G11" s="157" t="s">
        <v>95</v>
      </c>
      <c r="H11" s="157"/>
      <c r="I11" s="155" t="str">
        <f>CONCATENATE("(",E3," Entities)")</f>
        <v>(52 Entities)</v>
      </c>
      <c r="J11" s="157" t="s">
        <v>95</v>
      </c>
      <c r="K11" s="157"/>
    </row>
    <row r="12" spans="2:11" ht="16.5" customHeight="1">
      <c r="B12" s="158"/>
      <c r="C12" s="158" t="s">
        <v>96</v>
      </c>
      <c r="D12" s="159" t="s">
        <v>97</v>
      </c>
      <c r="E12" s="159" t="s">
        <v>98</v>
      </c>
      <c r="F12" s="158" t="s">
        <v>96</v>
      </c>
      <c r="G12" s="159" t="s">
        <v>97</v>
      </c>
      <c r="H12" s="159" t="s">
        <v>98</v>
      </c>
      <c r="I12" s="158" t="s">
        <v>96</v>
      </c>
      <c r="J12" s="159" t="s">
        <v>97</v>
      </c>
      <c r="K12" s="159" t="s">
        <v>98</v>
      </c>
    </row>
    <row r="13" spans="2:11" ht="7.5" customHeight="1" hidden="1">
      <c r="B13" s="39" t="s">
        <v>99</v>
      </c>
      <c r="C13" s="39" t="s">
        <v>100</v>
      </c>
      <c r="D13" s="39" t="s">
        <v>101</v>
      </c>
      <c r="E13" s="39" t="s">
        <v>102</v>
      </c>
      <c r="F13" s="39" t="s">
        <v>103</v>
      </c>
      <c r="G13" s="39" t="s">
        <v>104</v>
      </c>
      <c r="H13" s="39" t="s">
        <v>105</v>
      </c>
      <c r="I13" s="39" t="s">
        <v>106</v>
      </c>
      <c r="J13" s="39" t="s">
        <v>107</v>
      </c>
      <c r="K13" s="39" t="s">
        <v>108</v>
      </c>
    </row>
    <row r="14" spans="2:11" ht="7.5" customHeight="1" hidden="1">
      <c r="B14" s="40"/>
      <c r="C14" s="40">
        <v>0</v>
      </c>
      <c r="D14" s="41">
        <v>0</v>
      </c>
      <c r="E14" s="41">
        <v>0</v>
      </c>
      <c r="F14" s="40">
        <v>0</v>
      </c>
      <c r="G14" s="41">
        <v>0</v>
      </c>
      <c r="H14" s="41">
        <v>0</v>
      </c>
      <c r="I14" s="40">
        <v>0</v>
      </c>
      <c r="J14" s="41">
        <v>0</v>
      </c>
      <c r="K14" s="41">
        <v>0</v>
      </c>
    </row>
    <row r="15" spans="2:11" ht="9" customHeight="1">
      <c r="B15" s="58" t="s">
        <v>109</v>
      </c>
      <c r="C15" s="49">
        <v>210561473</v>
      </c>
      <c r="D15" s="49">
        <v>210561473</v>
      </c>
      <c r="E15" s="62">
        <v>-2.7</v>
      </c>
      <c r="F15" s="49">
        <v>199747812</v>
      </c>
      <c r="G15" s="49">
        <v>410309285</v>
      </c>
      <c r="H15" s="62">
        <v>-1.7</v>
      </c>
      <c r="I15" s="49">
        <v>192610653</v>
      </c>
      <c r="J15" s="49">
        <v>602919938</v>
      </c>
      <c r="K15" s="62">
        <v>-2.9</v>
      </c>
    </row>
    <row r="16" spans="2:11" ht="9" customHeight="1">
      <c r="B16" s="53" t="s">
        <v>110</v>
      </c>
      <c r="C16" s="50">
        <v>20814622</v>
      </c>
      <c r="D16" s="50">
        <v>20814622</v>
      </c>
      <c r="E16" s="63">
        <v>-6.9</v>
      </c>
      <c r="F16" s="50">
        <v>20334149</v>
      </c>
      <c r="G16" s="50">
        <v>41148771</v>
      </c>
      <c r="H16" s="63">
        <v>-4.3</v>
      </c>
      <c r="I16" s="50">
        <v>22940801</v>
      </c>
      <c r="J16" s="50">
        <v>64089572</v>
      </c>
      <c r="K16" s="63">
        <v>-3.4</v>
      </c>
    </row>
    <row r="17" spans="2:11" ht="9" customHeight="1">
      <c r="B17" s="53" t="s">
        <v>111</v>
      </c>
      <c r="C17" s="51">
        <v>215038634</v>
      </c>
      <c r="D17" s="51">
        <v>215038634</v>
      </c>
      <c r="E17" s="64">
        <v>-1</v>
      </c>
      <c r="F17" s="51">
        <v>203788155</v>
      </c>
      <c r="G17" s="51">
        <v>418826789</v>
      </c>
      <c r="H17" s="64">
        <v>-3</v>
      </c>
      <c r="I17" s="51">
        <v>234610391</v>
      </c>
      <c r="J17" s="51">
        <v>653437180</v>
      </c>
      <c r="K17" s="64">
        <v>-1.6</v>
      </c>
    </row>
    <row r="18" spans="2:11" ht="9" customHeight="1">
      <c r="B18" s="53" t="s">
        <v>112</v>
      </c>
      <c r="C18" s="51">
        <v>110224858</v>
      </c>
      <c r="D18" s="51">
        <v>110224858</v>
      </c>
      <c r="E18" s="64">
        <v>-1.9</v>
      </c>
      <c r="F18" s="51">
        <v>106075666</v>
      </c>
      <c r="G18" s="51">
        <v>216300524</v>
      </c>
      <c r="H18" s="64">
        <v>-3.9</v>
      </c>
      <c r="I18" s="51">
        <v>120479213</v>
      </c>
      <c r="J18" s="51">
        <v>336779737</v>
      </c>
      <c r="K18" s="64">
        <v>-3.1</v>
      </c>
    </row>
    <row r="19" spans="2:11" ht="9" customHeight="1">
      <c r="B19" s="53" t="s">
        <v>113</v>
      </c>
      <c r="C19" s="51">
        <v>1170849333</v>
      </c>
      <c r="D19" s="51">
        <v>1170849333</v>
      </c>
      <c r="E19" s="64">
        <v>0.3</v>
      </c>
      <c r="F19" s="51">
        <v>1099319175</v>
      </c>
      <c r="G19" s="51">
        <v>2270168508</v>
      </c>
      <c r="H19" s="64">
        <v>-2.3</v>
      </c>
      <c r="I19" s="51">
        <v>1241055218</v>
      </c>
      <c r="J19" s="51">
        <v>3511223726</v>
      </c>
      <c r="K19" s="64">
        <v>-1.4</v>
      </c>
    </row>
    <row r="20" spans="2:11" ht="9" customHeight="1">
      <c r="B20" s="53" t="s">
        <v>114</v>
      </c>
      <c r="C20" s="51">
        <v>172791212</v>
      </c>
      <c r="D20" s="51">
        <v>172791212</v>
      </c>
      <c r="E20" s="64">
        <v>1.9</v>
      </c>
      <c r="F20" s="51">
        <v>157411158</v>
      </c>
      <c r="G20" s="51">
        <v>330202370</v>
      </c>
      <c r="H20" s="64">
        <v>-0.9</v>
      </c>
      <c r="I20" s="51">
        <v>176690685</v>
      </c>
      <c r="J20" s="51">
        <v>506893055</v>
      </c>
      <c r="K20" s="64">
        <v>-1.1</v>
      </c>
    </row>
    <row r="21" spans="2:11" ht="9" customHeight="1">
      <c r="B21" s="53" t="s">
        <v>115</v>
      </c>
      <c r="C21" s="50">
        <v>115751875</v>
      </c>
      <c r="D21" s="50">
        <v>115751875</v>
      </c>
      <c r="E21" s="63">
        <v>0.8</v>
      </c>
      <c r="F21" s="50">
        <v>102996826</v>
      </c>
      <c r="G21" s="50">
        <v>218748701</v>
      </c>
      <c r="H21" s="63">
        <v>-3.4</v>
      </c>
      <c r="I21" s="50">
        <v>119534678</v>
      </c>
      <c r="J21" s="50">
        <v>338283379</v>
      </c>
      <c r="K21" s="63">
        <v>-2.1</v>
      </c>
    </row>
    <row r="22" spans="2:11" ht="9" customHeight="1">
      <c r="B22" s="53" t="s">
        <v>116</v>
      </c>
      <c r="C22" s="51">
        <v>36094593</v>
      </c>
      <c r="D22" s="51">
        <v>36094593</v>
      </c>
      <c r="E22" s="64">
        <v>8.9</v>
      </c>
      <c r="F22" s="51">
        <v>34171497</v>
      </c>
      <c r="G22" s="51">
        <v>70266090</v>
      </c>
      <c r="H22" s="64">
        <v>6.3</v>
      </c>
      <c r="I22" s="51">
        <v>31950577</v>
      </c>
      <c r="J22" s="51">
        <v>102216667</v>
      </c>
      <c r="K22" s="64">
        <v>3.2</v>
      </c>
    </row>
    <row r="23" spans="2:11" ht="9" customHeight="1">
      <c r="B23" s="53" t="s">
        <v>117</v>
      </c>
      <c r="C23" s="50">
        <v>7278796</v>
      </c>
      <c r="D23" s="50">
        <v>7278796</v>
      </c>
      <c r="E23" s="63">
        <v>-32.6</v>
      </c>
      <c r="F23" s="50">
        <v>6900131</v>
      </c>
      <c r="G23" s="50">
        <v>14178927</v>
      </c>
      <c r="H23" s="63">
        <v>-20.4</v>
      </c>
      <c r="I23" s="50">
        <v>7337350</v>
      </c>
      <c r="J23" s="50">
        <v>21516277</v>
      </c>
      <c r="K23" s="63">
        <v>-12.9</v>
      </c>
    </row>
    <row r="24" spans="2:11" ht="9" customHeight="1">
      <c r="B24" s="53" t="s">
        <v>118</v>
      </c>
      <c r="C24" s="51">
        <v>677907696</v>
      </c>
      <c r="D24" s="51">
        <v>677907696</v>
      </c>
      <c r="E24" s="64">
        <v>-1.4</v>
      </c>
      <c r="F24" s="51">
        <v>674281345</v>
      </c>
      <c r="G24" s="51">
        <v>1352189041</v>
      </c>
      <c r="H24" s="64">
        <v>0</v>
      </c>
      <c r="I24" s="51">
        <v>655345360</v>
      </c>
      <c r="J24" s="51">
        <v>2007534401</v>
      </c>
      <c r="K24" s="64">
        <v>-1.1</v>
      </c>
    </row>
    <row r="25" spans="2:11" ht="9" customHeight="1">
      <c r="B25" s="53" t="s">
        <v>119</v>
      </c>
      <c r="C25" s="51">
        <v>362128010</v>
      </c>
      <c r="D25" s="51">
        <v>362128010</v>
      </c>
      <c r="E25" s="64">
        <v>-2.5</v>
      </c>
      <c r="F25" s="51">
        <v>349210325</v>
      </c>
      <c r="G25" s="51">
        <v>711338335</v>
      </c>
      <c r="H25" s="64">
        <v>-4.4</v>
      </c>
      <c r="I25" s="51">
        <v>573957360</v>
      </c>
      <c r="J25" s="51">
        <v>1285295695</v>
      </c>
      <c r="K25" s="64">
        <v>11</v>
      </c>
    </row>
    <row r="26" spans="2:11" ht="9" customHeight="1">
      <c r="B26" s="53" t="s">
        <v>120</v>
      </c>
      <c r="C26" s="51">
        <v>38093073</v>
      </c>
      <c r="D26" s="51">
        <v>38093073</v>
      </c>
      <c r="E26" s="64">
        <v>4</v>
      </c>
      <c r="F26" s="51">
        <v>34825819</v>
      </c>
      <c r="G26" s="51">
        <v>72918892</v>
      </c>
      <c r="H26" s="64">
        <v>-0.3</v>
      </c>
      <c r="I26" s="51">
        <v>38510637</v>
      </c>
      <c r="J26" s="51">
        <v>111429529</v>
      </c>
      <c r="K26" s="64">
        <v>-0.2</v>
      </c>
    </row>
    <row r="27" spans="2:11" ht="9" customHeight="1">
      <c r="B27" s="53" t="s">
        <v>121</v>
      </c>
      <c r="C27" s="51">
        <v>52697549</v>
      </c>
      <c r="D27" s="51">
        <v>52697549</v>
      </c>
      <c r="E27" s="64">
        <v>-2.4</v>
      </c>
      <c r="F27" s="51">
        <v>56836266</v>
      </c>
      <c r="G27" s="51">
        <v>109533815</v>
      </c>
      <c r="H27" s="64">
        <v>-1.2</v>
      </c>
      <c r="I27" s="51">
        <v>56217279</v>
      </c>
      <c r="J27" s="51">
        <v>165751094</v>
      </c>
      <c r="K27" s="64">
        <v>1.1</v>
      </c>
    </row>
    <row r="28" spans="2:11" ht="9" customHeight="1">
      <c r="B28" s="53" t="s">
        <v>122</v>
      </c>
      <c r="C28" s="51">
        <v>370648706</v>
      </c>
      <c r="D28" s="51">
        <v>370648706</v>
      </c>
      <c r="E28" s="64">
        <v>-2.3</v>
      </c>
      <c r="F28" s="51">
        <v>357131394</v>
      </c>
      <c r="G28" s="51">
        <v>727780100</v>
      </c>
      <c r="H28" s="64">
        <v>-3</v>
      </c>
      <c r="I28" s="51">
        <v>323301395</v>
      </c>
      <c r="J28" s="51">
        <v>1051081495</v>
      </c>
      <c r="K28" s="64">
        <v>-6.1</v>
      </c>
    </row>
    <row r="29" spans="2:11" ht="9" customHeight="1">
      <c r="B29" s="53" t="s">
        <v>123</v>
      </c>
      <c r="C29" s="51">
        <v>237083682</v>
      </c>
      <c r="D29" s="51">
        <v>237083682</v>
      </c>
      <c r="E29" s="64">
        <v>1.4</v>
      </c>
      <c r="F29" s="51">
        <v>222056756</v>
      </c>
      <c r="G29" s="51">
        <v>459140438</v>
      </c>
      <c r="H29" s="64">
        <v>-2.1</v>
      </c>
      <c r="I29" s="51">
        <v>248897236</v>
      </c>
      <c r="J29" s="51">
        <v>708037674</v>
      </c>
      <c r="K29" s="64">
        <v>-1.9</v>
      </c>
    </row>
    <row r="30" spans="2:11" ht="9" customHeight="1">
      <c r="B30" s="53" t="s">
        <v>124</v>
      </c>
      <c r="C30" s="51">
        <v>125458979</v>
      </c>
      <c r="D30" s="51">
        <v>125458979</v>
      </c>
      <c r="E30" s="64">
        <v>-1.4</v>
      </c>
      <c r="F30" s="51">
        <v>115868284</v>
      </c>
      <c r="G30" s="51">
        <v>241327263</v>
      </c>
      <c r="H30" s="64">
        <v>-3</v>
      </c>
      <c r="I30" s="51">
        <v>129712812</v>
      </c>
      <c r="J30" s="51">
        <v>371040075</v>
      </c>
      <c r="K30" s="64">
        <v>-2.8</v>
      </c>
    </row>
    <row r="31" spans="2:11" ht="9" customHeight="1">
      <c r="B31" s="53" t="s">
        <v>125</v>
      </c>
      <c r="C31" s="51">
        <v>99223322</v>
      </c>
      <c r="D31" s="51">
        <v>99223322</v>
      </c>
      <c r="E31" s="64">
        <v>-3.9</v>
      </c>
      <c r="F31" s="51">
        <v>90699981</v>
      </c>
      <c r="G31" s="51">
        <v>189923303</v>
      </c>
      <c r="H31" s="64">
        <v>-7.2</v>
      </c>
      <c r="I31" s="51">
        <v>103402767</v>
      </c>
      <c r="J31" s="51">
        <v>293326070</v>
      </c>
      <c r="K31" s="64">
        <v>-6.5</v>
      </c>
    </row>
    <row r="32" spans="2:11" ht="9" customHeight="1">
      <c r="B32" s="53" t="s">
        <v>126</v>
      </c>
      <c r="C32" s="51">
        <v>164073515</v>
      </c>
      <c r="D32" s="51">
        <v>164073515</v>
      </c>
      <c r="E32" s="64">
        <v>-0.9</v>
      </c>
      <c r="F32" s="51">
        <v>156237933</v>
      </c>
      <c r="G32" s="51">
        <v>320311448</v>
      </c>
      <c r="H32" s="64">
        <v>-3.3</v>
      </c>
      <c r="I32" s="51">
        <v>179729206</v>
      </c>
      <c r="J32" s="51">
        <v>500040654</v>
      </c>
      <c r="K32" s="64">
        <v>-3.2</v>
      </c>
    </row>
    <row r="33" spans="2:11" ht="9" customHeight="1">
      <c r="B33" s="53" t="s">
        <v>127</v>
      </c>
      <c r="C33" s="51">
        <v>162522743</v>
      </c>
      <c r="D33" s="51">
        <v>162522743</v>
      </c>
      <c r="E33" s="64">
        <v>-9.8</v>
      </c>
      <c r="F33" s="51">
        <v>174284574</v>
      </c>
      <c r="G33" s="51">
        <v>336807317</v>
      </c>
      <c r="H33" s="64">
        <v>-6.3</v>
      </c>
      <c r="I33" s="51">
        <v>202721270</v>
      </c>
      <c r="J33" s="51">
        <v>539528587</v>
      </c>
      <c r="K33" s="64">
        <v>-3.8</v>
      </c>
    </row>
    <row r="34" spans="2:11" ht="9" customHeight="1">
      <c r="B34" s="53" t="s">
        <v>128</v>
      </c>
      <c r="C34" s="51">
        <v>53770547</v>
      </c>
      <c r="D34" s="51">
        <v>53770547</v>
      </c>
      <c r="E34" s="64">
        <v>-0.8</v>
      </c>
      <c r="F34" s="51">
        <v>51971867</v>
      </c>
      <c r="G34" s="51">
        <v>105742414</v>
      </c>
      <c r="H34" s="64">
        <v>-0.1</v>
      </c>
      <c r="I34" s="51">
        <v>45580301</v>
      </c>
      <c r="J34" s="51">
        <v>151322715</v>
      </c>
      <c r="K34" s="64">
        <v>-1.4</v>
      </c>
    </row>
    <row r="35" spans="2:11" ht="9" customHeight="1">
      <c r="B35" s="53" t="s">
        <v>129</v>
      </c>
      <c r="C35" s="51">
        <v>224777689</v>
      </c>
      <c r="D35" s="51">
        <v>224777689</v>
      </c>
      <c r="E35" s="64">
        <v>-3.5</v>
      </c>
      <c r="F35" s="51">
        <v>211499874</v>
      </c>
      <c r="G35" s="51">
        <v>436277563</v>
      </c>
      <c r="H35" s="64">
        <v>1.2</v>
      </c>
      <c r="I35" s="51">
        <v>221498794</v>
      </c>
      <c r="J35" s="51">
        <v>657776357</v>
      </c>
      <c r="K35" s="64">
        <v>-0.5</v>
      </c>
    </row>
    <row r="36" spans="2:11" ht="9" customHeight="1">
      <c r="B36" s="53" t="s">
        <v>130</v>
      </c>
      <c r="C36" s="51">
        <v>220102148</v>
      </c>
      <c r="D36" s="51">
        <v>220102148</v>
      </c>
      <c r="E36" s="64">
        <v>1.2</v>
      </c>
      <c r="F36" s="51">
        <v>197310630</v>
      </c>
      <c r="G36" s="51">
        <v>417412778</v>
      </c>
      <c r="H36" s="64">
        <v>-6</v>
      </c>
      <c r="I36" s="51">
        <v>224250888</v>
      </c>
      <c r="J36" s="51">
        <v>641663666</v>
      </c>
      <c r="K36" s="64">
        <v>-4.5</v>
      </c>
    </row>
    <row r="37" spans="2:11" ht="9" customHeight="1">
      <c r="B37" s="53" t="s">
        <v>131</v>
      </c>
      <c r="C37" s="51">
        <v>377482060</v>
      </c>
      <c r="D37" s="51">
        <v>377482060</v>
      </c>
      <c r="E37" s="64">
        <v>9.3</v>
      </c>
      <c r="F37" s="51">
        <v>312696778</v>
      </c>
      <c r="G37" s="51">
        <v>690178838</v>
      </c>
      <c r="H37" s="64">
        <v>0.3</v>
      </c>
      <c r="I37" s="51">
        <v>380944016</v>
      </c>
      <c r="J37" s="51">
        <v>1071122854</v>
      </c>
      <c r="K37" s="64">
        <v>3.9</v>
      </c>
    </row>
    <row r="38" spans="2:11" ht="9" customHeight="1">
      <c r="B38" s="53" t="s">
        <v>132</v>
      </c>
      <c r="C38" s="51">
        <v>202727340</v>
      </c>
      <c r="D38" s="51">
        <v>202727340</v>
      </c>
      <c r="E38" s="64">
        <v>-16.6</v>
      </c>
      <c r="F38" s="51">
        <v>183268053</v>
      </c>
      <c r="G38" s="51">
        <v>385995393</v>
      </c>
      <c r="H38" s="64">
        <v>-6.1</v>
      </c>
      <c r="I38" s="51">
        <v>201408741</v>
      </c>
      <c r="J38" s="51">
        <v>587404134</v>
      </c>
      <c r="K38" s="64">
        <v>-6.9</v>
      </c>
    </row>
    <row r="39" spans="2:11" ht="9" customHeight="1">
      <c r="B39" s="53" t="s">
        <v>133</v>
      </c>
      <c r="C39" s="51">
        <v>123535530</v>
      </c>
      <c r="D39" s="51">
        <v>123535530</v>
      </c>
      <c r="E39" s="64">
        <v>5.1</v>
      </c>
      <c r="F39" s="51">
        <v>117382755</v>
      </c>
      <c r="G39" s="51">
        <v>240918285</v>
      </c>
      <c r="H39" s="64">
        <v>-0.4</v>
      </c>
      <c r="I39" s="51">
        <v>136090254</v>
      </c>
      <c r="J39" s="51">
        <v>377008539</v>
      </c>
      <c r="K39" s="64">
        <v>-3.7</v>
      </c>
    </row>
    <row r="40" spans="2:11" ht="9" customHeight="1">
      <c r="B40" s="53" t="s">
        <v>134</v>
      </c>
      <c r="C40" s="51">
        <v>240061575</v>
      </c>
      <c r="D40" s="51">
        <v>240061575</v>
      </c>
      <c r="E40" s="64">
        <v>-0.1</v>
      </c>
      <c r="F40" s="51">
        <v>221387024</v>
      </c>
      <c r="G40" s="51">
        <v>461448599</v>
      </c>
      <c r="H40" s="64">
        <v>-3.5</v>
      </c>
      <c r="I40" s="51">
        <v>254115896</v>
      </c>
      <c r="J40" s="51">
        <v>715564495</v>
      </c>
      <c r="K40" s="64">
        <v>-3.2</v>
      </c>
    </row>
    <row r="41" spans="2:11" ht="9" customHeight="1">
      <c r="B41" s="53" t="s">
        <v>135</v>
      </c>
      <c r="C41" s="51">
        <v>36777560</v>
      </c>
      <c r="D41" s="51">
        <v>36777560</v>
      </c>
      <c r="E41" s="64">
        <v>1.4</v>
      </c>
      <c r="F41" s="51">
        <v>34735917</v>
      </c>
      <c r="G41" s="51">
        <v>71513477</v>
      </c>
      <c r="H41" s="64">
        <v>-1.9</v>
      </c>
      <c r="I41" s="51">
        <v>38173197</v>
      </c>
      <c r="J41" s="51">
        <v>109686674</v>
      </c>
      <c r="K41" s="64">
        <v>-1.2</v>
      </c>
    </row>
    <row r="42" spans="2:11" ht="9" customHeight="1">
      <c r="B42" s="53" t="s">
        <v>136</v>
      </c>
      <c r="C42" s="51">
        <v>64326067</v>
      </c>
      <c r="D42" s="51">
        <v>64326067</v>
      </c>
      <c r="E42" s="64">
        <v>-1.3</v>
      </c>
      <c r="F42" s="51">
        <v>59347984</v>
      </c>
      <c r="G42" s="51">
        <v>123674051</v>
      </c>
      <c r="H42" s="64">
        <v>-3.4</v>
      </c>
      <c r="I42" s="51">
        <v>67011536</v>
      </c>
      <c r="J42" s="51">
        <v>190685587</v>
      </c>
      <c r="K42" s="64">
        <v>-3.5</v>
      </c>
    </row>
    <row r="43" spans="2:11" ht="9" customHeight="1">
      <c r="B43" s="53" t="s">
        <v>137</v>
      </c>
      <c r="C43" s="51">
        <v>87220691</v>
      </c>
      <c r="D43" s="51">
        <v>87220691</v>
      </c>
      <c r="E43" s="64">
        <v>2.3</v>
      </c>
      <c r="F43" s="51">
        <v>80579111</v>
      </c>
      <c r="G43" s="51">
        <v>167799802</v>
      </c>
      <c r="H43" s="64">
        <v>-0.7</v>
      </c>
      <c r="I43" s="51">
        <v>92546482</v>
      </c>
      <c r="J43" s="51">
        <v>260346284</v>
      </c>
      <c r="K43" s="64">
        <v>0.3</v>
      </c>
    </row>
    <row r="44" spans="2:11" ht="9" customHeight="1">
      <c r="B44" s="53" t="s">
        <v>138</v>
      </c>
      <c r="C44" s="51">
        <v>57014736</v>
      </c>
      <c r="D44" s="51">
        <v>57014736</v>
      </c>
      <c r="E44" s="64">
        <v>2.9</v>
      </c>
      <c r="F44" s="51">
        <v>51089102</v>
      </c>
      <c r="G44" s="51">
        <v>108103838</v>
      </c>
      <c r="H44" s="64">
        <v>-1.3</v>
      </c>
      <c r="I44" s="51">
        <v>56028777</v>
      </c>
      <c r="J44" s="51">
        <v>164132615</v>
      </c>
      <c r="K44" s="64">
        <v>-0.5</v>
      </c>
    </row>
    <row r="45" spans="2:11" ht="9" customHeight="1">
      <c r="B45" s="53" t="s">
        <v>139</v>
      </c>
      <c r="C45" s="51">
        <v>292042838</v>
      </c>
      <c r="D45" s="51">
        <v>292042838</v>
      </c>
      <c r="E45" s="64">
        <v>-6</v>
      </c>
      <c r="F45" s="51">
        <v>287528981</v>
      </c>
      <c r="G45" s="51">
        <v>579571819</v>
      </c>
      <c r="H45" s="64">
        <v>-6.8</v>
      </c>
      <c r="I45" s="51">
        <v>339643384</v>
      </c>
      <c r="J45" s="51">
        <v>919215203</v>
      </c>
      <c r="K45" s="64">
        <v>-5</v>
      </c>
    </row>
    <row r="46" spans="2:11" ht="9" customHeight="1">
      <c r="B46" s="53" t="s">
        <v>140</v>
      </c>
      <c r="C46" s="51">
        <v>79749971</v>
      </c>
      <c r="D46" s="51">
        <v>79749971</v>
      </c>
      <c r="E46" s="64">
        <v>7.7</v>
      </c>
      <c r="F46" s="51">
        <v>66673967</v>
      </c>
      <c r="G46" s="51">
        <v>146423938</v>
      </c>
      <c r="H46" s="64">
        <v>-0.8</v>
      </c>
      <c r="I46" s="51">
        <v>91680392</v>
      </c>
      <c r="J46" s="51">
        <v>238104330</v>
      </c>
      <c r="K46" s="64">
        <v>1.8</v>
      </c>
    </row>
    <row r="47" spans="2:11" ht="9" customHeight="1">
      <c r="B47" s="53" t="s">
        <v>141</v>
      </c>
      <c r="C47" s="51">
        <v>442202921</v>
      </c>
      <c r="D47" s="51">
        <v>442202921</v>
      </c>
      <c r="E47" s="64">
        <v>-10.2</v>
      </c>
      <c r="F47" s="51">
        <v>414351224</v>
      </c>
      <c r="G47" s="51">
        <v>856554145</v>
      </c>
      <c r="H47" s="64">
        <v>-6.2</v>
      </c>
      <c r="I47" s="51">
        <v>418842682</v>
      </c>
      <c r="J47" s="51">
        <v>1275396827</v>
      </c>
      <c r="K47" s="64">
        <v>-5.5</v>
      </c>
    </row>
    <row r="48" spans="2:11" ht="9" customHeight="1">
      <c r="B48" s="53" t="s">
        <v>142</v>
      </c>
      <c r="C48" s="51">
        <v>338482301</v>
      </c>
      <c r="D48" s="51">
        <v>338482301</v>
      </c>
      <c r="E48" s="64">
        <v>3</v>
      </c>
      <c r="F48" s="51">
        <v>321299297</v>
      </c>
      <c r="G48" s="51">
        <v>659781598</v>
      </c>
      <c r="H48" s="64">
        <v>-0.9</v>
      </c>
      <c r="I48" s="51">
        <v>368729097</v>
      </c>
      <c r="J48" s="51">
        <v>1028510695</v>
      </c>
      <c r="K48" s="64">
        <v>-0.8</v>
      </c>
    </row>
    <row r="49" spans="2:11" ht="9" customHeight="1">
      <c r="B49" s="53" t="s">
        <v>143</v>
      </c>
      <c r="C49" s="51">
        <v>35115295</v>
      </c>
      <c r="D49" s="51">
        <v>35115295</v>
      </c>
      <c r="E49" s="64">
        <v>15.3</v>
      </c>
      <c r="F49" s="51">
        <v>31656567</v>
      </c>
      <c r="G49" s="51">
        <v>66771862</v>
      </c>
      <c r="H49" s="64">
        <v>3.3</v>
      </c>
      <c r="I49" s="51">
        <v>32497435</v>
      </c>
      <c r="J49" s="51">
        <v>99269297</v>
      </c>
      <c r="K49" s="64">
        <v>1.3</v>
      </c>
    </row>
    <row r="50" spans="2:11" ht="9" customHeight="1">
      <c r="B50" s="53" t="s">
        <v>144</v>
      </c>
      <c r="C50" s="51">
        <v>392689620</v>
      </c>
      <c r="D50" s="51">
        <v>392689620</v>
      </c>
      <c r="E50" s="64">
        <v>1.9</v>
      </c>
      <c r="F50" s="51">
        <v>363892626</v>
      </c>
      <c r="G50" s="51">
        <v>756582246</v>
      </c>
      <c r="H50" s="64">
        <v>-1.6</v>
      </c>
      <c r="I50" s="51">
        <v>411765672</v>
      </c>
      <c r="J50" s="51">
        <v>1168347918</v>
      </c>
      <c r="K50" s="64">
        <v>-1.2</v>
      </c>
    </row>
    <row r="51" spans="2:11" ht="9" customHeight="1">
      <c r="B51" s="53" t="s">
        <v>145</v>
      </c>
      <c r="C51" s="51">
        <v>125252754</v>
      </c>
      <c r="D51" s="51">
        <v>125252754</v>
      </c>
      <c r="E51" s="64">
        <v>-28.8</v>
      </c>
      <c r="F51" s="51">
        <v>169639971</v>
      </c>
      <c r="G51" s="51">
        <v>294892725</v>
      </c>
      <c r="H51" s="64">
        <v>-8.7</v>
      </c>
      <c r="I51" s="51">
        <v>135438152</v>
      </c>
      <c r="J51" s="51">
        <v>430330877</v>
      </c>
      <c r="K51" s="64">
        <v>-5.2</v>
      </c>
    </row>
    <row r="52" spans="2:11" ht="9" customHeight="1">
      <c r="B52" s="53" t="s">
        <v>146</v>
      </c>
      <c r="C52" s="51">
        <v>112304252</v>
      </c>
      <c r="D52" s="51">
        <v>112304252</v>
      </c>
      <c r="E52" s="64">
        <v>20</v>
      </c>
      <c r="F52" s="51">
        <v>105809103</v>
      </c>
      <c r="G52" s="51">
        <v>218113355</v>
      </c>
      <c r="H52" s="64">
        <v>-2.5</v>
      </c>
      <c r="I52" s="51">
        <v>120220432</v>
      </c>
      <c r="J52" s="51">
        <v>338333787</v>
      </c>
      <c r="K52" s="64">
        <v>-0.6</v>
      </c>
    </row>
    <row r="53" spans="2:11" ht="9" customHeight="1">
      <c r="B53" s="53" t="s">
        <v>147</v>
      </c>
      <c r="C53" s="51">
        <v>389306499</v>
      </c>
      <c r="D53" s="51">
        <v>389306499</v>
      </c>
      <c r="E53" s="64">
        <v>-2.3</v>
      </c>
      <c r="F53" s="51">
        <v>365436464</v>
      </c>
      <c r="G53" s="51">
        <v>754742963</v>
      </c>
      <c r="H53" s="64">
        <v>-2.6</v>
      </c>
      <c r="I53" s="51">
        <v>409763893</v>
      </c>
      <c r="J53" s="51">
        <v>1164506856</v>
      </c>
      <c r="K53" s="64">
        <v>-2.3</v>
      </c>
    </row>
    <row r="54" spans="2:11" ht="9" customHeight="1">
      <c r="B54" s="53" t="s">
        <v>148</v>
      </c>
      <c r="C54" s="51">
        <v>28983014</v>
      </c>
      <c r="D54" s="51">
        <v>28983014</v>
      </c>
      <c r="E54" s="64">
        <v>7.4</v>
      </c>
      <c r="F54" s="51">
        <v>27126279</v>
      </c>
      <c r="G54" s="51">
        <v>56109293</v>
      </c>
      <c r="H54" s="64">
        <v>-1.8</v>
      </c>
      <c r="I54" s="51">
        <v>32973893</v>
      </c>
      <c r="J54" s="51">
        <v>89083186</v>
      </c>
      <c r="K54" s="64">
        <v>1.8</v>
      </c>
    </row>
    <row r="55" spans="2:11" ht="9" customHeight="1">
      <c r="B55" s="53" t="s">
        <v>149</v>
      </c>
      <c r="C55" s="51">
        <v>213826460</v>
      </c>
      <c r="D55" s="51">
        <v>213826460</v>
      </c>
      <c r="E55" s="64">
        <v>7.1</v>
      </c>
      <c r="F55" s="51">
        <v>196585176</v>
      </c>
      <c r="G55" s="51">
        <v>410411636</v>
      </c>
      <c r="H55" s="64">
        <v>2.4</v>
      </c>
      <c r="I55" s="51">
        <v>227506669</v>
      </c>
      <c r="J55" s="51">
        <v>637918305</v>
      </c>
      <c r="K55" s="64">
        <v>1.1</v>
      </c>
    </row>
    <row r="56" spans="2:11" ht="9" customHeight="1">
      <c r="B56" s="53" t="s">
        <v>150</v>
      </c>
      <c r="C56" s="51">
        <v>37383623</v>
      </c>
      <c r="D56" s="51">
        <v>37383623</v>
      </c>
      <c r="E56" s="64">
        <v>29.9</v>
      </c>
      <c r="F56" s="51">
        <v>29792703</v>
      </c>
      <c r="G56" s="51">
        <v>67176326</v>
      </c>
      <c r="H56" s="64">
        <v>-17.3</v>
      </c>
      <c r="I56" s="51">
        <v>30367077</v>
      </c>
      <c r="J56" s="51">
        <v>97543403</v>
      </c>
      <c r="K56" s="64">
        <v>-4</v>
      </c>
    </row>
    <row r="57" spans="2:11" ht="9" customHeight="1">
      <c r="B57" s="53" t="s">
        <v>151</v>
      </c>
      <c r="C57" s="51">
        <v>248223974</v>
      </c>
      <c r="D57" s="51">
        <v>248223974</v>
      </c>
      <c r="E57" s="64">
        <v>-4.1</v>
      </c>
      <c r="F57" s="51">
        <v>217603864</v>
      </c>
      <c r="G57" s="51">
        <v>465827838</v>
      </c>
      <c r="H57" s="64">
        <v>-2.9</v>
      </c>
      <c r="I57" s="51">
        <v>279031883</v>
      </c>
      <c r="J57" s="51">
        <v>744859721</v>
      </c>
      <c r="K57" s="64">
        <v>2.2</v>
      </c>
    </row>
    <row r="58" spans="2:11" ht="9" customHeight="1">
      <c r="B58" s="53" t="s">
        <v>152</v>
      </c>
      <c r="C58" s="51">
        <v>984267092</v>
      </c>
      <c r="D58" s="51">
        <v>984267092</v>
      </c>
      <c r="E58" s="64">
        <v>0.5</v>
      </c>
      <c r="F58" s="51">
        <v>959697372</v>
      </c>
      <c r="G58" s="51">
        <v>1943964464</v>
      </c>
      <c r="H58" s="64">
        <v>-0.5</v>
      </c>
      <c r="I58" s="51">
        <v>1086278751</v>
      </c>
      <c r="J58" s="51">
        <v>3030243215</v>
      </c>
      <c r="K58" s="64">
        <v>0.4</v>
      </c>
    </row>
    <row r="59" spans="2:11" ht="9" customHeight="1">
      <c r="B59" s="53" t="s">
        <v>153</v>
      </c>
      <c r="C59" s="51">
        <v>84173781</v>
      </c>
      <c r="D59" s="51">
        <v>84173781</v>
      </c>
      <c r="E59" s="64">
        <v>0.1</v>
      </c>
      <c r="F59" s="51">
        <v>86402923</v>
      </c>
      <c r="G59" s="51">
        <v>170576704</v>
      </c>
      <c r="H59" s="64">
        <v>-0.7</v>
      </c>
      <c r="I59" s="51">
        <v>81001172</v>
      </c>
      <c r="J59" s="51">
        <v>251577876</v>
      </c>
      <c r="K59" s="64">
        <v>-8.3</v>
      </c>
    </row>
    <row r="60" spans="2:11" ht="9" customHeight="1">
      <c r="B60" s="53" t="s">
        <v>154</v>
      </c>
      <c r="C60" s="51">
        <v>26655536</v>
      </c>
      <c r="D60" s="51">
        <v>26655536</v>
      </c>
      <c r="E60" s="64">
        <v>3.4</v>
      </c>
      <c r="F60" s="51">
        <v>23737138</v>
      </c>
      <c r="G60" s="51">
        <v>50392674</v>
      </c>
      <c r="H60" s="64">
        <v>-0.6</v>
      </c>
      <c r="I60" s="51">
        <v>25488509</v>
      </c>
      <c r="J60" s="51">
        <v>75881183</v>
      </c>
      <c r="K60" s="64">
        <v>-0.4</v>
      </c>
    </row>
    <row r="61" spans="2:11" ht="9" customHeight="1">
      <c r="B61" s="53" t="s">
        <v>155</v>
      </c>
      <c r="C61" s="51">
        <v>305693688</v>
      </c>
      <c r="D61" s="51">
        <v>305693688</v>
      </c>
      <c r="E61" s="64">
        <v>-1.8</v>
      </c>
      <c r="F61" s="51">
        <v>302659698</v>
      </c>
      <c r="G61" s="51">
        <v>608353386</v>
      </c>
      <c r="H61" s="64">
        <v>-16.8</v>
      </c>
      <c r="I61" s="51">
        <v>330038244</v>
      </c>
      <c r="J61" s="51">
        <v>938391630</v>
      </c>
      <c r="K61" s="64">
        <v>-1.7</v>
      </c>
    </row>
    <row r="62" spans="2:11" ht="9" customHeight="1">
      <c r="B62" s="53" t="s">
        <v>156</v>
      </c>
      <c r="C62" s="51">
        <v>218537609</v>
      </c>
      <c r="D62" s="51">
        <v>218537609</v>
      </c>
      <c r="E62" s="64">
        <v>6.3</v>
      </c>
      <c r="F62" s="51">
        <v>201056011</v>
      </c>
      <c r="G62" s="51">
        <v>419593620</v>
      </c>
      <c r="H62" s="64">
        <v>0.8</v>
      </c>
      <c r="I62" s="51">
        <v>226996546</v>
      </c>
      <c r="J62" s="51">
        <v>646590166</v>
      </c>
      <c r="K62" s="64">
        <v>0.9</v>
      </c>
    </row>
    <row r="63" spans="2:11" ht="9" customHeight="1">
      <c r="B63" s="53" t="s">
        <v>157</v>
      </c>
      <c r="C63" s="51">
        <v>59689609</v>
      </c>
      <c r="D63" s="51">
        <v>59689609</v>
      </c>
      <c r="E63" s="64">
        <v>-4.9</v>
      </c>
      <c r="F63" s="51">
        <v>40885723</v>
      </c>
      <c r="G63" s="51">
        <v>100575332</v>
      </c>
      <c r="H63" s="64">
        <v>9.4</v>
      </c>
      <c r="I63" s="51">
        <v>84555020</v>
      </c>
      <c r="J63" s="51">
        <v>185130352</v>
      </c>
      <c r="K63" s="64">
        <v>-3.6</v>
      </c>
    </row>
    <row r="64" spans="2:11" ht="9" customHeight="1">
      <c r="B64" s="53" t="s">
        <v>158</v>
      </c>
      <c r="C64" s="51">
        <v>232166588</v>
      </c>
      <c r="D64" s="51">
        <v>232166588</v>
      </c>
      <c r="E64" s="64">
        <v>10.2</v>
      </c>
      <c r="F64" s="51">
        <v>179183543</v>
      </c>
      <c r="G64" s="51">
        <v>411350131</v>
      </c>
      <c r="H64" s="64">
        <v>2.9</v>
      </c>
      <c r="I64" s="51">
        <v>183711073</v>
      </c>
      <c r="J64" s="51">
        <v>595061204</v>
      </c>
      <c r="K64" s="64">
        <v>-1.6</v>
      </c>
    </row>
    <row r="65" spans="2:11" ht="9" customHeight="1" thickBot="1">
      <c r="B65" s="53" t="s">
        <v>159</v>
      </c>
      <c r="C65" s="51">
        <v>26266411</v>
      </c>
      <c r="D65" s="51">
        <v>26266411</v>
      </c>
      <c r="E65" s="64">
        <v>-11.5</v>
      </c>
      <c r="F65" s="51">
        <v>26832076</v>
      </c>
      <c r="G65" s="51">
        <v>53098487</v>
      </c>
      <c r="H65" s="64">
        <v>-10.5</v>
      </c>
      <c r="I65" s="51">
        <v>27430182</v>
      </c>
      <c r="J65" s="51">
        <v>80528669</v>
      </c>
      <c r="K65" s="64">
        <v>-1.3</v>
      </c>
    </row>
    <row r="66" spans="2:11" ht="9" customHeight="1" thickTop="1">
      <c r="B66" s="59" t="s">
        <v>160</v>
      </c>
      <c r="C66" s="54">
        <v>10710052450</v>
      </c>
      <c r="D66" s="54">
        <v>10710052450</v>
      </c>
      <c r="E66" s="65">
        <v>-0.9</v>
      </c>
      <c r="F66" s="54">
        <v>10101297047</v>
      </c>
      <c r="G66" s="54">
        <v>20811349497</v>
      </c>
      <c r="H66" s="65">
        <v>-2.8</v>
      </c>
      <c r="I66" s="54">
        <v>11320613928</v>
      </c>
      <c r="J66" s="54">
        <v>32131963425</v>
      </c>
      <c r="K66" s="65">
        <v>-1.4</v>
      </c>
    </row>
    <row r="67" spans="2:11" ht="9" customHeight="1" thickBot="1">
      <c r="B67" s="60" t="s">
        <v>161</v>
      </c>
      <c r="C67" s="55">
        <v>123100436</v>
      </c>
      <c r="D67" s="55">
        <v>123100436</v>
      </c>
      <c r="E67" s="66">
        <v>-3.8</v>
      </c>
      <c r="F67" s="55">
        <v>108126602</v>
      </c>
      <c r="G67" s="55">
        <v>231227038</v>
      </c>
      <c r="H67" s="66">
        <v>-7</v>
      </c>
      <c r="I67" s="55">
        <v>125844791</v>
      </c>
      <c r="J67" s="55">
        <v>357071829</v>
      </c>
      <c r="K67" s="66">
        <v>-2.9</v>
      </c>
    </row>
    <row r="68" spans="2:11" ht="9" customHeight="1" thickTop="1">
      <c r="B68" s="61" t="s">
        <v>162</v>
      </c>
      <c r="C68" s="56">
        <v>10833152886</v>
      </c>
      <c r="D68" s="56">
        <v>10833152886</v>
      </c>
      <c r="E68" s="67">
        <v>-0.9</v>
      </c>
      <c r="F68" s="56">
        <v>10209423649</v>
      </c>
      <c r="G68" s="56">
        <v>21042576535</v>
      </c>
      <c r="H68" s="67">
        <v>-2.8</v>
      </c>
      <c r="I68" s="56">
        <v>11446458719</v>
      </c>
      <c r="J68" s="56">
        <v>32489035254</v>
      </c>
      <c r="K68" s="67">
        <v>-1.4</v>
      </c>
    </row>
    <row r="69" spans="2:11" ht="9.75" customHeight="1">
      <c r="B69" s="160" t="s">
        <v>163</v>
      </c>
      <c r="C69" s="162"/>
      <c r="D69" s="162"/>
      <c r="E69" s="162"/>
      <c r="F69" s="162"/>
      <c r="G69" s="162"/>
      <c r="H69" s="162"/>
      <c r="I69" s="162"/>
      <c r="J69" s="162"/>
      <c r="K69" s="163"/>
    </row>
    <row r="70" spans="2:11" ht="7.5" customHeight="1">
      <c r="B70" s="161" t="s">
        <v>164</v>
      </c>
      <c r="C70" s="114"/>
      <c r="D70" s="114"/>
      <c r="E70" s="114"/>
      <c r="F70" s="114"/>
      <c r="G70" s="114"/>
      <c r="H70" s="114"/>
      <c r="I70" s="114"/>
      <c r="J70" s="114"/>
      <c r="K70" s="125"/>
    </row>
    <row r="71" spans="2:11" ht="7.5" customHeight="1">
      <c r="B71" s="164" t="s">
        <v>165</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B2:K71"/>
  <sheetViews>
    <sheetView zoomScale="130" zoomScaleNormal="130" zoomScalePageLayoutView="0" workbookViewId="0" topLeftCell="A1">
      <selection activeCell="P36" sqref="P36"/>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79</v>
      </c>
      <c r="D2" s="29" t="s">
        <v>80</v>
      </c>
      <c r="E2" s="29" t="s">
        <v>81</v>
      </c>
      <c r="F2" s="29" t="s">
        <v>82</v>
      </c>
      <c r="G2" s="29" t="s">
        <v>7</v>
      </c>
      <c r="H2" s="29" t="s">
        <v>8</v>
      </c>
      <c r="I2" s="29"/>
      <c r="J2" s="29"/>
      <c r="K2" s="29"/>
    </row>
    <row r="3" spans="2:11" ht="12" customHeight="1" hidden="1">
      <c r="B3" s="30" t="s">
        <v>166</v>
      </c>
      <c r="C3" s="29" t="s">
        <v>84</v>
      </c>
      <c r="D3" s="29" t="s">
        <v>84</v>
      </c>
      <c r="E3" s="29" t="s">
        <v>84</v>
      </c>
      <c r="F3" s="29" t="s">
        <v>72</v>
      </c>
      <c r="G3" s="29" t="s">
        <v>18</v>
      </c>
      <c r="H3" s="29" t="s">
        <v>19</v>
      </c>
      <c r="I3" s="29"/>
      <c r="J3" s="29"/>
      <c r="K3" s="29"/>
    </row>
    <row r="4" spans="2:11" ht="7.5" customHeight="1">
      <c r="B4" s="29"/>
      <c r="C4" s="29"/>
      <c r="D4" s="29"/>
      <c r="E4" s="29"/>
      <c r="F4" s="29"/>
      <c r="G4" s="29"/>
      <c r="H4" s="29"/>
      <c r="I4" s="29"/>
      <c r="J4" s="29"/>
      <c r="K4" s="29"/>
    </row>
    <row r="5" spans="2:11" ht="22.5" customHeight="1">
      <c r="B5" s="3" t="s">
        <v>85</v>
      </c>
      <c r="C5" s="6"/>
      <c r="D5" s="6"/>
      <c r="E5" s="6"/>
      <c r="F5" s="6"/>
      <c r="G5" s="6"/>
      <c r="H5" s="6"/>
      <c r="I5" s="6"/>
      <c r="J5" s="6"/>
      <c r="K5" s="6"/>
    </row>
    <row r="6" spans="2:11" ht="15" customHeight="1">
      <c r="B6" s="7" t="s">
        <v>86</v>
      </c>
      <c r="C6" s="7"/>
      <c r="D6" s="7"/>
      <c r="E6" s="7"/>
      <c r="F6" s="7"/>
      <c r="G6" s="7"/>
      <c r="H6" s="7"/>
      <c r="I6" s="7"/>
      <c r="J6" s="7"/>
      <c r="K6" s="7"/>
    </row>
    <row r="7" spans="2:11" ht="9" customHeight="1">
      <c r="B7" s="7"/>
      <c r="C7" s="7"/>
      <c r="D7" s="7"/>
      <c r="E7" s="7"/>
      <c r="F7" s="7"/>
      <c r="G7" s="7"/>
      <c r="H7" s="7"/>
      <c r="I7" s="7"/>
      <c r="J7" s="69"/>
      <c r="K7" s="69" t="s">
        <v>87</v>
      </c>
    </row>
    <row r="8" spans="2:11" ht="12" customHeight="1">
      <c r="B8" s="39" t="str">
        <f>CONCATENATE("Created On: ",F3)</f>
        <v>Created On: 03/24/2014</v>
      </c>
      <c r="F8" s="39" t="s">
        <v>88</v>
      </c>
      <c r="K8" s="69" t="str">
        <f>CONCATENATE(G3," ",H3," Reporting Period")</f>
        <v>November 2013 Reporting Period</v>
      </c>
    </row>
    <row r="9" spans="2:11" ht="12" customHeight="1">
      <c r="B9" s="33"/>
      <c r="C9" s="33" t="s">
        <v>167</v>
      </c>
      <c r="D9" s="34" t="s">
        <v>90</v>
      </c>
      <c r="E9" s="34"/>
      <c r="F9" s="33" t="s">
        <v>168</v>
      </c>
      <c r="G9" s="34" t="s">
        <v>90</v>
      </c>
      <c r="H9" s="34"/>
      <c r="I9" s="33" t="s">
        <v>169</v>
      </c>
      <c r="J9" s="34" t="s">
        <v>90</v>
      </c>
      <c r="K9" s="34"/>
    </row>
    <row r="10" spans="2:11" ht="12" customHeight="1">
      <c r="B10" s="35" t="s">
        <v>93</v>
      </c>
      <c r="C10" s="152" t="str">
        <f>C3</f>
        <v>52</v>
      </c>
      <c r="D10" s="36" t="s">
        <v>94</v>
      </c>
      <c r="E10" s="36"/>
      <c r="F10" s="152" t="str">
        <f>D3</f>
        <v>52</v>
      </c>
      <c r="G10" s="36" t="s">
        <v>94</v>
      </c>
      <c r="H10" s="36"/>
      <c r="I10" s="152" t="str">
        <f>E3</f>
        <v>52</v>
      </c>
      <c r="J10" s="36" t="s">
        <v>94</v>
      </c>
      <c r="K10" s="36"/>
    </row>
    <row r="11" spans="2:11" ht="12" customHeight="1">
      <c r="B11" s="35"/>
      <c r="C11" s="35" t="str">
        <f>CONCATENATE("(",C3," Entities)")</f>
        <v>(52 Entities)</v>
      </c>
      <c r="D11" s="36" t="s">
        <v>95</v>
      </c>
      <c r="E11" s="36"/>
      <c r="F11" s="35" t="str">
        <f>CONCATENATE("(",D3," Entities)")</f>
        <v>(52 Entities)</v>
      </c>
      <c r="G11" s="36" t="s">
        <v>95</v>
      </c>
      <c r="H11" s="36"/>
      <c r="I11" s="35" t="str">
        <f>CONCATENATE("(",E3," Entities)")</f>
        <v>(52 Entities)</v>
      </c>
      <c r="J11" s="36" t="s">
        <v>95</v>
      </c>
      <c r="K11" s="36"/>
    </row>
    <row r="12" spans="2:11" ht="16.5" customHeight="1">
      <c r="B12" s="37"/>
      <c r="C12" s="37" t="s">
        <v>96</v>
      </c>
      <c r="D12" s="38" t="s">
        <v>97</v>
      </c>
      <c r="E12" s="159" t="s">
        <v>98</v>
      </c>
      <c r="F12" s="37" t="s">
        <v>96</v>
      </c>
      <c r="G12" s="38" t="s">
        <v>97</v>
      </c>
      <c r="H12" s="159" t="s">
        <v>98</v>
      </c>
      <c r="I12" s="37" t="s">
        <v>96</v>
      </c>
      <c r="J12" s="38" t="s">
        <v>97</v>
      </c>
      <c r="K12" s="159" t="s">
        <v>98</v>
      </c>
    </row>
    <row r="13" spans="2:11" ht="12.75" hidden="1">
      <c r="B13" s="39" t="s">
        <v>99</v>
      </c>
      <c r="C13" s="39" t="s">
        <v>170</v>
      </c>
      <c r="D13" s="39" t="s">
        <v>171</v>
      </c>
      <c r="E13" s="39" t="s">
        <v>172</v>
      </c>
      <c r="F13" s="39" t="s">
        <v>173</v>
      </c>
      <c r="G13" s="39" t="s">
        <v>174</v>
      </c>
      <c r="H13" s="39" t="s">
        <v>175</v>
      </c>
      <c r="I13" s="39" t="s">
        <v>176</v>
      </c>
      <c r="J13" s="39" t="s">
        <v>177</v>
      </c>
      <c r="K13" s="39" t="s">
        <v>178</v>
      </c>
    </row>
    <row r="14" spans="2:11" ht="12.75" hidden="1">
      <c r="B14" s="40"/>
      <c r="C14" s="40">
        <v>0</v>
      </c>
      <c r="D14" s="41">
        <v>0</v>
      </c>
      <c r="E14" s="41">
        <v>0</v>
      </c>
      <c r="F14" s="40">
        <v>0</v>
      </c>
      <c r="G14" s="41">
        <v>0</v>
      </c>
      <c r="H14" s="41">
        <v>0</v>
      </c>
      <c r="I14" s="40">
        <v>0</v>
      </c>
      <c r="J14" s="41">
        <v>0</v>
      </c>
      <c r="K14" s="41">
        <v>0</v>
      </c>
    </row>
    <row r="15" spans="2:11" ht="9" customHeight="1">
      <c r="B15" s="42" t="s">
        <v>109</v>
      </c>
      <c r="C15" s="49">
        <v>219963182</v>
      </c>
      <c r="D15" s="49">
        <v>822883120</v>
      </c>
      <c r="E15" s="62">
        <v>-2.4</v>
      </c>
      <c r="F15" s="49">
        <v>216102709</v>
      </c>
      <c r="G15" s="49">
        <v>1038985829</v>
      </c>
      <c r="H15" s="62">
        <v>-1.9</v>
      </c>
      <c r="I15" s="49">
        <v>227387578</v>
      </c>
      <c r="J15" s="49">
        <v>1266373407</v>
      </c>
      <c r="K15" s="62">
        <v>-1.5</v>
      </c>
    </row>
    <row r="16" spans="2:11" ht="9" customHeight="1">
      <c r="B16" s="43" t="s">
        <v>110</v>
      </c>
      <c r="C16" s="50">
        <v>22466573</v>
      </c>
      <c r="D16" s="50">
        <v>86556145</v>
      </c>
      <c r="E16" s="63">
        <v>-1.3</v>
      </c>
      <c r="F16" s="50">
        <v>24943499</v>
      </c>
      <c r="G16" s="50">
        <v>111499644</v>
      </c>
      <c r="H16" s="63">
        <v>-0.4</v>
      </c>
      <c r="I16" s="50">
        <v>26634277</v>
      </c>
      <c r="J16" s="50">
        <v>138133921</v>
      </c>
      <c r="K16" s="63">
        <v>-1.4</v>
      </c>
    </row>
    <row r="17" spans="2:11" ht="9" customHeight="1">
      <c r="B17" s="43" t="s">
        <v>111</v>
      </c>
      <c r="C17" s="51">
        <v>225743990</v>
      </c>
      <c r="D17" s="51">
        <v>879181170</v>
      </c>
      <c r="E17" s="64">
        <v>-0.3</v>
      </c>
      <c r="F17" s="51">
        <v>231836817</v>
      </c>
      <c r="G17" s="51">
        <v>1111017987</v>
      </c>
      <c r="H17" s="64">
        <v>0.6</v>
      </c>
      <c r="I17" s="51">
        <v>211428685</v>
      </c>
      <c r="J17" s="51">
        <v>1322446672</v>
      </c>
      <c r="K17" s="64">
        <v>0.2</v>
      </c>
    </row>
    <row r="18" spans="2:11" ht="9" customHeight="1">
      <c r="B18" s="43" t="s">
        <v>112</v>
      </c>
      <c r="C18" s="51">
        <v>119559268</v>
      </c>
      <c r="D18" s="51">
        <v>456339005</v>
      </c>
      <c r="E18" s="64">
        <v>-2.2</v>
      </c>
      <c r="F18" s="51">
        <v>125571701</v>
      </c>
      <c r="G18" s="51">
        <v>581910706</v>
      </c>
      <c r="H18" s="64">
        <v>-1.9</v>
      </c>
      <c r="I18" s="51">
        <v>124052691</v>
      </c>
      <c r="J18" s="51">
        <v>705963397</v>
      </c>
      <c r="K18" s="64">
        <v>-1.4</v>
      </c>
    </row>
    <row r="19" spans="2:11" ht="9" customHeight="1">
      <c r="B19" s="43" t="s">
        <v>113</v>
      </c>
      <c r="C19" s="51">
        <v>1210078452</v>
      </c>
      <c r="D19" s="51">
        <v>4721302178</v>
      </c>
      <c r="E19" s="64">
        <v>-0.6</v>
      </c>
      <c r="F19" s="51">
        <v>1261850206</v>
      </c>
      <c r="G19" s="51">
        <v>5983152384</v>
      </c>
      <c r="H19" s="64">
        <v>-0.8</v>
      </c>
      <c r="I19" s="51">
        <v>1217494515</v>
      </c>
      <c r="J19" s="51">
        <v>7200646899</v>
      </c>
      <c r="K19" s="64">
        <v>-0.8</v>
      </c>
    </row>
    <row r="20" spans="2:11" ht="9" customHeight="1">
      <c r="B20" s="43" t="s">
        <v>114</v>
      </c>
      <c r="C20" s="51">
        <v>170569243</v>
      </c>
      <c r="D20" s="51">
        <v>677462298</v>
      </c>
      <c r="E20" s="64">
        <v>-0.6</v>
      </c>
      <c r="F20" s="51">
        <v>190507955</v>
      </c>
      <c r="G20" s="51">
        <v>867970253</v>
      </c>
      <c r="H20" s="64">
        <v>0.5</v>
      </c>
      <c r="I20" s="51">
        <v>187127637</v>
      </c>
      <c r="J20" s="51">
        <v>1055097890</v>
      </c>
      <c r="K20" s="64">
        <v>0.6</v>
      </c>
    </row>
    <row r="21" spans="2:11" ht="9" customHeight="1">
      <c r="B21" s="43" t="s">
        <v>115</v>
      </c>
      <c r="C21" s="50">
        <v>118345531</v>
      </c>
      <c r="D21" s="50">
        <v>456628910</v>
      </c>
      <c r="E21" s="63">
        <v>-1.1</v>
      </c>
      <c r="F21" s="50">
        <v>127127979</v>
      </c>
      <c r="G21" s="50">
        <v>583756889</v>
      </c>
      <c r="H21" s="63">
        <v>-0.4</v>
      </c>
      <c r="I21" s="50">
        <v>124257087</v>
      </c>
      <c r="J21" s="50">
        <v>708013976</v>
      </c>
      <c r="K21" s="63">
        <v>-0.4</v>
      </c>
    </row>
    <row r="22" spans="2:11" ht="9" customHeight="1">
      <c r="B22" s="43" t="s">
        <v>116</v>
      </c>
      <c r="C22" s="51">
        <v>36687596</v>
      </c>
      <c r="D22" s="51">
        <v>138904263</v>
      </c>
      <c r="E22" s="64">
        <v>2.1</v>
      </c>
      <c r="F22" s="51">
        <v>35859670</v>
      </c>
      <c r="G22" s="51">
        <v>174763933</v>
      </c>
      <c r="H22" s="64">
        <v>1.4</v>
      </c>
      <c r="I22" s="51">
        <v>38195025</v>
      </c>
      <c r="J22" s="51">
        <v>212958958</v>
      </c>
      <c r="K22" s="64">
        <v>1.2</v>
      </c>
    </row>
    <row r="23" spans="2:11" ht="9" customHeight="1">
      <c r="B23" s="43" t="s">
        <v>117</v>
      </c>
      <c r="C23" s="50">
        <v>7733149</v>
      </c>
      <c r="D23" s="50">
        <v>29249426</v>
      </c>
      <c r="E23" s="63">
        <v>-12</v>
      </c>
      <c r="F23" s="50">
        <v>9354855</v>
      </c>
      <c r="G23" s="50">
        <v>38604281</v>
      </c>
      <c r="H23" s="63">
        <v>-9.1</v>
      </c>
      <c r="I23" s="50">
        <v>8982277</v>
      </c>
      <c r="J23" s="50">
        <v>47586558</v>
      </c>
      <c r="K23" s="63">
        <v>-6.4</v>
      </c>
    </row>
    <row r="24" spans="2:11" ht="9" customHeight="1">
      <c r="B24" s="43" t="s">
        <v>118</v>
      </c>
      <c r="C24" s="51">
        <v>738351226</v>
      </c>
      <c r="D24" s="51">
        <v>2745885627</v>
      </c>
      <c r="E24" s="64">
        <v>-1</v>
      </c>
      <c r="F24" s="51">
        <v>707077306</v>
      </c>
      <c r="G24" s="51">
        <v>3452962933</v>
      </c>
      <c r="H24" s="64">
        <v>-0.2</v>
      </c>
      <c r="I24" s="51">
        <v>706695676</v>
      </c>
      <c r="J24" s="51">
        <v>4159658609</v>
      </c>
      <c r="K24" s="64">
        <v>0.2</v>
      </c>
    </row>
    <row r="25" spans="2:11" ht="9" customHeight="1">
      <c r="B25" s="43" t="s">
        <v>119</v>
      </c>
      <c r="C25" s="51">
        <v>392648224</v>
      </c>
      <c r="D25" s="51">
        <v>1677943919</v>
      </c>
      <c r="E25" s="64">
        <v>8.2</v>
      </c>
      <c r="F25" s="51">
        <v>404338274</v>
      </c>
      <c r="G25" s="51">
        <v>2082282193</v>
      </c>
      <c r="H25" s="64">
        <v>6.2</v>
      </c>
      <c r="I25" s="51">
        <v>388541399</v>
      </c>
      <c r="J25" s="51">
        <v>2470823592</v>
      </c>
      <c r="K25" s="64">
        <v>4.9</v>
      </c>
    </row>
    <row r="26" spans="2:11" ht="9" customHeight="1">
      <c r="B26" s="43" t="s">
        <v>120</v>
      </c>
      <c r="C26" s="51">
        <v>38338130</v>
      </c>
      <c r="D26" s="51">
        <v>149767659</v>
      </c>
      <c r="E26" s="64">
        <v>0.6</v>
      </c>
      <c r="F26" s="51">
        <v>36733472</v>
      </c>
      <c r="G26" s="51">
        <v>186501131</v>
      </c>
      <c r="H26" s="64">
        <v>-0.6</v>
      </c>
      <c r="I26" s="51">
        <v>37004811</v>
      </c>
      <c r="J26" s="51">
        <v>223505942</v>
      </c>
      <c r="K26" s="64">
        <v>-0.5</v>
      </c>
    </row>
    <row r="27" spans="2:11" ht="9" customHeight="1">
      <c r="B27" s="43" t="s">
        <v>121</v>
      </c>
      <c r="C27" s="51">
        <v>47877922</v>
      </c>
      <c r="D27" s="51">
        <v>213629016</v>
      </c>
      <c r="E27" s="64">
        <v>-1.5</v>
      </c>
      <c r="F27" s="51">
        <v>55321947</v>
      </c>
      <c r="G27" s="51">
        <v>268950963</v>
      </c>
      <c r="H27" s="64">
        <v>-1</v>
      </c>
      <c r="I27" s="51">
        <v>56063708</v>
      </c>
      <c r="J27" s="51">
        <v>325014671</v>
      </c>
      <c r="K27" s="64">
        <v>-0.2</v>
      </c>
    </row>
    <row r="28" spans="2:11" ht="9" customHeight="1">
      <c r="B28" s="43" t="s">
        <v>122</v>
      </c>
      <c r="C28" s="51">
        <v>433550171</v>
      </c>
      <c r="D28" s="51">
        <v>1484631666</v>
      </c>
      <c r="E28" s="64">
        <v>-2.1</v>
      </c>
      <c r="F28" s="51">
        <v>381518897</v>
      </c>
      <c r="G28" s="51">
        <v>1866150563</v>
      </c>
      <c r="H28" s="64">
        <v>-2.8</v>
      </c>
      <c r="I28" s="51">
        <v>423416102</v>
      </c>
      <c r="J28" s="51">
        <v>2289566665</v>
      </c>
      <c r="K28" s="64">
        <v>-1.1</v>
      </c>
    </row>
    <row r="29" spans="2:11" ht="9" customHeight="1">
      <c r="B29" s="43" t="s">
        <v>123</v>
      </c>
      <c r="C29" s="51">
        <v>248879205</v>
      </c>
      <c r="D29" s="51">
        <v>956916879</v>
      </c>
      <c r="E29" s="64">
        <v>-1.2</v>
      </c>
      <c r="F29" s="51">
        <v>269260180</v>
      </c>
      <c r="G29" s="51">
        <v>1226177059</v>
      </c>
      <c r="H29" s="64">
        <v>-0.7</v>
      </c>
      <c r="I29" s="51">
        <v>259848158</v>
      </c>
      <c r="J29" s="51">
        <v>1486025217</v>
      </c>
      <c r="K29" s="64">
        <v>-0.7</v>
      </c>
    </row>
    <row r="30" spans="2:11" ht="9" customHeight="1">
      <c r="B30" s="43" t="s">
        <v>124</v>
      </c>
      <c r="C30" s="51">
        <v>134366790</v>
      </c>
      <c r="D30" s="51">
        <v>505406865</v>
      </c>
      <c r="E30" s="64">
        <v>-1.7</v>
      </c>
      <c r="F30" s="51">
        <v>138008706</v>
      </c>
      <c r="G30" s="51">
        <v>643415571</v>
      </c>
      <c r="H30" s="64">
        <v>-2.5</v>
      </c>
      <c r="I30" s="51">
        <v>142551606</v>
      </c>
      <c r="J30" s="51">
        <v>785967177</v>
      </c>
      <c r="K30" s="64">
        <v>-2.2</v>
      </c>
    </row>
    <row r="31" spans="2:11" ht="9" customHeight="1">
      <c r="B31" s="43" t="s">
        <v>125</v>
      </c>
      <c r="C31" s="51">
        <v>101762029</v>
      </c>
      <c r="D31" s="51">
        <v>395088099</v>
      </c>
      <c r="E31" s="64">
        <v>-6.2</v>
      </c>
      <c r="F31" s="51">
        <v>104518913</v>
      </c>
      <c r="G31" s="51">
        <v>499607012</v>
      </c>
      <c r="H31" s="64">
        <v>-7.2</v>
      </c>
      <c r="I31" s="51">
        <v>109516126</v>
      </c>
      <c r="J31" s="51">
        <v>609123138</v>
      </c>
      <c r="K31" s="64">
        <v>-6.5</v>
      </c>
    </row>
    <row r="32" spans="2:11" ht="9" customHeight="1">
      <c r="B32" s="43" t="s">
        <v>126</v>
      </c>
      <c r="C32" s="51">
        <v>177650196</v>
      </c>
      <c r="D32" s="51">
        <v>677690850</v>
      </c>
      <c r="E32" s="64">
        <v>-2.4</v>
      </c>
      <c r="F32" s="51">
        <v>188192317</v>
      </c>
      <c r="G32" s="51">
        <v>865883167</v>
      </c>
      <c r="H32" s="64">
        <v>-2.2</v>
      </c>
      <c r="I32" s="51">
        <v>181287301</v>
      </c>
      <c r="J32" s="51">
        <v>1047170468</v>
      </c>
      <c r="K32" s="64">
        <v>-2.3</v>
      </c>
    </row>
    <row r="33" spans="2:11" ht="9" customHeight="1">
      <c r="B33" s="43" t="s">
        <v>127</v>
      </c>
      <c r="C33" s="51">
        <v>195386228</v>
      </c>
      <c r="D33" s="51">
        <v>734914815</v>
      </c>
      <c r="E33" s="64">
        <v>-2.1</v>
      </c>
      <c r="F33" s="51">
        <v>205846039</v>
      </c>
      <c r="G33" s="51">
        <v>940760854</v>
      </c>
      <c r="H33" s="64">
        <v>-1</v>
      </c>
      <c r="I33" s="51">
        <v>196187566</v>
      </c>
      <c r="J33" s="51">
        <v>1136948420</v>
      </c>
      <c r="K33" s="64">
        <v>0</v>
      </c>
    </row>
    <row r="34" spans="2:11" ht="9" customHeight="1">
      <c r="B34" s="43" t="s">
        <v>128</v>
      </c>
      <c r="C34" s="51">
        <v>50964999</v>
      </c>
      <c r="D34" s="51">
        <v>202287714</v>
      </c>
      <c r="E34" s="64">
        <v>-1.8</v>
      </c>
      <c r="F34" s="51">
        <v>49369832</v>
      </c>
      <c r="G34" s="51">
        <v>251657546</v>
      </c>
      <c r="H34" s="64">
        <v>-2.5</v>
      </c>
      <c r="I34" s="51">
        <v>69483826</v>
      </c>
      <c r="J34" s="51">
        <v>321141372</v>
      </c>
      <c r="K34" s="64">
        <v>1.7</v>
      </c>
    </row>
    <row r="35" spans="2:11" ht="9" customHeight="1">
      <c r="B35" s="43" t="s">
        <v>129</v>
      </c>
      <c r="C35" s="51">
        <v>230012278</v>
      </c>
      <c r="D35" s="51">
        <v>887788635</v>
      </c>
      <c r="E35" s="64">
        <v>1.4</v>
      </c>
      <c r="F35" s="51">
        <v>270000955</v>
      </c>
      <c r="G35" s="51">
        <v>1157789590</v>
      </c>
      <c r="H35" s="64">
        <v>5.3</v>
      </c>
      <c r="I35" s="51">
        <v>249020823</v>
      </c>
      <c r="J35" s="51">
        <v>1406810413</v>
      </c>
      <c r="K35" s="64">
        <v>5.5</v>
      </c>
    </row>
    <row r="36" spans="2:11" ht="9" customHeight="1">
      <c r="B36" s="43" t="s">
        <v>130</v>
      </c>
      <c r="C36" s="51">
        <v>223544509</v>
      </c>
      <c r="D36" s="51">
        <v>865208175</v>
      </c>
      <c r="E36" s="64">
        <v>-3.3</v>
      </c>
      <c r="F36" s="51">
        <v>234975121</v>
      </c>
      <c r="G36" s="51">
        <v>1100183296</v>
      </c>
      <c r="H36" s="64">
        <v>-2.8</v>
      </c>
      <c r="I36" s="51">
        <v>237921846</v>
      </c>
      <c r="J36" s="51">
        <v>1338105142</v>
      </c>
      <c r="K36" s="64">
        <v>-3.3</v>
      </c>
    </row>
    <row r="37" spans="2:11" ht="9" customHeight="1">
      <c r="B37" s="43" t="s">
        <v>131</v>
      </c>
      <c r="C37" s="51">
        <v>354192912</v>
      </c>
      <c r="D37" s="51">
        <v>1425315766</v>
      </c>
      <c r="E37" s="64">
        <v>1.2</v>
      </c>
      <c r="F37" s="51">
        <v>400166693</v>
      </c>
      <c r="G37" s="51">
        <v>1825482459</v>
      </c>
      <c r="H37" s="64">
        <v>1.4</v>
      </c>
      <c r="I37" s="51">
        <v>382925843</v>
      </c>
      <c r="J37" s="51">
        <v>2208408302</v>
      </c>
      <c r="K37" s="64">
        <v>2</v>
      </c>
    </row>
    <row r="38" spans="2:11" ht="9" customHeight="1">
      <c r="B38" s="43" t="s">
        <v>132</v>
      </c>
      <c r="C38" s="51">
        <v>194157649</v>
      </c>
      <c r="D38" s="51">
        <v>781561783</v>
      </c>
      <c r="E38" s="64">
        <v>-3.5</v>
      </c>
      <c r="F38" s="51">
        <v>217946271</v>
      </c>
      <c r="G38" s="51">
        <v>999508054</v>
      </c>
      <c r="H38" s="64">
        <v>-5.5</v>
      </c>
      <c r="I38" s="51">
        <v>222218621</v>
      </c>
      <c r="J38" s="51">
        <v>1221726675</v>
      </c>
      <c r="K38" s="64">
        <v>-4.8</v>
      </c>
    </row>
    <row r="39" spans="2:11" ht="9" customHeight="1">
      <c r="B39" s="43" t="s">
        <v>133</v>
      </c>
      <c r="C39" s="51">
        <v>152939344</v>
      </c>
      <c r="D39" s="51">
        <v>529947883</v>
      </c>
      <c r="E39" s="64">
        <v>0.7</v>
      </c>
      <c r="F39" s="51">
        <v>135783474</v>
      </c>
      <c r="G39" s="51">
        <v>665731357</v>
      </c>
      <c r="H39" s="64">
        <v>-3.1</v>
      </c>
      <c r="I39" s="51">
        <v>135783474</v>
      </c>
      <c r="J39" s="51">
        <v>801514831</v>
      </c>
      <c r="K39" s="64">
        <v>-2.8</v>
      </c>
    </row>
    <row r="40" spans="2:11" ht="9" customHeight="1">
      <c r="B40" s="43" t="s">
        <v>134</v>
      </c>
      <c r="C40" s="51">
        <v>258136167</v>
      </c>
      <c r="D40" s="51">
        <v>973700662</v>
      </c>
      <c r="E40" s="64">
        <v>-2.5</v>
      </c>
      <c r="F40" s="51">
        <v>271184624</v>
      </c>
      <c r="G40" s="51">
        <v>1244885286</v>
      </c>
      <c r="H40" s="64">
        <v>-2.5</v>
      </c>
      <c r="I40" s="51">
        <v>267657520</v>
      </c>
      <c r="J40" s="51">
        <v>1512542806</v>
      </c>
      <c r="K40" s="64">
        <v>-2.3</v>
      </c>
    </row>
    <row r="41" spans="2:11" ht="9" customHeight="1">
      <c r="B41" s="43" t="s">
        <v>135</v>
      </c>
      <c r="C41" s="51">
        <v>37989344</v>
      </c>
      <c r="D41" s="51">
        <v>147676018</v>
      </c>
      <c r="E41" s="64">
        <v>-0.7</v>
      </c>
      <c r="F41" s="51">
        <v>44709186</v>
      </c>
      <c r="G41" s="51">
        <v>192385204</v>
      </c>
      <c r="H41" s="64">
        <v>0.6</v>
      </c>
      <c r="I41" s="51">
        <v>45735572</v>
      </c>
      <c r="J41" s="51">
        <v>238120776</v>
      </c>
      <c r="K41" s="64">
        <v>0.5</v>
      </c>
    </row>
    <row r="42" spans="2:11" ht="9" customHeight="1">
      <c r="B42" s="43" t="s">
        <v>136</v>
      </c>
      <c r="C42" s="51">
        <v>67679707</v>
      </c>
      <c r="D42" s="51">
        <v>258365294</v>
      </c>
      <c r="E42" s="64">
        <v>-2.9</v>
      </c>
      <c r="F42" s="51">
        <v>74609852</v>
      </c>
      <c r="G42" s="51">
        <v>332975146</v>
      </c>
      <c r="H42" s="64">
        <v>-2.4</v>
      </c>
      <c r="I42" s="51">
        <v>75518918</v>
      </c>
      <c r="J42" s="51">
        <v>408494064</v>
      </c>
      <c r="K42" s="64">
        <v>-2.4</v>
      </c>
    </row>
    <row r="43" spans="2:11" ht="9" customHeight="1">
      <c r="B43" s="43" t="s">
        <v>137</v>
      </c>
      <c r="C43" s="51">
        <v>90746429</v>
      </c>
      <c r="D43" s="51">
        <v>351092713</v>
      </c>
      <c r="E43" s="64">
        <v>0.8</v>
      </c>
      <c r="F43" s="51">
        <v>94514807</v>
      </c>
      <c r="G43" s="51">
        <v>445607520</v>
      </c>
      <c r="H43" s="64">
        <v>0.9</v>
      </c>
      <c r="I43" s="51">
        <v>94160052</v>
      </c>
      <c r="J43" s="51">
        <v>539767572</v>
      </c>
      <c r="K43" s="64">
        <v>0.9</v>
      </c>
    </row>
    <row r="44" spans="2:11" ht="9" customHeight="1">
      <c r="B44" s="43" t="s">
        <v>138</v>
      </c>
      <c r="C44" s="51">
        <v>54557009</v>
      </c>
      <c r="D44" s="51">
        <v>218689624</v>
      </c>
      <c r="E44" s="64">
        <v>-0.2</v>
      </c>
      <c r="F44" s="51">
        <v>60436791</v>
      </c>
      <c r="G44" s="51">
        <v>279126415</v>
      </c>
      <c r="H44" s="64">
        <v>0</v>
      </c>
      <c r="I44" s="51">
        <v>59982934</v>
      </c>
      <c r="J44" s="51">
        <v>339109349</v>
      </c>
      <c r="K44" s="64">
        <v>-0.1</v>
      </c>
    </row>
    <row r="45" spans="2:11" ht="9" customHeight="1">
      <c r="B45" s="43" t="s">
        <v>139</v>
      </c>
      <c r="C45" s="51">
        <v>315960709</v>
      </c>
      <c r="D45" s="51">
        <v>1235175912</v>
      </c>
      <c r="E45" s="64">
        <v>-5.3</v>
      </c>
      <c r="F45" s="51">
        <v>356227312</v>
      </c>
      <c r="G45" s="51">
        <v>1591403224</v>
      </c>
      <c r="H45" s="64">
        <v>-2.7</v>
      </c>
      <c r="I45" s="51">
        <v>360771666</v>
      </c>
      <c r="J45" s="51">
        <v>1952174890</v>
      </c>
      <c r="K45" s="64">
        <v>-2.2</v>
      </c>
    </row>
    <row r="46" spans="2:11" ht="9" customHeight="1">
      <c r="B46" s="43" t="s">
        <v>140</v>
      </c>
      <c r="C46" s="51">
        <v>88050428</v>
      </c>
      <c r="D46" s="51">
        <v>326154758</v>
      </c>
      <c r="E46" s="64">
        <v>7.6</v>
      </c>
      <c r="F46" s="51">
        <v>77442582</v>
      </c>
      <c r="G46" s="51">
        <v>403597340</v>
      </c>
      <c r="H46" s="64">
        <v>4.3</v>
      </c>
      <c r="I46" s="51">
        <v>76043438</v>
      </c>
      <c r="J46" s="51">
        <v>479640778</v>
      </c>
      <c r="K46" s="64">
        <v>4.2</v>
      </c>
    </row>
    <row r="47" spans="2:11" ht="9" customHeight="1">
      <c r="B47" s="43" t="s">
        <v>141</v>
      </c>
      <c r="C47" s="51">
        <v>431210231</v>
      </c>
      <c r="D47" s="51">
        <v>1706607058</v>
      </c>
      <c r="E47" s="64">
        <v>-2.5</v>
      </c>
      <c r="F47" s="51">
        <v>485702808</v>
      </c>
      <c r="G47" s="51">
        <v>2192309866</v>
      </c>
      <c r="H47" s="64">
        <v>-0.5</v>
      </c>
      <c r="I47" s="51">
        <v>449257407</v>
      </c>
      <c r="J47" s="51">
        <v>2641567273</v>
      </c>
      <c r="K47" s="64">
        <v>-1.4</v>
      </c>
    </row>
    <row r="48" spans="2:11" ht="9" customHeight="1">
      <c r="B48" s="43" t="s">
        <v>142</v>
      </c>
      <c r="C48" s="51">
        <v>364959842</v>
      </c>
      <c r="D48" s="51">
        <v>1393470537</v>
      </c>
      <c r="E48" s="64">
        <v>-0.2</v>
      </c>
      <c r="F48" s="51">
        <v>381890482</v>
      </c>
      <c r="G48" s="51">
        <v>1775361019</v>
      </c>
      <c r="H48" s="64">
        <v>0</v>
      </c>
      <c r="I48" s="51">
        <v>364147238</v>
      </c>
      <c r="J48" s="51">
        <v>2139508257</v>
      </c>
      <c r="K48" s="64">
        <v>-0.1</v>
      </c>
    </row>
    <row r="49" spans="2:11" ht="9" customHeight="1">
      <c r="B49" s="43" t="s">
        <v>143</v>
      </c>
      <c r="C49" s="51">
        <v>34331727</v>
      </c>
      <c r="D49" s="51">
        <v>133601024</v>
      </c>
      <c r="E49" s="64">
        <v>1.9</v>
      </c>
      <c r="F49" s="51">
        <v>38448801</v>
      </c>
      <c r="G49" s="51">
        <v>172049825</v>
      </c>
      <c r="H49" s="64">
        <v>1</v>
      </c>
      <c r="I49" s="51">
        <v>39734985</v>
      </c>
      <c r="J49" s="51">
        <v>211784810</v>
      </c>
      <c r="K49" s="64">
        <v>1.3</v>
      </c>
    </row>
    <row r="50" spans="2:11" ht="9" customHeight="1">
      <c r="B50" s="43" t="s">
        <v>144</v>
      </c>
      <c r="C50" s="51">
        <v>405843623</v>
      </c>
      <c r="D50" s="51">
        <v>1574191541</v>
      </c>
      <c r="E50" s="64">
        <v>-0.9</v>
      </c>
      <c r="F50" s="51">
        <v>440320005</v>
      </c>
      <c r="G50" s="51">
        <v>2014511546</v>
      </c>
      <c r="H50" s="64">
        <v>-0.8</v>
      </c>
      <c r="I50" s="51">
        <v>426708094</v>
      </c>
      <c r="J50" s="51">
        <v>2441219640</v>
      </c>
      <c r="K50" s="64">
        <v>-0.9</v>
      </c>
    </row>
    <row r="51" spans="2:11" ht="9" customHeight="1">
      <c r="B51" s="43" t="s">
        <v>145</v>
      </c>
      <c r="C51" s="51">
        <v>173254615</v>
      </c>
      <c r="D51" s="51">
        <v>603585492</v>
      </c>
      <c r="E51" s="64">
        <v>-5</v>
      </c>
      <c r="F51" s="51">
        <v>135363961</v>
      </c>
      <c r="G51" s="51">
        <v>738949453</v>
      </c>
      <c r="H51" s="64">
        <v>-7.9</v>
      </c>
      <c r="I51" s="51">
        <v>182794471</v>
      </c>
      <c r="J51" s="51">
        <v>921743924</v>
      </c>
      <c r="K51" s="64">
        <v>-4.5</v>
      </c>
    </row>
    <row r="52" spans="2:11" ht="9" customHeight="1">
      <c r="B52" s="43" t="s">
        <v>146</v>
      </c>
      <c r="C52" s="51">
        <v>109318384</v>
      </c>
      <c r="D52" s="51">
        <v>447652171</v>
      </c>
      <c r="E52" s="64">
        <v>-2.5</v>
      </c>
      <c r="F52" s="51">
        <v>126590027</v>
      </c>
      <c r="G52" s="51">
        <v>574242198</v>
      </c>
      <c r="H52" s="64">
        <v>-2</v>
      </c>
      <c r="I52" s="51">
        <v>138886917</v>
      </c>
      <c r="J52" s="51">
        <v>713129115</v>
      </c>
      <c r="K52" s="64">
        <v>-0.1</v>
      </c>
    </row>
    <row r="53" spans="2:11" ht="9" customHeight="1">
      <c r="B53" s="43" t="s">
        <v>147</v>
      </c>
      <c r="C53" s="51">
        <v>412092374</v>
      </c>
      <c r="D53" s="51">
        <v>1576599230</v>
      </c>
      <c r="E53" s="64">
        <v>-1.6</v>
      </c>
      <c r="F53" s="51">
        <v>448234691</v>
      </c>
      <c r="G53" s="51">
        <v>2024833921</v>
      </c>
      <c r="H53" s="64">
        <v>-0.9</v>
      </c>
      <c r="I53" s="51">
        <v>433591704</v>
      </c>
      <c r="J53" s="51">
        <v>2458425625</v>
      </c>
      <c r="K53" s="64">
        <v>-1</v>
      </c>
    </row>
    <row r="54" spans="2:11" ht="9" customHeight="1">
      <c r="B54" s="43" t="s">
        <v>148</v>
      </c>
      <c r="C54" s="51">
        <v>30839588</v>
      </c>
      <c r="D54" s="51">
        <v>119922774</v>
      </c>
      <c r="E54" s="64">
        <v>2.8</v>
      </c>
      <c r="F54" s="51">
        <v>31236491</v>
      </c>
      <c r="G54" s="51">
        <v>151159265</v>
      </c>
      <c r="H54" s="64">
        <v>1.7</v>
      </c>
      <c r="I54" s="51">
        <v>31362061</v>
      </c>
      <c r="J54" s="51">
        <v>182521326</v>
      </c>
      <c r="K54" s="64">
        <v>1.3</v>
      </c>
    </row>
    <row r="55" spans="2:11" ht="9" customHeight="1">
      <c r="B55" s="43" t="s">
        <v>149</v>
      </c>
      <c r="C55" s="51">
        <v>222726043</v>
      </c>
      <c r="D55" s="51">
        <v>860644348</v>
      </c>
      <c r="E55" s="64">
        <v>1</v>
      </c>
      <c r="F55" s="51">
        <v>232745875</v>
      </c>
      <c r="G55" s="51">
        <v>1093390223</v>
      </c>
      <c r="H55" s="64">
        <v>1.4</v>
      </c>
      <c r="I55" s="51">
        <v>225415525</v>
      </c>
      <c r="J55" s="51">
        <v>1318805748</v>
      </c>
      <c r="K55" s="64">
        <v>1</v>
      </c>
    </row>
    <row r="56" spans="2:11" ht="9" customHeight="1">
      <c r="B56" s="43" t="s">
        <v>150</v>
      </c>
      <c r="C56" s="51">
        <v>36162523</v>
      </c>
      <c r="D56" s="51">
        <v>133705926</v>
      </c>
      <c r="E56" s="64">
        <v>-5</v>
      </c>
      <c r="F56" s="51">
        <v>33594766</v>
      </c>
      <c r="G56" s="51">
        <v>167300692</v>
      </c>
      <c r="H56" s="64">
        <v>-1</v>
      </c>
      <c r="I56" s="51">
        <v>42916564</v>
      </c>
      <c r="J56" s="51">
        <v>210217256</v>
      </c>
      <c r="K56" s="64">
        <v>1.5</v>
      </c>
    </row>
    <row r="57" spans="2:11" ht="9" customHeight="1">
      <c r="B57" s="43" t="s">
        <v>151</v>
      </c>
      <c r="C57" s="51">
        <v>263841358</v>
      </c>
      <c r="D57" s="51">
        <v>1008701079</v>
      </c>
      <c r="E57" s="64">
        <v>-0.3</v>
      </c>
      <c r="F57" s="51">
        <v>278628927</v>
      </c>
      <c r="G57" s="51">
        <v>1287330006</v>
      </c>
      <c r="H57" s="64">
        <v>-0.3</v>
      </c>
      <c r="I57" s="51">
        <v>295371210</v>
      </c>
      <c r="J57" s="51">
        <v>1582701216</v>
      </c>
      <c r="K57" s="64">
        <v>0.5</v>
      </c>
    </row>
    <row r="58" spans="2:11" ht="9" customHeight="1">
      <c r="B58" s="43" t="s">
        <v>152</v>
      </c>
      <c r="C58" s="51">
        <v>1052061290</v>
      </c>
      <c r="D58" s="51">
        <v>4082304505</v>
      </c>
      <c r="E58" s="64">
        <v>0.7</v>
      </c>
      <c r="F58" s="51">
        <v>1084723668</v>
      </c>
      <c r="G58" s="51">
        <v>5167028173</v>
      </c>
      <c r="H58" s="64">
        <v>0.6</v>
      </c>
      <c r="I58" s="51">
        <v>1075529669</v>
      </c>
      <c r="J58" s="51">
        <v>6242557842</v>
      </c>
      <c r="K58" s="64">
        <v>0.9</v>
      </c>
    </row>
    <row r="59" spans="2:11" ht="9" customHeight="1">
      <c r="B59" s="43" t="s">
        <v>153</v>
      </c>
      <c r="C59" s="51">
        <v>93103567</v>
      </c>
      <c r="D59" s="51">
        <v>344681443</v>
      </c>
      <c r="E59" s="64">
        <v>-1.9</v>
      </c>
      <c r="F59" s="51">
        <v>73750001</v>
      </c>
      <c r="G59" s="51">
        <v>418431444</v>
      </c>
      <c r="H59" s="64">
        <v>-4.8</v>
      </c>
      <c r="I59" s="51">
        <v>123107818</v>
      </c>
      <c r="J59" s="51">
        <v>541539262</v>
      </c>
      <c r="K59" s="64">
        <v>1.5</v>
      </c>
    </row>
    <row r="60" spans="2:11" ht="9" customHeight="1">
      <c r="B60" s="43" t="s">
        <v>154</v>
      </c>
      <c r="C60" s="52">
        <v>24338865</v>
      </c>
      <c r="D60" s="52">
        <v>100220048</v>
      </c>
      <c r="E60" s="68">
        <v>0.1</v>
      </c>
      <c r="F60" s="52">
        <v>26900511</v>
      </c>
      <c r="G60" s="52">
        <v>127120559</v>
      </c>
      <c r="H60" s="68">
        <v>-0.5</v>
      </c>
      <c r="I60" s="52">
        <v>26221695</v>
      </c>
      <c r="J60" s="52">
        <v>153342254</v>
      </c>
      <c r="K60" s="68">
        <v>-1.2</v>
      </c>
    </row>
    <row r="61" spans="2:11" ht="9" customHeight="1">
      <c r="B61" s="43" t="s">
        <v>155</v>
      </c>
      <c r="C61" s="52">
        <v>273018510</v>
      </c>
      <c r="D61" s="52">
        <v>1211410140</v>
      </c>
      <c r="E61" s="68">
        <v>-4.6</v>
      </c>
      <c r="F61" s="52">
        <v>262311903</v>
      </c>
      <c r="G61" s="52">
        <v>1473722043</v>
      </c>
      <c r="H61" s="68">
        <v>-6.3</v>
      </c>
      <c r="I61" s="52">
        <v>441023791</v>
      </c>
      <c r="J61" s="52">
        <v>1914745834</v>
      </c>
      <c r="K61" s="68">
        <v>-3.1</v>
      </c>
    </row>
    <row r="62" spans="2:11" ht="9" customHeight="1">
      <c r="B62" s="43" t="s">
        <v>156</v>
      </c>
      <c r="C62" s="51">
        <v>225393749</v>
      </c>
      <c r="D62" s="51">
        <v>871983915</v>
      </c>
      <c r="E62" s="64">
        <v>1.5</v>
      </c>
      <c r="F62" s="51">
        <v>240930088</v>
      </c>
      <c r="G62" s="51">
        <v>1112914003</v>
      </c>
      <c r="H62" s="64">
        <v>2.7</v>
      </c>
      <c r="I62" s="51">
        <v>231391601</v>
      </c>
      <c r="J62" s="51">
        <v>1344305604</v>
      </c>
      <c r="K62" s="64">
        <v>2</v>
      </c>
    </row>
    <row r="63" spans="2:11" ht="9" customHeight="1">
      <c r="B63" s="43" t="s">
        <v>157</v>
      </c>
      <c r="C63" s="51">
        <v>67189813</v>
      </c>
      <c r="D63" s="51">
        <v>252320165</v>
      </c>
      <c r="E63" s="64">
        <v>-1.8</v>
      </c>
      <c r="F63" s="51">
        <v>27967430</v>
      </c>
      <c r="G63" s="51">
        <v>280287595</v>
      </c>
      <c r="H63" s="64">
        <v>-4.6</v>
      </c>
      <c r="I63" s="51">
        <v>112152760</v>
      </c>
      <c r="J63" s="51">
        <v>392440355</v>
      </c>
      <c r="K63" s="64">
        <v>-2</v>
      </c>
    </row>
    <row r="64" spans="2:11" ht="9" customHeight="1">
      <c r="B64" s="43" t="s">
        <v>158</v>
      </c>
      <c r="C64" s="51">
        <v>212419596</v>
      </c>
      <c r="D64" s="51">
        <v>807480800</v>
      </c>
      <c r="E64" s="64">
        <v>0</v>
      </c>
      <c r="F64" s="51">
        <v>141971567</v>
      </c>
      <c r="G64" s="51">
        <v>949452367</v>
      </c>
      <c r="H64" s="64">
        <v>-7.4</v>
      </c>
      <c r="I64" s="51">
        <v>299354771</v>
      </c>
      <c r="J64" s="51">
        <v>1248807138</v>
      </c>
      <c r="K64" s="64">
        <v>6.3</v>
      </c>
    </row>
    <row r="65" spans="2:11" ht="9" customHeight="1" thickBot="1">
      <c r="B65" s="43" t="s">
        <v>159</v>
      </c>
      <c r="C65" s="51">
        <v>26878795</v>
      </c>
      <c r="D65" s="51">
        <v>107407464</v>
      </c>
      <c r="E65" s="64">
        <v>-1.6</v>
      </c>
      <c r="F65" s="51">
        <v>28828759</v>
      </c>
      <c r="G65" s="51">
        <v>136236223</v>
      </c>
      <c r="H65" s="64">
        <v>1.7</v>
      </c>
      <c r="I65" s="51">
        <v>22942806</v>
      </c>
      <c r="J65" s="51">
        <v>159179029</v>
      </c>
      <c r="K65" s="64">
        <v>1.1</v>
      </c>
    </row>
    <row r="66" spans="2:11" ht="9" customHeight="1" thickTop="1">
      <c r="B66" s="44" t="s">
        <v>160</v>
      </c>
      <c r="C66" s="54">
        <v>11217873082</v>
      </c>
      <c r="D66" s="54">
        <v>43349836507</v>
      </c>
      <c r="E66" s="65">
        <v>-0.8</v>
      </c>
      <c r="F66" s="54">
        <v>11521479703</v>
      </c>
      <c r="G66" s="54">
        <v>54871316210</v>
      </c>
      <c r="H66" s="65">
        <v>-0.8</v>
      </c>
      <c r="I66" s="54">
        <v>11905807845</v>
      </c>
      <c r="J66" s="54">
        <v>66777124055</v>
      </c>
      <c r="K66" s="65">
        <v>-0.3</v>
      </c>
    </row>
    <row r="67" spans="2:11" ht="9" customHeight="1" thickBot="1">
      <c r="B67" s="45" t="s">
        <v>161</v>
      </c>
      <c r="C67" s="55">
        <v>113560291</v>
      </c>
      <c r="D67" s="55">
        <v>470632120</v>
      </c>
      <c r="E67" s="66">
        <v>-4.6</v>
      </c>
      <c r="F67" s="55">
        <v>109585291</v>
      </c>
      <c r="G67" s="55">
        <v>580217411</v>
      </c>
      <c r="H67" s="66">
        <v>-7</v>
      </c>
      <c r="I67" s="55">
        <v>118990073</v>
      </c>
      <c r="J67" s="55">
        <v>699207484</v>
      </c>
      <c r="K67" s="66">
        <v>-6.1</v>
      </c>
    </row>
    <row r="68" spans="2:11" ht="9" customHeight="1" thickTop="1">
      <c r="B68" s="46" t="s">
        <v>162</v>
      </c>
      <c r="C68" s="56">
        <v>11331433373</v>
      </c>
      <c r="D68" s="56">
        <v>43820468627</v>
      </c>
      <c r="E68" s="67">
        <v>-0.8</v>
      </c>
      <c r="F68" s="56">
        <v>11631064994</v>
      </c>
      <c r="G68" s="56">
        <v>55451533621</v>
      </c>
      <c r="H68" s="67">
        <v>-0.9</v>
      </c>
      <c r="I68" s="56">
        <v>12024797918</v>
      </c>
      <c r="J68" s="56">
        <v>67476331539</v>
      </c>
      <c r="K68" s="67">
        <v>-0.3</v>
      </c>
    </row>
    <row r="69" spans="2:11" ht="9.75" customHeight="1">
      <c r="B69" s="160" t="s">
        <v>163</v>
      </c>
      <c r="C69" s="162"/>
      <c r="D69" s="162"/>
      <c r="E69" s="162"/>
      <c r="F69" s="162"/>
      <c r="G69" s="162"/>
      <c r="H69" s="162"/>
      <c r="I69" s="162"/>
      <c r="J69" s="162"/>
      <c r="K69" s="163"/>
    </row>
    <row r="70" spans="2:11" ht="7.5" customHeight="1">
      <c r="B70" s="161" t="s">
        <v>164</v>
      </c>
      <c r="C70" s="114"/>
      <c r="D70" s="114"/>
      <c r="E70" s="114"/>
      <c r="F70" s="114"/>
      <c r="G70" s="114"/>
      <c r="H70" s="114"/>
      <c r="I70" s="114"/>
      <c r="J70" s="114"/>
      <c r="K70" s="125"/>
    </row>
    <row r="71" spans="2:11" ht="7.5" customHeight="1">
      <c r="B71" s="164" t="s">
        <v>165</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79</v>
      </c>
      <c r="D2" s="29" t="s">
        <v>80</v>
      </c>
      <c r="E2" s="29" t="s">
        <v>81</v>
      </c>
      <c r="F2" s="29" t="s">
        <v>82</v>
      </c>
      <c r="G2" s="29" t="s">
        <v>7</v>
      </c>
      <c r="H2" s="29" t="s">
        <v>8</v>
      </c>
      <c r="I2" s="29"/>
      <c r="J2" s="29"/>
      <c r="K2" s="29"/>
    </row>
    <row r="3" spans="2:11" ht="12" customHeight="1" hidden="1">
      <c r="B3" s="30" t="s">
        <v>179</v>
      </c>
      <c r="C3" s="29" t="s">
        <v>84</v>
      </c>
      <c r="D3" s="29" t="s">
        <v>84</v>
      </c>
      <c r="E3" s="29" t="s">
        <v>180</v>
      </c>
      <c r="F3" s="29" t="s">
        <v>72</v>
      </c>
      <c r="G3" s="29" t="s">
        <v>18</v>
      </c>
      <c r="H3" s="29" t="s">
        <v>19</v>
      </c>
      <c r="I3" s="29"/>
      <c r="J3" s="29"/>
      <c r="K3" s="29"/>
    </row>
    <row r="4" spans="2:11" ht="7.5" customHeight="1">
      <c r="B4" s="29"/>
      <c r="C4" s="29"/>
      <c r="D4" s="29"/>
      <c r="E4" s="29"/>
      <c r="F4" s="29"/>
      <c r="G4" s="29"/>
      <c r="H4" s="29"/>
      <c r="I4" s="29"/>
      <c r="J4" s="29"/>
      <c r="K4" s="29"/>
    </row>
    <row r="5" spans="2:11" ht="22.5" customHeight="1">
      <c r="B5" s="3" t="s">
        <v>85</v>
      </c>
      <c r="C5" s="6"/>
      <c r="D5" s="6"/>
      <c r="E5" s="6"/>
      <c r="F5" s="6"/>
      <c r="G5" s="6"/>
      <c r="H5" s="6"/>
      <c r="I5" s="6"/>
      <c r="J5" s="6"/>
      <c r="K5" s="6"/>
    </row>
    <row r="6" spans="2:11" ht="15" customHeight="1">
      <c r="B6" s="7" t="s">
        <v>86</v>
      </c>
      <c r="C6" s="7"/>
      <c r="D6" s="7"/>
      <c r="E6" s="7"/>
      <c r="F6" s="7"/>
      <c r="G6" s="7"/>
      <c r="H6" s="7"/>
      <c r="I6" s="7"/>
      <c r="J6" s="7"/>
      <c r="K6" s="7"/>
    </row>
    <row r="7" spans="2:11" ht="9" customHeight="1">
      <c r="B7" s="7"/>
      <c r="C7" s="7"/>
      <c r="D7" s="7"/>
      <c r="E7" s="7"/>
      <c r="F7" s="7"/>
      <c r="G7" s="7"/>
      <c r="H7" s="7"/>
      <c r="I7" s="7"/>
      <c r="J7" s="69"/>
      <c r="K7" s="69" t="s">
        <v>87</v>
      </c>
    </row>
    <row r="8" spans="2:11" ht="12" customHeight="1">
      <c r="B8" s="39" t="str">
        <f>CONCATENATE("Created On: ",F3)</f>
        <v>Created On: 03/24/2014</v>
      </c>
      <c r="F8" s="39" t="s">
        <v>88</v>
      </c>
      <c r="K8" s="69" t="str">
        <f>CONCATENATE(G3," ",H3," Reporting Period")</f>
        <v>November 2013 Reporting Period</v>
      </c>
    </row>
    <row r="9" spans="2:11" ht="12" customHeight="1">
      <c r="B9" s="33"/>
      <c r="C9" s="33" t="s">
        <v>181</v>
      </c>
      <c r="D9" s="34" t="s">
        <v>90</v>
      </c>
      <c r="E9" s="34"/>
      <c r="F9" s="33" t="s">
        <v>182</v>
      </c>
      <c r="G9" s="34" t="s">
        <v>90</v>
      </c>
      <c r="H9" s="34"/>
      <c r="I9" s="33" t="s">
        <v>183</v>
      </c>
      <c r="J9" s="34" t="s">
        <v>90</v>
      </c>
      <c r="K9" s="34"/>
    </row>
    <row r="10" spans="2:11" ht="12" customHeight="1">
      <c r="B10" s="35" t="s">
        <v>93</v>
      </c>
      <c r="C10" s="152" t="str">
        <f>C3</f>
        <v>52</v>
      </c>
      <c r="D10" s="36" t="s">
        <v>94</v>
      </c>
      <c r="E10" s="36"/>
      <c r="F10" s="152" t="str">
        <f>D3</f>
        <v>52</v>
      </c>
      <c r="G10" s="36" t="s">
        <v>94</v>
      </c>
      <c r="H10" s="36"/>
      <c r="I10" s="152" t="str">
        <f>E3</f>
        <v>51</v>
      </c>
      <c r="J10" s="36" t="s">
        <v>94</v>
      </c>
      <c r="K10" s="36"/>
    </row>
    <row r="11" spans="2:11" ht="12" customHeight="1">
      <c r="B11" s="47"/>
      <c r="C11" s="47" t="str">
        <f>CONCATENATE("(",C3," Entities)")</f>
        <v>(52 Entities)</v>
      </c>
      <c r="D11" s="48" t="s">
        <v>95</v>
      </c>
      <c r="E11" s="48"/>
      <c r="F11" s="47" t="str">
        <f>CONCATENATE("(",D3," Entities)")</f>
        <v>(52 Entities)</v>
      </c>
      <c r="G11" s="48" t="s">
        <v>95</v>
      </c>
      <c r="H11" s="48"/>
      <c r="I11" s="47" t="str">
        <f>CONCATENATE("(",E3," Entities)")</f>
        <v>(51 Entities)</v>
      </c>
      <c r="J11" s="48" t="s">
        <v>95</v>
      </c>
      <c r="K11" s="48"/>
    </row>
    <row r="12" spans="2:11" ht="16.5" customHeight="1">
      <c r="B12" s="37"/>
      <c r="C12" s="37" t="s">
        <v>96</v>
      </c>
      <c r="D12" s="37" t="s">
        <v>97</v>
      </c>
      <c r="E12" s="159" t="s">
        <v>98</v>
      </c>
      <c r="F12" s="37" t="s">
        <v>96</v>
      </c>
      <c r="G12" s="37" t="s">
        <v>97</v>
      </c>
      <c r="H12" s="159" t="s">
        <v>98</v>
      </c>
      <c r="I12" s="37" t="s">
        <v>96</v>
      </c>
      <c r="J12" s="37" t="s">
        <v>97</v>
      </c>
      <c r="K12" s="159" t="s">
        <v>98</v>
      </c>
    </row>
    <row r="13" spans="2:11" ht="12.75" hidden="1">
      <c r="B13" s="39" t="s">
        <v>99</v>
      </c>
      <c r="C13" s="39" t="s">
        <v>184</v>
      </c>
      <c r="D13" s="39" t="s">
        <v>185</v>
      </c>
      <c r="E13" s="39" t="s">
        <v>186</v>
      </c>
      <c r="F13" s="39" t="s">
        <v>187</v>
      </c>
      <c r="G13" s="39" t="s">
        <v>188</v>
      </c>
      <c r="H13" s="39" t="s">
        <v>189</v>
      </c>
      <c r="I13" s="39" t="s">
        <v>190</v>
      </c>
      <c r="J13" s="39" t="s">
        <v>191</v>
      </c>
      <c r="K13" s="39" t="s">
        <v>192</v>
      </c>
    </row>
    <row r="14" spans="2:11" ht="12.75" hidden="1">
      <c r="B14" s="40"/>
      <c r="C14" s="40">
        <v>0</v>
      </c>
      <c r="D14" s="41">
        <v>0</v>
      </c>
      <c r="E14" s="41">
        <v>0</v>
      </c>
      <c r="F14" s="40">
        <v>0</v>
      </c>
      <c r="G14" s="41">
        <v>0</v>
      </c>
      <c r="H14" s="41">
        <v>0</v>
      </c>
      <c r="I14" s="40">
        <v>0</v>
      </c>
      <c r="J14" s="41">
        <v>0</v>
      </c>
      <c r="K14" s="41">
        <v>0</v>
      </c>
    </row>
    <row r="15" spans="2:11" ht="9" customHeight="1">
      <c r="B15" s="42" t="s">
        <v>109</v>
      </c>
      <c r="C15" s="49">
        <v>216480885</v>
      </c>
      <c r="D15" s="49">
        <v>1482854292</v>
      </c>
      <c r="E15" s="62">
        <v>-1.5</v>
      </c>
      <c r="F15" s="49">
        <v>226466652</v>
      </c>
      <c r="G15" s="49">
        <v>1709320944</v>
      </c>
      <c r="H15" s="62">
        <v>-1.1</v>
      </c>
      <c r="I15" s="49">
        <v>226647444</v>
      </c>
      <c r="J15" s="49">
        <v>1935968388</v>
      </c>
      <c r="K15" s="62">
        <v>-0.9</v>
      </c>
    </row>
    <row r="16" spans="2:11" ht="9" customHeight="1">
      <c r="B16" s="43" t="s">
        <v>110</v>
      </c>
      <c r="C16" s="50">
        <v>29960353</v>
      </c>
      <c r="D16" s="50">
        <v>168094274</v>
      </c>
      <c r="E16" s="63">
        <v>0</v>
      </c>
      <c r="F16" s="50">
        <v>26542741</v>
      </c>
      <c r="G16" s="50">
        <v>194637015</v>
      </c>
      <c r="H16" s="63">
        <v>-1.1</v>
      </c>
      <c r="I16" s="50">
        <v>18958475</v>
      </c>
      <c r="J16" s="50">
        <v>213595490</v>
      </c>
      <c r="K16" s="63">
        <v>-3.6</v>
      </c>
    </row>
    <row r="17" spans="2:11" ht="9" customHeight="1">
      <c r="B17" s="43" t="s">
        <v>111</v>
      </c>
      <c r="C17" s="51">
        <v>225622419</v>
      </c>
      <c r="D17" s="51">
        <v>1548069091</v>
      </c>
      <c r="E17" s="64">
        <v>0.9</v>
      </c>
      <c r="F17" s="51">
        <v>225669714</v>
      </c>
      <c r="G17" s="51">
        <v>1773738805</v>
      </c>
      <c r="H17" s="64">
        <v>0.8</v>
      </c>
      <c r="I17" s="51">
        <v>213103619</v>
      </c>
      <c r="J17" s="51">
        <v>1986842424</v>
      </c>
      <c r="K17" s="64">
        <v>1.1</v>
      </c>
    </row>
    <row r="18" spans="2:11" ht="9" customHeight="1">
      <c r="B18" s="43" t="s">
        <v>112</v>
      </c>
      <c r="C18" s="51">
        <v>124860803</v>
      </c>
      <c r="D18" s="51">
        <v>830824200</v>
      </c>
      <c r="E18" s="64">
        <v>-1.1</v>
      </c>
      <c r="F18" s="51">
        <v>110925370</v>
      </c>
      <c r="G18" s="51">
        <v>941749570</v>
      </c>
      <c r="H18" s="64">
        <v>-2.3</v>
      </c>
      <c r="I18" s="51">
        <v>117288214</v>
      </c>
      <c r="J18" s="51">
        <v>1059037784</v>
      </c>
      <c r="K18" s="64">
        <v>-1.9</v>
      </c>
    </row>
    <row r="19" spans="2:11" ht="9" customHeight="1">
      <c r="B19" s="43" t="s">
        <v>113</v>
      </c>
      <c r="C19" s="51">
        <v>1242738195</v>
      </c>
      <c r="D19" s="51">
        <v>8443385094</v>
      </c>
      <c r="E19" s="64">
        <v>-0.6</v>
      </c>
      <c r="F19" s="51">
        <v>1277636808</v>
      </c>
      <c r="G19" s="51">
        <v>9721021902</v>
      </c>
      <c r="H19" s="64">
        <v>-0.3</v>
      </c>
      <c r="I19" s="51">
        <v>1197089056</v>
      </c>
      <c r="J19" s="51">
        <v>10918110958</v>
      </c>
      <c r="K19" s="64">
        <v>-0.3</v>
      </c>
    </row>
    <row r="20" spans="2:11" ht="9" customHeight="1">
      <c r="B20" s="43" t="s">
        <v>114</v>
      </c>
      <c r="C20" s="51">
        <v>196007138</v>
      </c>
      <c r="D20" s="51">
        <v>1251105028</v>
      </c>
      <c r="E20" s="64">
        <v>0.8</v>
      </c>
      <c r="F20" s="51">
        <v>198291390</v>
      </c>
      <c r="G20" s="51">
        <v>1449396418</v>
      </c>
      <c r="H20" s="64">
        <v>0.9</v>
      </c>
      <c r="I20" s="51">
        <v>179386378</v>
      </c>
      <c r="J20" s="51">
        <v>1628782796</v>
      </c>
      <c r="K20" s="64">
        <v>0.8</v>
      </c>
    </row>
    <row r="21" spans="2:11" ht="9" customHeight="1">
      <c r="B21" s="43" t="s">
        <v>115</v>
      </c>
      <c r="C21" s="50">
        <v>124619766</v>
      </c>
      <c r="D21" s="50">
        <v>832633742</v>
      </c>
      <c r="E21" s="63">
        <v>-0.3</v>
      </c>
      <c r="F21" s="50">
        <v>124778616</v>
      </c>
      <c r="G21" s="50">
        <v>957412358</v>
      </c>
      <c r="H21" s="63">
        <v>-0.3</v>
      </c>
      <c r="I21" s="50">
        <v>117088127</v>
      </c>
      <c r="J21" s="50">
        <v>1074500485</v>
      </c>
      <c r="K21" s="63">
        <v>-0.2</v>
      </c>
    </row>
    <row r="22" spans="2:11" ht="9" customHeight="1">
      <c r="B22" s="43" t="s">
        <v>116</v>
      </c>
      <c r="C22" s="51">
        <v>37524873</v>
      </c>
      <c r="D22" s="51">
        <v>250483831</v>
      </c>
      <c r="E22" s="64">
        <v>0.2</v>
      </c>
      <c r="F22" s="51">
        <v>39798854</v>
      </c>
      <c r="G22" s="51">
        <v>290282685</v>
      </c>
      <c r="H22" s="64">
        <v>0.3</v>
      </c>
      <c r="I22" s="51">
        <v>35992418</v>
      </c>
      <c r="J22" s="51">
        <v>326275103</v>
      </c>
      <c r="K22" s="64">
        <v>-0.9</v>
      </c>
    </row>
    <row r="23" spans="2:11" ht="9" customHeight="1">
      <c r="B23" s="43" t="s">
        <v>117</v>
      </c>
      <c r="C23" s="50">
        <v>9264060</v>
      </c>
      <c r="D23" s="50">
        <v>56850618</v>
      </c>
      <c r="E23" s="63">
        <v>-6.5</v>
      </c>
      <c r="F23" s="50">
        <v>8642621</v>
      </c>
      <c r="G23" s="50">
        <v>65493239</v>
      </c>
      <c r="H23" s="63">
        <v>-5.8</v>
      </c>
      <c r="I23" s="50">
        <v>8457985</v>
      </c>
      <c r="J23" s="50">
        <v>73951224</v>
      </c>
      <c r="K23" s="63">
        <v>-1.4</v>
      </c>
    </row>
    <row r="24" spans="2:11" ht="9" customHeight="1">
      <c r="B24" s="43" t="s">
        <v>118</v>
      </c>
      <c r="C24" s="51">
        <v>672172459</v>
      </c>
      <c r="D24" s="51">
        <v>4831831068</v>
      </c>
      <c r="E24" s="64">
        <v>0.4</v>
      </c>
      <c r="F24" s="51">
        <v>679360130</v>
      </c>
      <c r="G24" s="51">
        <v>5511191198</v>
      </c>
      <c r="H24" s="64">
        <v>0.4</v>
      </c>
      <c r="I24" s="51">
        <v>704037811</v>
      </c>
      <c r="J24" s="51">
        <v>6215229009</v>
      </c>
      <c r="K24" s="64">
        <v>0.7</v>
      </c>
    </row>
    <row r="25" spans="2:11" ht="9" customHeight="1">
      <c r="B25" s="43" t="s">
        <v>119</v>
      </c>
      <c r="C25" s="51">
        <v>392625143</v>
      </c>
      <c r="D25" s="51">
        <v>2863448735</v>
      </c>
      <c r="E25" s="64">
        <v>4</v>
      </c>
      <c r="F25" s="51">
        <v>406664656</v>
      </c>
      <c r="G25" s="51">
        <v>3270113391</v>
      </c>
      <c r="H25" s="64">
        <v>3.5</v>
      </c>
      <c r="I25" s="51">
        <v>382328178</v>
      </c>
      <c r="J25" s="51">
        <v>3652441569</v>
      </c>
      <c r="K25" s="64">
        <v>3.5</v>
      </c>
    </row>
    <row r="26" spans="2:11" ht="9" customHeight="1">
      <c r="B26" s="43" t="s">
        <v>120</v>
      </c>
      <c r="C26" s="51">
        <v>39099815</v>
      </c>
      <c r="D26" s="51">
        <v>262605757</v>
      </c>
      <c r="E26" s="64">
        <v>-0.2</v>
      </c>
      <c r="F26" s="51">
        <v>39968080</v>
      </c>
      <c r="G26" s="51">
        <v>302573837</v>
      </c>
      <c r="H26" s="64">
        <v>-0.1</v>
      </c>
      <c r="I26" s="51">
        <v>37358979</v>
      </c>
      <c r="J26" s="51">
        <v>339932816</v>
      </c>
      <c r="K26" s="64">
        <v>1</v>
      </c>
    </row>
    <row r="27" spans="2:11" ht="9" customHeight="1">
      <c r="B27" s="43" t="s">
        <v>121</v>
      </c>
      <c r="C27" s="51">
        <v>62585438</v>
      </c>
      <c r="D27" s="51">
        <v>387600109</v>
      </c>
      <c r="E27" s="64">
        <v>0.4</v>
      </c>
      <c r="F27" s="51">
        <v>61992716</v>
      </c>
      <c r="G27" s="51">
        <v>449592825</v>
      </c>
      <c r="H27" s="64">
        <v>0.4</v>
      </c>
      <c r="I27" s="51">
        <v>69467882</v>
      </c>
      <c r="J27" s="51">
        <v>519060707</v>
      </c>
      <c r="K27" s="64">
        <v>0.8</v>
      </c>
    </row>
    <row r="28" spans="2:11" ht="9" customHeight="1">
      <c r="B28" s="43" t="s">
        <v>122</v>
      </c>
      <c r="C28" s="51">
        <v>396024203</v>
      </c>
      <c r="D28" s="51">
        <v>2685590868</v>
      </c>
      <c r="E28" s="64">
        <v>-1</v>
      </c>
      <c r="F28" s="51">
        <v>378556172</v>
      </c>
      <c r="G28" s="51">
        <v>3064147040</v>
      </c>
      <c r="H28" s="64">
        <v>-1.5</v>
      </c>
      <c r="I28" s="51">
        <v>397342407</v>
      </c>
      <c r="J28" s="51">
        <v>3461489447</v>
      </c>
      <c r="K28" s="64">
        <v>-0.5</v>
      </c>
    </row>
    <row r="29" spans="2:11" ht="9" customHeight="1">
      <c r="B29" s="43" t="s">
        <v>123</v>
      </c>
      <c r="C29" s="51">
        <v>268905364</v>
      </c>
      <c r="D29" s="51">
        <v>1754930581</v>
      </c>
      <c r="E29" s="64">
        <v>-0.4</v>
      </c>
      <c r="F29" s="51">
        <v>270083530</v>
      </c>
      <c r="G29" s="51">
        <v>2025014111</v>
      </c>
      <c r="H29" s="64">
        <v>-0.2</v>
      </c>
      <c r="I29" s="51">
        <v>249811445</v>
      </c>
      <c r="J29" s="51">
        <v>2274825556</v>
      </c>
      <c r="K29" s="64">
        <v>0.3</v>
      </c>
    </row>
    <row r="30" spans="2:11" ht="9" customHeight="1">
      <c r="B30" s="43" t="s">
        <v>124</v>
      </c>
      <c r="C30" s="51">
        <v>158411032</v>
      </c>
      <c r="D30" s="51">
        <v>944378209</v>
      </c>
      <c r="E30" s="64">
        <v>-0.4</v>
      </c>
      <c r="F30" s="51">
        <v>139065957</v>
      </c>
      <c r="G30" s="51">
        <v>1083444166</v>
      </c>
      <c r="H30" s="64">
        <v>-1</v>
      </c>
      <c r="I30" s="51">
        <v>141059508</v>
      </c>
      <c r="J30" s="51">
        <v>1224503674</v>
      </c>
      <c r="K30" s="64">
        <v>-0.2</v>
      </c>
    </row>
    <row r="31" spans="2:11" ht="9" customHeight="1">
      <c r="B31" s="43" t="s">
        <v>125</v>
      </c>
      <c r="C31" s="51">
        <v>107743368</v>
      </c>
      <c r="D31" s="51">
        <v>716866506</v>
      </c>
      <c r="E31" s="64">
        <v>-6</v>
      </c>
      <c r="F31" s="51">
        <v>113452061</v>
      </c>
      <c r="G31" s="51">
        <v>830318567</v>
      </c>
      <c r="H31" s="64">
        <v>-5.2</v>
      </c>
      <c r="I31" s="51">
        <v>100574522</v>
      </c>
      <c r="J31" s="51">
        <v>930893089</v>
      </c>
      <c r="K31" s="64">
        <v>-5.2</v>
      </c>
    </row>
    <row r="32" spans="2:11" ht="9" customHeight="1">
      <c r="B32" s="43" t="s">
        <v>126</v>
      </c>
      <c r="C32" s="51">
        <v>185109063</v>
      </c>
      <c r="D32" s="51">
        <v>1232279531</v>
      </c>
      <c r="E32" s="64">
        <v>-1.9</v>
      </c>
      <c r="F32" s="51">
        <v>188509212</v>
      </c>
      <c r="G32" s="51">
        <v>1420788743</v>
      </c>
      <c r="H32" s="64">
        <v>-1.7</v>
      </c>
      <c r="I32" s="51">
        <v>174560920</v>
      </c>
      <c r="J32" s="51">
        <v>1595349663</v>
      </c>
      <c r="K32" s="64">
        <v>-1.4</v>
      </c>
    </row>
    <row r="33" spans="2:11" ht="9" customHeight="1">
      <c r="B33" s="43" t="s">
        <v>127</v>
      </c>
      <c r="C33" s="51">
        <v>197058313</v>
      </c>
      <c r="D33" s="51">
        <v>1334006733</v>
      </c>
      <c r="E33" s="64">
        <v>2</v>
      </c>
      <c r="F33" s="51">
        <v>202279502</v>
      </c>
      <c r="G33" s="51">
        <v>1536286235</v>
      </c>
      <c r="H33" s="64">
        <v>2.4</v>
      </c>
      <c r="I33" s="51">
        <v>189182679</v>
      </c>
      <c r="J33" s="51">
        <v>1725468914</v>
      </c>
      <c r="K33" s="64">
        <v>2.7</v>
      </c>
    </row>
    <row r="34" spans="2:11" ht="9" customHeight="1">
      <c r="B34" s="43" t="s">
        <v>128</v>
      </c>
      <c r="C34" s="51">
        <v>70904129</v>
      </c>
      <c r="D34" s="51">
        <v>392045501</v>
      </c>
      <c r="E34" s="64">
        <v>4.6</v>
      </c>
      <c r="F34" s="51">
        <v>62414005</v>
      </c>
      <c r="G34" s="51">
        <v>454459506</v>
      </c>
      <c r="H34" s="64">
        <v>3.2</v>
      </c>
      <c r="I34" s="51">
        <v>81233344</v>
      </c>
      <c r="J34" s="51">
        <v>535692850</v>
      </c>
      <c r="K34" s="64">
        <v>5.7</v>
      </c>
    </row>
    <row r="35" spans="2:11" ht="9" customHeight="1">
      <c r="B35" s="43" t="s">
        <v>129</v>
      </c>
      <c r="C35" s="51">
        <v>235039208</v>
      </c>
      <c r="D35" s="51">
        <v>1641849621</v>
      </c>
      <c r="E35" s="64">
        <v>4.5</v>
      </c>
      <c r="F35" s="51">
        <v>233527749</v>
      </c>
      <c r="G35" s="51">
        <v>1875377370</v>
      </c>
      <c r="H35" s="64">
        <v>5.3</v>
      </c>
      <c r="I35" s="51">
        <v>243624569</v>
      </c>
      <c r="J35" s="51">
        <v>2119001939</v>
      </c>
      <c r="K35" s="64">
        <v>5.4</v>
      </c>
    </row>
    <row r="36" spans="2:11" ht="9" customHeight="1">
      <c r="B36" s="43" t="s">
        <v>130</v>
      </c>
      <c r="C36" s="51">
        <v>207403953</v>
      </c>
      <c r="D36" s="51">
        <v>1545509095</v>
      </c>
      <c r="E36" s="64">
        <v>-4.9</v>
      </c>
      <c r="F36" s="51">
        <v>252671250</v>
      </c>
      <c r="G36" s="51">
        <v>1798180345</v>
      </c>
      <c r="H36" s="64">
        <v>-3.8</v>
      </c>
      <c r="I36" s="51">
        <v>224418946</v>
      </c>
      <c r="J36" s="51">
        <v>2022599291</v>
      </c>
      <c r="K36" s="64">
        <v>-3.4</v>
      </c>
    </row>
    <row r="37" spans="2:11" ht="9" customHeight="1">
      <c r="B37" s="43" t="s">
        <v>131</v>
      </c>
      <c r="C37" s="51">
        <v>402115681</v>
      </c>
      <c r="D37" s="51">
        <v>2610523983</v>
      </c>
      <c r="E37" s="64">
        <v>2.9</v>
      </c>
      <c r="F37" s="51">
        <v>411210983</v>
      </c>
      <c r="G37" s="51">
        <v>3021734966</v>
      </c>
      <c r="H37" s="64">
        <v>0.7</v>
      </c>
      <c r="I37" s="51">
        <v>383449322</v>
      </c>
      <c r="J37" s="51">
        <v>3405184288</v>
      </c>
      <c r="K37" s="64">
        <v>2.3</v>
      </c>
    </row>
    <row r="38" spans="2:11" ht="9" customHeight="1">
      <c r="B38" s="43" t="s">
        <v>132</v>
      </c>
      <c r="C38" s="51">
        <v>227709901</v>
      </c>
      <c r="D38" s="51">
        <v>1449436576</v>
      </c>
      <c r="E38" s="64">
        <v>-4.4</v>
      </c>
      <c r="F38" s="51">
        <v>234642116</v>
      </c>
      <c r="G38" s="51">
        <v>1684078692</v>
      </c>
      <c r="H38" s="64">
        <v>-3.4</v>
      </c>
      <c r="I38" s="51">
        <v>209333126</v>
      </c>
      <c r="J38" s="51">
        <v>1893411818</v>
      </c>
      <c r="K38" s="64">
        <v>-2.8</v>
      </c>
    </row>
    <row r="39" spans="2:11" ht="9" customHeight="1">
      <c r="B39" s="43" t="s">
        <v>133</v>
      </c>
      <c r="C39" s="51">
        <v>148156082</v>
      </c>
      <c r="D39" s="51">
        <v>949670913</v>
      </c>
      <c r="E39" s="64">
        <v>-1</v>
      </c>
      <c r="F39" s="51">
        <v>148156082</v>
      </c>
      <c r="G39" s="51">
        <v>1097826995</v>
      </c>
      <c r="H39" s="64">
        <v>-0.7</v>
      </c>
      <c r="I39" s="51">
        <v>126604078</v>
      </c>
      <c r="J39" s="51">
        <v>1224431073</v>
      </c>
      <c r="K39" s="64">
        <v>-2.8</v>
      </c>
    </row>
    <row r="40" spans="2:11" ht="9" customHeight="1">
      <c r="B40" s="43" t="s">
        <v>134</v>
      </c>
      <c r="C40" s="51">
        <v>272612101</v>
      </c>
      <c r="D40" s="51">
        <v>1785154907</v>
      </c>
      <c r="E40" s="64">
        <v>-1.7</v>
      </c>
      <c r="F40" s="51">
        <v>271474268</v>
      </c>
      <c r="G40" s="51">
        <v>2056629175</v>
      </c>
      <c r="H40" s="64">
        <v>-1.4</v>
      </c>
      <c r="I40" s="51">
        <v>239289142</v>
      </c>
      <c r="J40" s="51">
        <v>2295918317</v>
      </c>
      <c r="K40" s="64">
        <v>-1.6</v>
      </c>
    </row>
    <row r="41" spans="2:11" ht="9" customHeight="1">
      <c r="B41" s="43" t="s">
        <v>135</v>
      </c>
      <c r="C41" s="51">
        <v>54674776</v>
      </c>
      <c r="D41" s="51">
        <v>292795552</v>
      </c>
      <c r="E41" s="64">
        <v>0.6</v>
      </c>
      <c r="F41" s="51">
        <v>52209135</v>
      </c>
      <c r="G41" s="51">
        <v>345004687</v>
      </c>
      <c r="H41" s="64">
        <v>0.4</v>
      </c>
      <c r="I41" s="51">
        <v>42878076</v>
      </c>
      <c r="J41" s="51">
        <v>387882763</v>
      </c>
      <c r="K41" s="64">
        <v>0.3</v>
      </c>
    </row>
    <row r="42" spans="2:11" ht="9" customHeight="1">
      <c r="B42" s="43" t="s">
        <v>136</v>
      </c>
      <c r="C42" s="51">
        <v>78493427</v>
      </c>
      <c r="D42" s="51">
        <v>486987491</v>
      </c>
      <c r="E42" s="64">
        <v>-1.6</v>
      </c>
      <c r="F42" s="51">
        <v>77276108</v>
      </c>
      <c r="G42" s="51">
        <v>564263599</v>
      </c>
      <c r="H42" s="64">
        <v>-0.9</v>
      </c>
      <c r="I42" s="51">
        <v>69482038</v>
      </c>
      <c r="J42" s="51">
        <v>633745637</v>
      </c>
      <c r="K42" s="64">
        <v>-0.4</v>
      </c>
    </row>
    <row r="43" spans="2:11" ht="9" customHeight="1">
      <c r="B43" s="43" t="s">
        <v>137</v>
      </c>
      <c r="C43" s="51">
        <v>97584263</v>
      </c>
      <c r="D43" s="51">
        <v>637351835</v>
      </c>
      <c r="E43" s="64">
        <v>1.1</v>
      </c>
      <c r="F43" s="51">
        <v>98272546</v>
      </c>
      <c r="G43" s="51">
        <v>735624381</v>
      </c>
      <c r="H43" s="64">
        <v>1.2</v>
      </c>
      <c r="I43" s="51">
        <v>90759295</v>
      </c>
      <c r="J43" s="51">
        <v>826383676</v>
      </c>
      <c r="K43" s="64">
        <v>1.3</v>
      </c>
    </row>
    <row r="44" spans="2:11" ht="9" customHeight="1">
      <c r="B44" s="43" t="s">
        <v>138</v>
      </c>
      <c r="C44" s="51">
        <v>65364343</v>
      </c>
      <c r="D44" s="51">
        <v>404473692</v>
      </c>
      <c r="E44" s="64">
        <v>0.3</v>
      </c>
      <c r="F44" s="51">
        <v>65587637</v>
      </c>
      <c r="G44" s="51">
        <v>470061329</v>
      </c>
      <c r="H44" s="64">
        <v>0.3</v>
      </c>
      <c r="I44" s="51">
        <v>56902320</v>
      </c>
      <c r="J44" s="51">
        <v>526963649</v>
      </c>
      <c r="K44" s="64">
        <v>0.2</v>
      </c>
    </row>
    <row r="45" spans="2:11" ht="9" customHeight="1">
      <c r="B45" s="43" t="s">
        <v>139</v>
      </c>
      <c r="C45" s="51">
        <v>366529750</v>
      </c>
      <c r="D45" s="51">
        <v>2318704640</v>
      </c>
      <c r="E45" s="64">
        <v>-1.8</v>
      </c>
      <c r="F45" s="51">
        <v>360647144</v>
      </c>
      <c r="G45" s="51">
        <v>2679351784</v>
      </c>
      <c r="H45" s="64">
        <v>-1.9</v>
      </c>
      <c r="I45" s="51">
        <v>335733858</v>
      </c>
      <c r="J45" s="51">
        <v>3015085642</v>
      </c>
      <c r="K45" s="64">
        <v>-1.7</v>
      </c>
    </row>
    <row r="46" spans="2:11" ht="9" customHeight="1">
      <c r="B46" s="43" t="s">
        <v>140</v>
      </c>
      <c r="C46" s="51">
        <v>80423590</v>
      </c>
      <c r="D46" s="51">
        <v>560064368</v>
      </c>
      <c r="E46" s="64">
        <v>1.6</v>
      </c>
      <c r="F46" s="51">
        <v>80832371</v>
      </c>
      <c r="G46" s="51">
        <v>640896739</v>
      </c>
      <c r="H46" s="64">
        <v>-2.3</v>
      </c>
      <c r="I46" s="51">
        <v>73391178</v>
      </c>
      <c r="J46" s="51">
        <v>714287917</v>
      </c>
      <c r="K46" s="64">
        <v>-3.9</v>
      </c>
    </row>
    <row r="47" spans="2:11" ht="9" customHeight="1">
      <c r="B47" s="43" t="s">
        <v>141</v>
      </c>
      <c r="C47" s="51">
        <v>490468402</v>
      </c>
      <c r="D47" s="51">
        <v>3132035675</v>
      </c>
      <c r="E47" s="64">
        <v>-0.4</v>
      </c>
      <c r="F47" s="51">
        <v>494289965</v>
      </c>
      <c r="G47" s="51">
        <v>3626325640</v>
      </c>
      <c r="H47" s="64">
        <v>-0.7</v>
      </c>
      <c r="I47" s="51">
        <v>439782064</v>
      </c>
      <c r="J47" s="51">
        <v>4066107704</v>
      </c>
      <c r="K47" s="64">
        <v>-0.4</v>
      </c>
    </row>
    <row r="48" spans="2:11" ht="9" customHeight="1">
      <c r="B48" s="43" t="s">
        <v>142</v>
      </c>
      <c r="C48" s="51">
        <v>372791873</v>
      </c>
      <c r="D48" s="51">
        <v>2512300130</v>
      </c>
      <c r="E48" s="64">
        <v>-0.1</v>
      </c>
      <c r="F48" s="51">
        <v>383882071</v>
      </c>
      <c r="G48" s="51">
        <v>2896182201</v>
      </c>
      <c r="H48" s="64">
        <v>0</v>
      </c>
      <c r="I48" s="51">
        <v>360752473</v>
      </c>
      <c r="J48" s="51">
        <v>3256934674</v>
      </c>
      <c r="K48" s="64">
        <v>0.4</v>
      </c>
    </row>
    <row r="49" spans="2:11" ht="9" customHeight="1">
      <c r="B49" s="43" t="s">
        <v>143</v>
      </c>
      <c r="C49" s="51">
        <v>41178295</v>
      </c>
      <c r="D49" s="51">
        <v>252963105</v>
      </c>
      <c r="E49" s="64">
        <v>1</v>
      </c>
      <c r="F49" s="51">
        <v>41926734</v>
      </c>
      <c r="G49" s="51">
        <v>294889839</v>
      </c>
      <c r="H49" s="64">
        <v>0.9</v>
      </c>
      <c r="I49" s="51">
        <v>38368143</v>
      </c>
      <c r="J49" s="51">
        <v>333257982</v>
      </c>
      <c r="K49" s="64">
        <v>1.9</v>
      </c>
    </row>
    <row r="50" spans="2:11" ht="9" customHeight="1">
      <c r="B50" s="43" t="s">
        <v>144</v>
      </c>
      <c r="C50" s="51">
        <v>435247244</v>
      </c>
      <c r="D50" s="51">
        <v>2876466884</v>
      </c>
      <c r="E50" s="64">
        <v>-0.8</v>
      </c>
      <c r="F50" s="51">
        <v>444949607</v>
      </c>
      <c r="G50" s="51">
        <v>3321416491</v>
      </c>
      <c r="H50" s="64">
        <v>-0.5</v>
      </c>
      <c r="I50" s="51">
        <v>397979570</v>
      </c>
      <c r="J50" s="51">
        <v>3719396060.604</v>
      </c>
      <c r="K50" s="64">
        <v>-0.5</v>
      </c>
    </row>
    <row r="51" spans="2:11" ht="9" customHeight="1">
      <c r="B51" s="43" t="s">
        <v>145</v>
      </c>
      <c r="C51" s="51">
        <v>156876402</v>
      </c>
      <c r="D51" s="51">
        <v>1078620326</v>
      </c>
      <c r="E51" s="64">
        <v>-4.2</v>
      </c>
      <c r="F51" s="51">
        <v>133375357</v>
      </c>
      <c r="G51" s="51">
        <v>1211995683</v>
      </c>
      <c r="H51" s="64">
        <v>-3.7</v>
      </c>
      <c r="I51" s="51">
        <v>185192530</v>
      </c>
      <c r="J51" s="51">
        <v>1397188213</v>
      </c>
      <c r="K51" s="64">
        <v>-2.9</v>
      </c>
    </row>
    <row r="52" spans="2:11" ht="9" customHeight="1">
      <c r="B52" s="43" t="s">
        <v>146</v>
      </c>
      <c r="C52" s="51">
        <v>137111383</v>
      </c>
      <c r="D52" s="51">
        <v>850240498</v>
      </c>
      <c r="E52" s="64">
        <v>0.3</v>
      </c>
      <c r="F52" s="51">
        <v>139063750</v>
      </c>
      <c r="G52" s="51">
        <v>989304248</v>
      </c>
      <c r="H52" s="64">
        <v>0.4</v>
      </c>
      <c r="I52" s="51">
        <v>123589543</v>
      </c>
      <c r="J52" s="51">
        <v>1112893791</v>
      </c>
      <c r="K52" s="64">
        <v>0.2</v>
      </c>
    </row>
    <row r="53" spans="2:11" ht="9" customHeight="1">
      <c r="B53" s="43" t="s">
        <v>147</v>
      </c>
      <c r="C53" s="51">
        <v>441239271</v>
      </c>
      <c r="D53" s="51">
        <v>2899664896</v>
      </c>
      <c r="E53" s="64">
        <v>-0.8</v>
      </c>
      <c r="F53" s="51">
        <v>446515859</v>
      </c>
      <c r="G53" s="51">
        <v>3346180755</v>
      </c>
      <c r="H53" s="64">
        <v>-0.9</v>
      </c>
      <c r="I53" s="51">
        <v>413366430</v>
      </c>
      <c r="J53" s="51">
        <v>3759547185</v>
      </c>
      <c r="K53" s="64">
        <v>-0.6</v>
      </c>
    </row>
    <row r="54" spans="2:11" ht="9" customHeight="1">
      <c r="B54" s="43" t="s">
        <v>148</v>
      </c>
      <c r="C54" s="51">
        <v>33221969</v>
      </c>
      <c r="D54" s="51">
        <v>215743295</v>
      </c>
      <c r="E54" s="64">
        <v>1.6</v>
      </c>
      <c r="F54" s="51">
        <v>32809296</v>
      </c>
      <c r="G54" s="51">
        <v>248552591</v>
      </c>
      <c r="H54" s="64">
        <v>1.3</v>
      </c>
      <c r="I54" s="51">
        <v>29845829</v>
      </c>
      <c r="J54" s="51">
        <v>278398420</v>
      </c>
      <c r="K54" s="64">
        <v>1.3</v>
      </c>
    </row>
    <row r="55" spans="2:11" ht="9" customHeight="1">
      <c r="B55" s="43" t="s">
        <v>149</v>
      </c>
      <c r="C55" s="51">
        <v>233911261</v>
      </c>
      <c r="D55" s="51">
        <v>1552717009</v>
      </c>
      <c r="E55" s="64">
        <v>0.8</v>
      </c>
      <c r="F55" s="51">
        <v>228161111</v>
      </c>
      <c r="G55" s="51">
        <v>1780878120</v>
      </c>
      <c r="H55" s="64">
        <v>0.5</v>
      </c>
      <c r="I55" s="51">
        <v>217635489</v>
      </c>
      <c r="J55" s="51">
        <v>1998513609</v>
      </c>
      <c r="K55" s="64">
        <v>0.9</v>
      </c>
    </row>
    <row r="56" spans="2:11" ht="9" customHeight="1">
      <c r="B56" s="43" t="s">
        <v>150</v>
      </c>
      <c r="C56" s="51">
        <v>42567760</v>
      </c>
      <c r="D56" s="51">
        <v>252785016</v>
      </c>
      <c r="E56" s="64">
        <v>0.1</v>
      </c>
      <c r="F56" s="51">
        <v>44292860</v>
      </c>
      <c r="G56" s="51">
        <v>297077876</v>
      </c>
      <c r="H56" s="64">
        <v>-5.5</v>
      </c>
      <c r="I56" s="51">
        <v>43921074</v>
      </c>
      <c r="J56" s="51">
        <v>340998950</v>
      </c>
      <c r="K56" s="64">
        <v>-4.4</v>
      </c>
    </row>
    <row r="57" spans="2:11" ht="9" customHeight="1">
      <c r="B57" s="43" t="s">
        <v>151</v>
      </c>
      <c r="C57" s="51">
        <v>261102433</v>
      </c>
      <c r="D57" s="51">
        <v>1843803649</v>
      </c>
      <c r="E57" s="64">
        <v>0.2</v>
      </c>
      <c r="F57" s="51">
        <v>270829654</v>
      </c>
      <c r="G57" s="51">
        <v>2114633303</v>
      </c>
      <c r="H57" s="64">
        <v>0.3</v>
      </c>
      <c r="I57" s="51">
        <v>245370558</v>
      </c>
      <c r="J57" s="51">
        <v>2360003861</v>
      </c>
      <c r="K57" s="64">
        <v>-0.7</v>
      </c>
    </row>
    <row r="58" spans="2:11" ht="9" customHeight="1">
      <c r="B58" s="43" t="s">
        <v>152</v>
      </c>
      <c r="C58" s="51">
        <v>1066785645</v>
      </c>
      <c r="D58" s="51">
        <v>7309343487</v>
      </c>
      <c r="E58" s="64">
        <v>1</v>
      </c>
      <c r="F58" s="51">
        <v>1109446711</v>
      </c>
      <c r="G58" s="51">
        <v>8418790198</v>
      </c>
      <c r="H58" s="64">
        <v>1.3</v>
      </c>
      <c r="I58" s="51">
        <v>1034606255</v>
      </c>
      <c r="J58" s="51">
        <v>9453396453</v>
      </c>
      <c r="K58" s="64">
        <v>1.3</v>
      </c>
    </row>
    <row r="59" spans="2:11" ht="9" customHeight="1">
      <c r="B59" s="43" t="s">
        <v>153</v>
      </c>
      <c r="C59" s="51">
        <v>100454880</v>
      </c>
      <c r="D59" s="51">
        <v>641994142</v>
      </c>
      <c r="E59" s="64">
        <v>2.7</v>
      </c>
      <c r="F59" s="51">
        <v>68358369</v>
      </c>
      <c r="G59" s="51">
        <v>710352511</v>
      </c>
      <c r="H59" s="64">
        <v>-0.4</v>
      </c>
      <c r="I59" s="51">
        <v>121344777</v>
      </c>
      <c r="J59" s="51">
        <v>831697288</v>
      </c>
      <c r="K59" s="64">
        <v>2.5</v>
      </c>
    </row>
    <row r="60" spans="2:11" ht="9" customHeight="1">
      <c r="B60" s="43" t="s">
        <v>154</v>
      </c>
      <c r="C60" s="51">
        <v>30111034</v>
      </c>
      <c r="D60" s="51">
        <v>183453288</v>
      </c>
      <c r="E60" s="64">
        <v>1.1</v>
      </c>
      <c r="F60" s="51">
        <v>30447093</v>
      </c>
      <c r="G60" s="51">
        <v>213900381</v>
      </c>
      <c r="H60" s="64">
        <v>1</v>
      </c>
      <c r="I60" s="51">
        <v>26093417</v>
      </c>
      <c r="J60" s="51">
        <v>239993798</v>
      </c>
      <c r="K60" s="64">
        <v>0.8</v>
      </c>
    </row>
    <row r="61" spans="2:11" ht="9" customHeight="1">
      <c r="B61" s="43" t="s">
        <v>155</v>
      </c>
      <c r="C61" s="51">
        <v>307852196</v>
      </c>
      <c r="D61" s="51">
        <v>2222598030</v>
      </c>
      <c r="E61" s="64">
        <v>-2.9</v>
      </c>
      <c r="F61" s="51">
        <v>381035822</v>
      </c>
      <c r="G61" s="51">
        <v>2603633852</v>
      </c>
      <c r="H61" s="64">
        <v>-2.7</v>
      </c>
      <c r="I61" s="51">
        <v>315142357</v>
      </c>
      <c r="J61" s="51">
        <v>2918776209</v>
      </c>
      <c r="K61" s="64">
        <v>-2.1</v>
      </c>
    </row>
    <row r="62" spans="2:11" ht="9" customHeight="1">
      <c r="B62" s="43" t="s">
        <v>156</v>
      </c>
      <c r="C62" s="51">
        <v>246898890</v>
      </c>
      <c r="D62" s="51">
        <v>1591204494</v>
      </c>
      <c r="E62" s="64">
        <v>2.6</v>
      </c>
      <c r="F62" s="51">
        <v>249662484</v>
      </c>
      <c r="G62" s="51">
        <v>1840866978</v>
      </c>
      <c r="H62" s="64">
        <v>2.2</v>
      </c>
      <c r="I62" s="51">
        <v>225261848</v>
      </c>
      <c r="J62" s="51">
        <v>2066128826</v>
      </c>
      <c r="K62" s="64">
        <v>2.1</v>
      </c>
    </row>
    <row r="63" spans="2:11" ht="9" customHeight="1">
      <c r="B63" s="43" t="s">
        <v>157</v>
      </c>
      <c r="C63" s="51">
        <v>25872951</v>
      </c>
      <c r="D63" s="51">
        <v>418313306</v>
      </c>
      <c r="E63" s="64">
        <v>-12.4</v>
      </c>
      <c r="F63" s="51">
        <v>116022892</v>
      </c>
      <c r="G63" s="51">
        <v>534336198</v>
      </c>
      <c r="H63" s="64">
        <v>2.1</v>
      </c>
      <c r="I63" s="51">
        <v>67820318</v>
      </c>
      <c r="J63" s="51">
        <v>602156516</v>
      </c>
      <c r="K63" s="64">
        <v>-1.8</v>
      </c>
    </row>
    <row r="64" spans="2:11" ht="9" customHeight="1">
      <c r="B64" s="43" t="s">
        <v>158</v>
      </c>
      <c r="C64" s="51">
        <v>132044319</v>
      </c>
      <c r="D64" s="51">
        <v>1380851457</v>
      </c>
      <c r="E64" s="64">
        <v>-1.4</v>
      </c>
      <c r="F64" s="51">
        <v>159134416</v>
      </c>
      <c r="G64" s="51">
        <v>1539985873</v>
      </c>
      <c r="H64" s="64">
        <v>-9.2</v>
      </c>
      <c r="I64" s="51">
        <v>233328887</v>
      </c>
      <c r="J64" s="51">
        <v>1773314760</v>
      </c>
      <c r="K64" s="64">
        <v>-7.3</v>
      </c>
    </row>
    <row r="65" spans="2:11" ht="9" customHeight="1" thickBot="1">
      <c r="B65" s="43" t="s">
        <v>159</v>
      </c>
      <c r="C65" s="51">
        <v>34742112</v>
      </c>
      <c r="D65" s="51">
        <v>193921141</v>
      </c>
      <c r="E65" s="64">
        <v>-0.6</v>
      </c>
      <c r="F65" s="51">
        <v>27060054</v>
      </c>
      <c r="G65" s="51">
        <v>220981195</v>
      </c>
      <c r="H65" s="64">
        <v>-1.6</v>
      </c>
      <c r="I65" s="51">
        <v>39553358</v>
      </c>
      <c r="J65" s="51">
        <v>260534553</v>
      </c>
      <c r="K65" s="64">
        <v>0.5</v>
      </c>
    </row>
    <row r="66" spans="2:11" ht="9" customHeight="1" thickTop="1">
      <c r="B66" s="44" t="s">
        <v>160</v>
      </c>
      <c r="C66" s="54">
        <v>11584302214</v>
      </c>
      <c r="D66" s="54">
        <v>78361426269</v>
      </c>
      <c r="E66" s="65">
        <v>-0.2</v>
      </c>
      <c r="F66" s="54">
        <v>11868870281</v>
      </c>
      <c r="G66" s="54">
        <v>90230296550</v>
      </c>
      <c r="H66" s="65">
        <v>-0.3</v>
      </c>
      <c r="I66" s="54">
        <v>11295790259</v>
      </c>
      <c r="J66" s="54">
        <v>101526086808.604</v>
      </c>
      <c r="K66" s="65">
        <v>-0.1</v>
      </c>
    </row>
    <row r="67" spans="2:11" ht="9" customHeight="1" thickBot="1">
      <c r="B67" s="45" t="s">
        <v>161</v>
      </c>
      <c r="C67" s="55">
        <v>108001245</v>
      </c>
      <c r="D67" s="55">
        <v>807208729</v>
      </c>
      <c r="E67" s="66">
        <v>-7.1</v>
      </c>
      <c r="F67" s="55">
        <v>119968844</v>
      </c>
      <c r="G67" s="55">
        <v>927177573</v>
      </c>
      <c r="H67" s="66">
        <v>-6.1</v>
      </c>
      <c r="I67" s="55">
        <v>91445781</v>
      </c>
      <c r="J67" s="55">
        <v>1018623354</v>
      </c>
      <c r="K67" s="66">
        <v>-6.9</v>
      </c>
    </row>
    <row r="68" spans="2:11" ht="9" customHeight="1" thickTop="1">
      <c r="B68" s="46" t="s">
        <v>162</v>
      </c>
      <c r="C68" s="56">
        <v>11692303459</v>
      </c>
      <c r="D68" s="56">
        <v>79168634998</v>
      </c>
      <c r="E68" s="67">
        <v>-0.3</v>
      </c>
      <c r="F68" s="56">
        <v>11988839125</v>
      </c>
      <c r="G68" s="56">
        <v>91157474123</v>
      </c>
      <c r="H68" s="67">
        <v>-0.4</v>
      </c>
      <c r="I68" s="56">
        <v>11387236040</v>
      </c>
      <c r="J68" s="56">
        <v>102544710162.604</v>
      </c>
      <c r="K68" s="67">
        <v>-0.2</v>
      </c>
    </row>
    <row r="69" spans="2:11" ht="9.75" customHeight="1">
      <c r="B69" s="160" t="s">
        <v>163</v>
      </c>
      <c r="C69" s="162"/>
      <c r="D69" s="162"/>
      <c r="E69" s="162"/>
      <c r="F69" s="162"/>
      <c r="G69" s="162"/>
      <c r="H69" s="162"/>
      <c r="I69" s="162"/>
      <c r="J69" s="162"/>
      <c r="K69" s="163"/>
    </row>
    <row r="70" spans="2:11" ht="7.5" customHeight="1">
      <c r="B70" s="161" t="s">
        <v>164</v>
      </c>
      <c r="C70" s="114"/>
      <c r="D70" s="114"/>
      <c r="E70" s="114"/>
      <c r="F70" s="114"/>
      <c r="G70" s="114"/>
      <c r="H70" s="114"/>
      <c r="I70" s="114"/>
      <c r="J70" s="114"/>
      <c r="K70" s="125"/>
    </row>
    <row r="71" spans="2:11" ht="7.5" customHeight="1">
      <c r="B71" s="164" t="s">
        <v>165</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79</v>
      </c>
      <c r="D2" s="29" t="s">
        <v>80</v>
      </c>
      <c r="E2" s="29" t="s">
        <v>81</v>
      </c>
      <c r="F2" s="29" t="s">
        <v>82</v>
      </c>
      <c r="G2" s="29" t="s">
        <v>7</v>
      </c>
      <c r="H2" s="29" t="s">
        <v>8</v>
      </c>
      <c r="I2" s="29"/>
      <c r="J2" s="29"/>
      <c r="K2" s="29"/>
    </row>
    <row r="3" spans="2:11" ht="12" customHeight="1" hidden="1">
      <c r="B3" s="30" t="s">
        <v>193</v>
      </c>
      <c r="C3" s="29" t="s">
        <v>180</v>
      </c>
      <c r="D3" s="29" t="s">
        <v>66</v>
      </c>
      <c r="E3" s="29" t="s">
        <v>12</v>
      </c>
      <c r="F3" s="29" t="s">
        <v>72</v>
      </c>
      <c r="G3" s="29" t="s">
        <v>18</v>
      </c>
      <c r="H3" s="29" t="s">
        <v>19</v>
      </c>
      <c r="I3" s="29"/>
      <c r="J3" s="29"/>
      <c r="K3" s="29"/>
    </row>
    <row r="4" spans="2:11" ht="7.5" customHeight="1">
      <c r="B4" s="29"/>
      <c r="C4" s="29"/>
      <c r="D4" s="29"/>
      <c r="E4" s="29"/>
      <c r="F4" s="29"/>
      <c r="G4" s="29"/>
      <c r="H4" s="29"/>
      <c r="I4" s="29"/>
      <c r="J4" s="29"/>
      <c r="K4" s="29"/>
    </row>
    <row r="5" spans="2:11" ht="22.5" customHeight="1">
      <c r="B5" s="3" t="s">
        <v>85</v>
      </c>
      <c r="C5" s="6"/>
      <c r="D5" s="6"/>
      <c r="E5" s="6"/>
      <c r="F5" s="6"/>
      <c r="G5" s="6"/>
      <c r="H5" s="6"/>
      <c r="I5" s="6"/>
      <c r="J5" s="6"/>
      <c r="K5" s="6"/>
    </row>
    <row r="6" spans="2:11" ht="15">
      <c r="B6" s="7" t="s">
        <v>86</v>
      </c>
      <c r="C6" s="7"/>
      <c r="D6" s="7"/>
      <c r="E6" s="7"/>
      <c r="F6" s="7"/>
      <c r="G6" s="7"/>
      <c r="H6" s="7"/>
      <c r="I6" s="7"/>
      <c r="J6" s="7"/>
      <c r="K6" s="7"/>
    </row>
    <row r="7" spans="2:11" ht="9" customHeight="1">
      <c r="B7" s="7"/>
      <c r="C7" s="7"/>
      <c r="D7" s="7"/>
      <c r="E7" s="7"/>
      <c r="F7" s="7"/>
      <c r="G7" s="7"/>
      <c r="H7" s="7"/>
      <c r="I7" s="7"/>
      <c r="J7" s="69"/>
      <c r="K7" s="69" t="s">
        <v>87</v>
      </c>
    </row>
    <row r="8" spans="2:11" ht="12" customHeight="1">
      <c r="B8" s="39" t="str">
        <f>CONCATENATE("Created On: ",F3)</f>
        <v>Created On: 03/24/2014</v>
      </c>
      <c r="F8" s="39" t="s">
        <v>88</v>
      </c>
      <c r="K8" s="69" t="str">
        <f>CONCATENATE(G3," ",H3," Reporting Period")</f>
        <v>November 2013 Reporting Period</v>
      </c>
    </row>
    <row r="9" spans="2:11" ht="12" customHeight="1">
      <c r="B9" s="33"/>
      <c r="C9" s="33" t="s">
        <v>194</v>
      </c>
      <c r="D9" s="34" t="s">
        <v>90</v>
      </c>
      <c r="E9" s="34"/>
      <c r="F9" s="33" t="s">
        <v>18</v>
      </c>
      <c r="G9" s="34" t="s">
        <v>90</v>
      </c>
      <c r="H9" s="34"/>
      <c r="I9" s="33" t="s">
        <v>195</v>
      </c>
      <c r="J9" s="34" t="s">
        <v>90</v>
      </c>
      <c r="K9" s="34"/>
    </row>
    <row r="10" spans="2:11" ht="12" customHeight="1">
      <c r="B10" s="35" t="s">
        <v>93</v>
      </c>
      <c r="C10" s="152" t="str">
        <f>C3</f>
        <v>51</v>
      </c>
      <c r="D10" s="36" t="s">
        <v>94</v>
      </c>
      <c r="E10" s="36"/>
      <c r="F10" s="152" t="str">
        <f>D3</f>
        <v>50</v>
      </c>
      <c r="G10" s="36" t="s">
        <v>94</v>
      </c>
      <c r="H10" s="36"/>
      <c r="I10" s="152" t="str">
        <f>E3</f>
        <v>0</v>
      </c>
      <c r="J10" s="36" t="s">
        <v>94</v>
      </c>
      <c r="K10" s="36"/>
    </row>
    <row r="11" spans="2:11" ht="12" customHeight="1">
      <c r="B11" s="35"/>
      <c r="C11" s="35" t="str">
        <f>CONCATENATE("(",C3," Entities)")</f>
        <v>(51 Entities)</v>
      </c>
      <c r="D11" s="36" t="s">
        <v>95</v>
      </c>
      <c r="E11" s="36"/>
      <c r="F11" s="35" t="str">
        <f>CONCATENATE("(",D3," Entities)")</f>
        <v>(50 Entities)</v>
      </c>
      <c r="G11" s="36" t="s">
        <v>95</v>
      </c>
      <c r="H11" s="36"/>
      <c r="I11" s="35" t="str">
        <f>CONCATENATE("(",E3," Entities)")</f>
        <v>(0 Entities)</v>
      </c>
      <c r="J11" s="36" t="s">
        <v>95</v>
      </c>
      <c r="K11" s="36"/>
    </row>
    <row r="12" spans="2:11" ht="16.5" customHeight="1">
      <c r="B12" s="37"/>
      <c r="C12" s="37" t="s">
        <v>196</v>
      </c>
      <c r="D12" s="38" t="s">
        <v>97</v>
      </c>
      <c r="E12" s="38" t="s">
        <v>197</v>
      </c>
      <c r="F12" s="37" t="s">
        <v>196</v>
      </c>
      <c r="G12" s="38" t="s">
        <v>97</v>
      </c>
      <c r="H12" s="38" t="s">
        <v>197</v>
      </c>
      <c r="I12" s="37" t="s">
        <v>196</v>
      </c>
      <c r="J12" s="38" t="s">
        <v>97</v>
      </c>
      <c r="K12" s="38" t="s">
        <v>197</v>
      </c>
    </row>
    <row r="13" spans="2:11" ht="12.75" hidden="1">
      <c r="B13" s="39" t="s">
        <v>99</v>
      </c>
      <c r="C13" s="39" t="s">
        <v>198</v>
      </c>
      <c r="D13" s="39" t="s">
        <v>199</v>
      </c>
      <c r="E13" s="39" t="s">
        <v>200</v>
      </c>
      <c r="F13" s="39" t="s">
        <v>201</v>
      </c>
      <c r="G13" s="39" t="s">
        <v>202</v>
      </c>
      <c r="H13" s="39" t="s">
        <v>203</v>
      </c>
      <c r="I13" s="39" t="s">
        <v>204</v>
      </c>
      <c r="J13" s="39" t="s">
        <v>205</v>
      </c>
      <c r="K13" s="39" t="s">
        <v>206</v>
      </c>
    </row>
    <row r="14" spans="2:11" ht="12.75" hidden="1">
      <c r="B14" s="40"/>
      <c r="C14" s="40">
        <v>0</v>
      </c>
      <c r="D14" s="41">
        <v>0</v>
      </c>
      <c r="E14" s="41">
        <v>0</v>
      </c>
      <c r="F14" s="40">
        <v>0</v>
      </c>
      <c r="G14" s="41">
        <v>0</v>
      </c>
      <c r="H14" s="41">
        <v>0</v>
      </c>
      <c r="I14" s="40">
        <v>0</v>
      </c>
      <c r="J14" s="41">
        <v>0</v>
      </c>
      <c r="K14" s="41">
        <v>0</v>
      </c>
    </row>
    <row r="15" spans="2:11" ht="9" customHeight="1">
      <c r="B15" s="42" t="s">
        <v>109</v>
      </c>
      <c r="C15" s="49">
        <v>209221239</v>
      </c>
      <c r="D15" s="49">
        <v>2145189627</v>
      </c>
      <c r="E15" s="62">
        <v>-0.4</v>
      </c>
      <c r="F15" s="49">
        <v>219447950</v>
      </c>
      <c r="G15" s="49">
        <v>2364637577</v>
      </c>
      <c r="H15" s="62">
        <v>0.5</v>
      </c>
      <c r="I15" s="49">
        <v>0</v>
      </c>
      <c r="J15" s="49">
        <v>0</v>
      </c>
      <c r="K15" s="62">
        <v>0</v>
      </c>
    </row>
    <row r="16" spans="2:11" ht="9" customHeight="1">
      <c r="B16" s="43" t="s">
        <v>110</v>
      </c>
      <c r="C16" s="50">
        <v>23119526</v>
      </c>
      <c r="D16" s="50">
        <v>236715016</v>
      </c>
      <c r="E16" s="63">
        <v>-3.5</v>
      </c>
      <c r="F16" s="50">
        <v>21803033</v>
      </c>
      <c r="G16" s="50">
        <v>258518049</v>
      </c>
      <c r="H16" s="63">
        <v>-3.5</v>
      </c>
      <c r="I16" s="50">
        <v>0</v>
      </c>
      <c r="J16" s="50">
        <v>0</v>
      </c>
      <c r="K16" s="63">
        <v>0</v>
      </c>
    </row>
    <row r="17" spans="2:11" ht="9" customHeight="1">
      <c r="B17" s="43" t="s">
        <v>111</v>
      </c>
      <c r="C17" s="51">
        <v>222957844</v>
      </c>
      <c r="D17" s="51">
        <v>2209800268</v>
      </c>
      <c r="E17" s="64">
        <v>1.2</v>
      </c>
      <c r="F17" s="51">
        <v>212478969</v>
      </c>
      <c r="G17" s="51">
        <v>2422279237</v>
      </c>
      <c r="H17" s="64">
        <v>1</v>
      </c>
      <c r="I17" s="51">
        <v>0</v>
      </c>
      <c r="J17" s="51">
        <v>0</v>
      </c>
      <c r="K17" s="64">
        <v>0</v>
      </c>
    </row>
    <row r="18" spans="2:11" ht="9" customHeight="1">
      <c r="B18" s="43" t="s">
        <v>112</v>
      </c>
      <c r="C18" s="51">
        <v>122056149</v>
      </c>
      <c r="D18" s="51">
        <v>1181093933</v>
      </c>
      <c r="E18" s="64">
        <v>-1.7</v>
      </c>
      <c r="F18" s="51">
        <v>117450353</v>
      </c>
      <c r="G18" s="51">
        <v>1298544286</v>
      </c>
      <c r="H18" s="64">
        <v>-1.6</v>
      </c>
      <c r="I18" s="51">
        <v>0</v>
      </c>
      <c r="J18" s="51">
        <v>0</v>
      </c>
      <c r="K18" s="64">
        <v>0</v>
      </c>
    </row>
    <row r="19" spans="2:11" ht="9" customHeight="1">
      <c r="B19" s="43" t="s">
        <v>113</v>
      </c>
      <c r="C19" s="51">
        <v>1243933800</v>
      </c>
      <c r="D19" s="51">
        <v>12162044758</v>
      </c>
      <c r="E19" s="64">
        <v>0</v>
      </c>
      <c r="F19" s="51">
        <v>1173282627</v>
      </c>
      <c r="G19" s="51">
        <v>13335327385</v>
      </c>
      <c r="H19" s="64">
        <v>0</v>
      </c>
      <c r="I19" s="51">
        <v>0</v>
      </c>
      <c r="J19" s="51">
        <v>0</v>
      </c>
      <c r="K19" s="64">
        <v>0</v>
      </c>
    </row>
    <row r="20" spans="2:11" ht="9" customHeight="1">
      <c r="B20" s="43" t="s">
        <v>114</v>
      </c>
      <c r="C20" s="51">
        <v>186876093</v>
      </c>
      <c r="D20" s="51">
        <v>1815658889</v>
      </c>
      <c r="E20" s="64">
        <v>1</v>
      </c>
      <c r="F20" s="51">
        <v>171380723</v>
      </c>
      <c r="G20" s="51">
        <v>1987039612</v>
      </c>
      <c r="H20" s="64">
        <v>1.1</v>
      </c>
      <c r="I20" s="51">
        <v>0</v>
      </c>
      <c r="J20" s="51">
        <v>0</v>
      </c>
      <c r="K20" s="64">
        <v>0</v>
      </c>
    </row>
    <row r="21" spans="2:11" ht="9" customHeight="1">
      <c r="B21" s="43" t="s">
        <v>115</v>
      </c>
      <c r="C21" s="50">
        <v>124984167</v>
      </c>
      <c r="D21" s="50">
        <v>1199484652</v>
      </c>
      <c r="E21" s="63">
        <v>-0.3</v>
      </c>
      <c r="F21" s="50">
        <v>119194808</v>
      </c>
      <c r="G21" s="50">
        <v>1318679460</v>
      </c>
      <c r="H21" s="63">
        <v>-0.7</v>
      </c>
      <c r="I21" s="50">
        <v>0</v>
      </c>
      <c r="J21" s="50">
        <v>0</v>
      </c>
      <c r="K21" s="63">
        <v>0</v>
      </c>
    </row>
    <row r="22" spans="2:11" ht="9" customHeight="1">
      <c r="B22" s="43" t="s">
        <v>116</v>
      </c>
      <c r="C22" s="51">
        <v>37520873</v>
      </c>
      <c r="D22" s="51">
        <v>363795976</v>
      </c>
      <c r="E22" s="64">
        <v>-0.3</v>
      </c>
      <c r="F22" s="51">
        <v>35303004</v>
      </c>
      <c r="G22" s="51">
        <v>399098980</v>
      </c>
      <c r="H22" s="64">
        <v>-0.6</v>
      </c>
      <c r="I22" s="51">
        <v>0</v>
      </c>
      <c r="J22" s="51">
        <v>0</v>
      </c>
      <c r="K22" s="64">
        <v>0</v>
      </c>
    </row>
    <row r="23" spans="2:11" ht="9" customHeight="1">
      <c r="B23" s="43" t="s">
        <v>117</v>
      </c>
      <c r="C23" s="50">
        <v>9096309</v>
      </c>
      <c r="D23" s="50">
        <v>83047533</v>
      </c>
      <c r="E23" s="63">
        <v>0.9</v>
      </c>
      <c r="F23" s="50">
        <v>8156622</v>
      </c>
      <c r="G23" s="50">
        <v>91204154.836</v>
      </c>
      <c r="H23" s="63">
        <v>1</v>
      </c>
      <c r="I23" s="50">
        <v>0</v>
      </c>
      <c r="J23" s="50">
        <v>0</v>
      </c>
      <c r="K23" s="63">
        <v>0</v>
      </c>
    </row>
    <row r="24" spans="2:11" ht="9" customHeight="1">
      <c r="B24" s="43" t="s">
        <v>118</v>
      </c>
      <c r="C24" s="51">
        <v>648236899</v>
      </c>
      <c r="D24" s="51">
        <v>6863465908</v>
      </c>
      <c r="E24" s="64">
        <v>0.8</v>
      </c>
      <c r="F24" s="51">
        <v>708623499</v>
      </c>
      <c r="G24" s="51">
        <v>7572089407</v>
      </c>
      <c r="H24" s="64">
        <v>1</v>
      </c>
      <c r="I24" s="51">
        <v>0</v>
      </c>
      <c r="J24" s="51">
        <v>0</v>
      </c>
      <c r="K24" s="64">
        <v>0</v>
      </c>
    </row>
    <row r="25" spans="2:11" ht="9" customHeight="1">
      <c r="B25" s="43" t="s">
        <v>119</v>
      </c>
      <c r="C25" s="51">
        <v>404200456</v>
      </c>
      <c r="D25" s="51">
        <v>4056642025</v>
      </c>
      <c r="E25" s="64">
        <v>3.2</v>
      </c>
      <c r="F25" s="51">
        <v>381908236</v>
      </c>
      <c r="G25" s="51">
        <v>4438550261</v>
      </c>
      <c r="H25" s="64">
        <v>2.9</v>
      </c>
      <c r="I25" s="51">
        <v>0</v>
      </c>
      <c r="J25" s="51">
        <v>0</v>
      </c>
      <c r="K25" s="64">
        <v>0</v>
      </c>
    </row>
    <row r="26" spans="2:11" ht="9" customHeight="1">
      <c r="B26" s="43" t="s">
        <v>120</v>
      </c>
      <c r="C26" s="51">
        <v>38544715</v>
      </c>
      <c r="D26" s="51">
        <v>378477531</v>
      </c>
      <c r="E26" s="64">
        <v>0.8</v>
      </c>
      <c r="F26" s="51">
        <v>36420194</v>
      </c>
      <c r="G26" s="51">
        <v>414897725</v>
      </c>
      <c r="H26" s="64">
        <v>0.7</v>
      </c>
      <c r="I26" s="51">
        <v>0</v>
      </c>
      <c r="J26" s="51">
        <v>0</v>
      </c>
      <c r="K26" s="64">
        <v>0</v>
      </c>
    </row>
    <row r="27" spans="2:11" ht="9" customHeight="1">
      <c r="B27" s="43" t="s">
        <v>121</v>
      </c>
      <c r="C27" s="51">
        <v>69077303</v>
      </c>
      <c r="D27" s="51">
        <v>588138010</v>
      </c>
      <c r="E27" s="64">
        <v>0.7</v>
      </c>
      <c r="F27" s="51">
        <v>57728933</v>
      </c>
      <c r="G27" s="51">
        <v>645866943</v>
      </c>
      <c r="H27" s="64">
        <v>-0.8</v>
      </c>
      <c r="I27" s="51">
        <v>0</v>
      </c>
      <c r="J27" s="51">
        <v>0</v>
      </c>
      <c r="K27" s="64">
        <v>0</v>
      </c>
    </row>
    <row r="28" spans="2:11" ht="9" customHeight="1">
      <c r="B28" s="43" t="s">
        <v>122</v>
      </c>
      <c r="C28" s="51">
        <v>380728059</v>
      </c>
      <c r="D28" s="51">
        <v>3842217506</v>
      </c>
      <c r="E28" s="64">
        <v>-0.9</v>
      </c>
      <c r="F28" s="51">
        <v>398042054</v>
      </c>
      <c r="G28" s="51">
        <v>4240259560</v>
      </c>
      <c r="H28" s="64">
        <v>-0.5</v>
      </c>
      <c r="I28" s="51">
        <v>0</v>
      </c>
      <c r="J28" s="51">
        <v>0</v>
      </c>
      <c r="K28" s="64">
        <v>0</v>
      </c>
    </row>
    <row r="29" spans="2:11" ht="9" customHeight="1">
      <c r="B29" s="43" t="s">
        <v>123</v>
      </c>
      <c r="C29" s="51">
        <v>263164728</v>
      </c>
      <c r="D29" s="51">
        <v>2537990284</v>
      </c>
      <c r="E29" s="64">
        <v>0.5</v>
      </c>
      <c r="F29" s="51">
        <v>251665600</v>
      </c>
      <c r="G29" s="51">
        <v>2789655884</v>
      </c>
      <c r="H29" s="64">
        <v>0.6</v>
      </c>
      <c r="I29" s="51">
        <v>0</v>
      </c>
      <c r="J29" s="51">
        <v>0</v>
      </c>
      <c r="K29" s="64">
        <v>0</v>
      </c>
    </row>
    <row r="30" spans="2:11" ht="9" customHeight="1">
      <c r="B30" s="43" t="s">
        <v>124</v>
      </c>
      <c r="C30" s="51">
        <v>143321662</v>
      </c>
      <c r="D30" s="51">
        <v>1367825336</v>
      </c>
      <c r="E30" s="64">
        <v>-0.1</v>
      </c>
      <c r="F30" s="51">
        <v>136345592</v>
      </c>
      <c r="G30" s="51">
        <v>1504170928</v>
      </c>
      <c r="H30" s="64">
        <v>0.1</v>
      </c>
      <c r="I30" s="51">
        <v>0</v>
      </c>
      <c r="J30" s="51">
        <v>0</v>
      </c>
      <c r="K30" s="64">
        <v>0</v>
      </c>
    </row>
    <row r="31" spans="2:11" ht="9" customHeight="1">
      <c r="B31" s="43" t="s">
        <v>125</v>
      </c>
      <c r="C31" s="51">
        <v>105015997</v>
      </c>
      <c r="D31" s="51">
        <v>1035909086</v>
      </c>
      <c r="E31" s="64">
        <v>-5.3</v>
      </c>
      <c r="F31" s="51">
        <v>84391899</v>
      </c>
      <c r="G31" s="51">
        <v>1120300985</v>
      </c>
      <c r="H31" s="64">
        <v>-6.6</v>
      </c>
      <c r="I31" s="51">
        <v>0</v>
      </c>
      <c r="J31" s="51">
        <v>0</v>
      </c>
      <c r="K31" s="64">
        <v>0</v>
      </c>
    </row>
    <row r="32" spans="2:11" ht="9" customHeight="1">
      <c r="B32" s="43" t="s">
        <v>126</v>
      </c>
      <c r="C32" s="51">
        <v>181737776</v>
      </c>
      <c r="D32" s="51">
        <v>1777087439</v>
      </c>
      <c r="E32" s="64">
        <v>-1.4</v>
      </c>
      <c r="F32" s="51">
        <v>175004332</v>
      </c>
      <c r="G32" s="51">
        <v>1952091771</v>
      </c>
      <c r="H32" s="64">
        <v>-1.2</v>
      </c>
      <c r="I32" s="51">
        <v>0</v>
      </c>
      <c r="J32" s="51">
        <v>0</v>
      </c>
      <c r="K32" s="64">
        <v>0</v>
      </c>
    </row>
    <row r="33" spans="2:11" ht="9" customHeight="1">
      <c r="B33" s="43" t="s">
        <v>127</v>
      </c>
      <c r="C33" s="51">
        <v>201740267</v>
      </c>
      <c r="D33" s="51">
        <v>1927209181</v>
      </c>
      <c r="E33" s="64">
        <v>2.9</v>
      </c>
      <c r="F33" s="51">
        <v>185179702</v>
      </c>
      <c r="G33" s="51">
        <v>2112388883</v>
      </c>
      <c r="H33" s="64">
        <v>2.5</v>
      </c>
      <c r="I33" s="51">
        <v>0</v>
      </c>
      <c r="J33" s="51">
        <v>0</v>
      </c>
      <c r="K33" s="64">
        <v>0</v>
      </c>
    </row>
    <row r="34" spans="2:11" ht="9" customHeight="1">
      <c r="B34" s="43" t="s">
        <v>128</v>
      </c>
      <c r="C34" s="51">
        <v>85380976</v>
      </c>
      <c r="D34" s="51">
        <v>621073826</v>
      </c>
      <c r="E34" s="64">
        <v>10.2</v>
      </c>
      <c r="F34" s="51">
        <v>67279222</v>
      </c>
      <c r="G34" s="51">
        <v>688353048</v>
      </c>
      <c r="H34" s="64">
        <v>10.9</v>
      </c>
      <c r="I34" s="51">
        <v>0</v>
      </c>
      <c r="J34" s="51">
        <v>0</v>
      </c>
      <c r="K34" s="64">
        <v>0</v>
      </c>
    </row>
    <row r="35" spans="2:11" ht="9" customHeight="1">
      <c r="B35" s="43" t="s">
        <v>129</v>
      </c>
      <c r="C35" s="51">
        <v>243535024</v>
      </c>
      <c r="D35" s="51">
        <v>2362536963</v>
      </c>
      <c r="E35" s="64">
        <v>4.7</v>
      </c>
      <c r="F35" s="51">
        <v>221553509</v>
      </c>
      <c r="G35" s="51">
        <v>2584090472</v>
      </c>
      <c r="H35" s="64">
        <v>4.1</v>
      </c>
      <c r="I35" s="51">
        <v>0</v>
      </c>
      <c r="J35" s="51">
        <v>0</v>
      </c>
      <c r="K35" s="64">
        <v>0</v>
      </c>
    </row>
    <row r="36" spans="2:11" ht="9" customHeight="1">
      <c r="B36" s="43" t="s">
        <v>130</v>
      </c>
      <c r="C36" s="51">
        <v>234823702</v>
      </c>
      <c r="D36" s="51">
        <v>2257422993</v>
      </c>
      <c r="E36" s="64">
        <v>-3.1</v>
      </c>
      <c r="F36" s="51">
        <v>225868328</v>
      </c>
      <c r="G36" s="51">
        <v>2483291321</v>
      </c>
      <c r="H36" s="64">
        <v>-2.7</v>
      </c>
      <c r="I36" s="51">
        <v>0</v>
      </c>
      <c r="J36" s="51">
        <v>0</v>
      </c>
      <c r="K36" s="64">
        <v>0</v>
      </c>
    </row>
    <row r="37" spans="2:11" ht="9" customHeight="1">
      <c r="B37" s="43" t="s">
        <v>131</v>
      </c>
      <c r="C37" s="51">
        <v>411604838</v>
      </c>
      <c r="D37" s="51">
        <v>3816789126</v>
      </c>
      <c r="E37" s="64">
        <v>2.4</v>
      </c>
      <c r="F37" s="51">
        <v>357344733</v>
      </c>
      <c r="G37" s="51">
        <v>4174133859</v>
      </c>
      <c r="H37" s="64">
        <v>1.9</v>
      </c>
      <c r="I37" s="51">
        <v>0</v>
      </c>
      <c r="J37" s="51">
        <v>0</v>
      </c>
      <c r="K37" s="64">
        <v>0</v>
      </c>
    </row>
    <row r="38" spans="2:11" ht="9" customHeight="1">
      <c r="B38" s="43" t="s">
        <v>132</v>
      </c>
      <c r="C38" s="51">
        <v>220057804</v>
      </c>
      <c r="D38" s="51">
        <v>2113469622</v>
      </c>
      <c r="E38" s="64">
        <v>-2.5</v>
      </c>
      <c r="F38" s="51">
        <v>212438319</v>
      </c>
      <c r="G38" s="51">
        <v>2325907941</v>
      </c>
      <c r="H38" s="64">
        <v>-1.9</v>
      </c>
      <c r="I38" s="51">
        <v>0</v>
      </c>
      <c r="J38" s="51">
        <v>0</v>
      </c>
      <c r="K38" s="64">
        <v>0</v>
      </c>
    </row>
    <row r="39" spans="2:11" ht="9" customHeight="1">
      <c r="B39" s="43" t="s">
        <v>133</v>
      </c>
      <c r="C39" s="51">
        <v>149385835</v>
      </c>
      <c r="D39" s="51">
        <v>1373816908</v>
      </c>
      <c r="E39" s="64">
        <v>-1.7</v>
      </c>
      <c r="F39" s="51">
        <v>102652820</v>
      </c>
      <c r="G39" s="51">
        <v>1476469728</v>
      </c>
      <c r="H39" s="64">
        <v>-3.2</v>
      </c>
      <c r="I39" s="51">
        <v>0</v>
      </c>
      <c r="J39" s="51">
        <v>0</v>
      </c>
      <c r="K39" s="64">
        <v>0</v>
      </c>
    </row>
    <row r="40" spans="2:11" ht="9" customHeight="1">
      <c r="B40" s="43" t="s">
        <v>134</v>
      </c>
      <c r="C40" s="51">
        <v>279487989</v>
      </c>
      <c r="D40" s="51">
        <v>2575406306</v>
      </c>
      <c r="E40" s="64">
        <v>-1</v>
      </c>
      <c r="F40" s="51">
        <v>255925196</v>
      </c>
      <c r="G40" s="51">
        <v>2831331502</v>
      </c>
      <c r="H40" s="64">
        <v>-0.8</v>
      </c>
      <c r="I40" s="51">
        <v>0</v>
      </c>
      <c r="J40" s="51">
        <v>0</v>
      </c>
      <c r="K40" s="64">
        <v>0</v>
      </c>
    </row>
    <row r="41" spans="2:11" ht="9" customHeight="1">
      <c r="B41" s="43" t="s">
        <v>135</v>
      </c>
      <c r="C41" s="51">
        <v>42749766</v>
      </c>
      <c r="D41" s="51">
        <v>430632529</v>
      </c>
      <c r="E41" s="64">
        <v>0.4</v>
      </c>
      <c r="F41" s="51">
        <v>40747868</v>
      </c>
      <c r="G41" s="51">
        <v>471380397</v>
      </c>
      <c r="H41" s="64">
        <v>0.7</v>
      </c>
      <c r="I41" s="51">
        <v>0</v>
      </c>
      <c r="J41" s="51">
        <v>0</v>
      </c>
      <c r="K41" s="64">
        <v>0</v>
      </c>
    </row>
    <row r="42" spans="2:11" ht="9" customHeight="1">
      <c r="B42" s="43" t="s">
        <v>136</v>
      </c>
      <c r="C42" s="51">
        <v>73451054</v>
      </c>
      <c r="D42" s="51">
        <v>707196691</v>
      </c>
      <c r="E42" s="64">
        <v>-0.1</v>
      </c>
      <c r="F42" s="51">
        <v>71378566</v>
      </c>
      <c r="G42" s="51">
        <v>778575257</v>
      </c>
      <c r="H42" s="64">
        <v>0.5</v>
      </c>
      <c r="I42" s="51">
        <v>0</v>
      </c>
      <c r="J42" s="51">
        <v>0</v>
      </c>
      <c r="K42" s="64">
        <v>0</v>
      </c>
    </row>
    <row r="43" spans="2:11" ht="9" customHeight="1">
      <c r="B43" s="43" t="s">
        <v>137</v>
      </c>
      <c r="C43" s="51">
        <v>92698637</v>
      </c>
      <c r="D43" s="51">
        <v>919082313</v>
      </c>
      <c r="E43" s="64">
        <v>1.1</v>
      </c>
      <c r="F43" s="51">
        <v>87032494</v>
      </c>
      <c r="G43" s="51">
        <v>1006114807</v>
      </c>
      <c r="H43" s="64">
        <v>1.1</v>
      </c>
      <c r="I43" s="51">
        <v>0</v>
      </c>
      <c r="J43" s="51">
        <v>0</v>
      </c>
      <c r="K43" s="64">
        <v>0</v>
      </c>
    </row>
    <row r="44" spans="2:11" ht="9" customHeight="1">
      <c r="B44" s="43" t="s">
        <v>138</v>
      </c>
      <c r="C44" s="51">
        <v>60928468</v>
      </c>
      <c r="D44" s="51">
        <v>587892117</v>
      </c>
      <c r="E44" s="64">
        <v>0.4</v>
      </c>
      <c r="F44" s="51">
        <v>57342726</v>
      </c>
      <c r="G44" s="51">
        <v>645234843</v>
      </c>
      <c r="H44" s="64">
        <v>0.6</v>
      </c>
      <c r="I44" s="51">
        <v>0</v>
      </c>
      <c r="J44" s="51">
        <v>0</v>
      </c>
      <c r="K44" s="64">
        <v>0</v>
      </c>
    </row>
    <row r="45" spans="2:11" ht="9" customHeight="1">
      <c r="B45" s="43" t="s">
        <v>139</v>
      </c>
      <c r="C45" s="51">
        <v>348686450</v>
      </c>
      <c r="D45" s="51">
        <v>3363772092</v>
      </c>
      <c r="E45" s="64">
        <v>-1.2</v>
      </c>
      <c r="F45" s="51">
        <v>331998813</v>
      </c>
      <c r="G45" s="51">
        <v>3695770905</v>
      </c>
      <c r="H45" s="64">
        <v>-0.8</v>
      </c>
      <c r="I45" s="51">
        <v>0</v>
      </c>
      <c r="J45" s="51">
        <v>0</v>
      </c>
      <c r="K45" s="64">
        <v>0</v>
      </c>
    </row>
    <row r="46" spans="2:11" ht="9" customHeight="1">
      <c r="B46" s="43" t="s">
        <v>140</v>
      </c>
      <c r="C46" s="51">
        <v>79619323</v>
      </c>
      <c r="D46" s="51">
        <v>793907240</v>
      </c>
      <c r="E46" s="64">
        <v>-3.5</v>
      </c>
      <c r="F46" s="51">
        <v>73384241</v>
      </c>
      <c r="G46" s="51">
        <v>867291481</v>
      </c>
      <c r="H46" s="64">
        <v>-3.2</v>
      </c>
      <c r="I46" s="51">
        <v>0</v>
      </c>
      <c r="J46" s="51">
        <v>0</v>
      </c>
      <c r="K46" s="64">
        <v>0</v>
      </c>
    </row>
    <row r="47" spans="2:11" ht="9" customHeight="1">
      <c r="B47" s="43" t="s">
        <v>141</v>
      </c>
      <c r="C47" s="51">
        <v>435263182</v>
      </c>
      <c r="D47" s="51">
        <v>4501370886</v>
      </c>
      <c r="E47" s="64">
        <v>-0.8</v>
      </c>
      <c r="F47" s="51">
        <v>420895779</v>
      </c>
      <c r="G47" s="51">
        <v>4922266665</v>
      </c>
      <c r="H47" s="64">
        <v>-1</v>
      </c>
      <c r="I47" s="51">
        <v>0</v>
      </c>
      <c r="J47" s="51">
        <v>0</v>
      </c>
      <c r="K47" s="64">
        <v>0</v>
      </c>
    </row>
    <row r="48" spans="2:11" ht="9" customHeight="1">
      <c r="B48" s="43" t="s">
        <v>142</v>
      </c>
      <c r="C48" s="51">
        <v>374805025</v>
      </c>
      <c r="D48" s="51">
        <v>3631739699</v>
      </c>
      <c r="E48" s="64">
        <v>0.3</v>
      </c>
      <c r="F48" s="51">
        <v>357666246</v>
      </c>
      <c r="G48" s="51">
        <v>3989405945</v>
      </c>
      <c r="H48" s="64">
        <v>0.5</v>
      </c>
      <c r="I48" s="51">
        <v>0</v>
      </c>
      <c r="J48" s="51">
        <v>0</v>
      </c>
      <c r="K48" s="64">
        <v>0</v>
      </c>
    </row>
    <row r="49" spans="2:11" ht="9" customHeight="1">
      <c r="B49" s="43" t="s">
        <v>143</v>
      </c>
      <c r="C49" s="51">
        <v>40126780</v>
      </c>
      <c r="D49" s="51">
        <v>373384762</v>
      </c>
      <c r="E49" s="64">
        <v>1.6</v>
      </c>
      <c r="F49" s="51">
        <v>37415812</v>
      </c>
      <c r="G49" s="51">
        <v>410800574</v>
      </c>
      <c r="H49" s="64">
        <v>1.8</v>
      </c>
      <c r="I49" s="51">
        <v>0</v>
      </c>
      <c r="J49" s="51">
        <v>0</v>
      </c>
      <c r="K49" s="64">
        <v>0</v>
      </c>
    </row>
    <row r="50" spans="2:11" ht="9" customHeight="1">
      <c r="B50" s="43" t="s">
        <v>144</v>
      </c>
      <c r="C50" s="51">
        <v>428868154</v>
      </c>
      <c r="D50" s="51">
        <v>4148264214.846</v>
      </c>
      <c r="E50" s="64">
        <v>-0.5</v>
      </c>
      <c r="F50" s="51">
        <v>400465603</v>
      </c>
      <c r="G50" s="51">
        <v>4548729817.446</v>
      </c>
      <c r="H50" s="64">
        <v>-0.5</v>
      </c>
      <c r="I50" s="51">
        <v>0</v>
      </c>
      <c r="J50" s="51">
        <v>0</v>
      </c>
      <c r="K50" s="64">
        <v>0</v>
      </c>
    </row>
    <row r="51" spans="2:11" ht="9" customHeight="1">
      <c r="B51" s="43" t="s">
        <v>145</v>
      </c>
      <c r="C51" s="51">
        <v>130194105</v>
      </c>
      <c r="D51" s="51">
        <v>1527382318</v>
      </c>
      <c r="E51" s="64">
        <v>-4.6</v>
      </c>
      <c r="F51" s="51">
        <v>190659872</v>
      </c>
      <c r="G51" s="51">
        <v>1718042190</v>
      </c>
      <c r="H51" s="64">
        <v>-2.5</v>
      </c>
      <c r="I51" s="51">
        <v>0</v>
      </c>
      <c r="J51" s="51">
        <v>0</v>
      </c>
      <c r="K51" s="64">
        <v>0</v>
      </c>
    </row>
    <row r="52" spans="2:11" ht="9" customHeight="1">
      <c r="B52" s="43" t="s">
        <v>146</v>
      </c>
      <c r="C52" s="51">
        <v>128155576</v>
      </c>
      <c r="D52" s="51">
        <v>1241049367</v>
      </c>
      <c r="E52" s="64">
        <v>0.5</v>
      </c>
      <c r="F52" s="51">
        <v>116690268</v>
      </c>
      <c r="G52" s="51">
        <v>1357739635</v>
      </c>
      <c r="H52" s="64">
        <v>0.6</v>
      </c>
      <c r="I52" s="51">
        <v>0</v>
      </c>
      <c r="J52" s="51">
        <v>0</v>
      </c>
      <c r="K52" s="64">
        <v>0</v>
      </c>
    </row>
    <row r="53" spans="2:11" ht="9" customHeight="1">
      <c r="B53" s="43" t="s">
        <v>147</v>
      </c>
      <c r="C53" s="51">
        <v>437818465</v>
      </c>
      <c r="D53" s="51">
        <v>4197365650</v>
      </c>
      <c r="E53" s="64">
        <v>-0.3</v>
      </c>
      <c r="F53" s="51">
        <v>413808183</v>
      </c>
      <c r="G53" s="51">
        <v>4611173833</v>
      </c>
      <c r="H53" s="64">
        <v>-0.4</v>
      </c>
      <c r="I53" s="51">
        <v>0</v>
      </c>
      <c r="J53" s="51">
        <v>0</v>
      </c>
      <c r="K53" s="64">
        <v>0</v>
      </c>
    </row>
    <row r="54" spans="2:11" ht="9" customHeight="1">
      <c r="B54" s="43" t="s">
        <v>148</v>
      </c>
      <c r="C54" s="51">
        <v>31341787</v>
      </c>
      <c r="D54" s="51">
        <v>309740207</v>
      </c>
      <c r="E54" s="64">
        <v>1.5</v>
      </c>
      <c r="F54" s="51">
        <v>29746519</v>
      </c>
      <c r="G54" s="51">
        <v>339486726</v>
      </c>
      <c r="H54" s="64">
        <v>1.3</v>
      </c>
      <c r="I54" s="51">
        <v>0</v>
      </c>
      <c r="J54" s="51">
        <v>0</v>
      </c>
      <c r="K54" s="64">
        <v>0</v>
      </c>
    </row>
    <row r="55" spans="2:11" ht="9" customHeight="1">
      <c r="B55" s="43" t="s">
        <v>149</v>
      </c>
      <c r="C55" s="51">
        <v>235377336</v>
      </c>
      <c r="D55" s="51">
        <v>2233890945</v>
      </c>
      <c r="E55" s="64">
        <v>1</v>
      </c>
      <c r="F55" s="51">
        <v>212929242</v>
      </c>
      <c r="G55" s="51">
        <v>2446820187</v>
      </c>
      <c r="H55" s="64">
        <v>0.9</v>
      </c>
      <c r="I55" s="51">
        <v>0</v>
      </c>
      <c r="J55" s="51">
        <v>0</v>
      </c>
      <c r="K55" s="64">
        <v>0</v>
      </c>
    </row>
    <row r="56" spans="2:11" ht="9" customHeight="1">
      <c r="B56" s="43" t="s">
        <v>150</v>
      </c>
      <c r="C56" s="51">
        <v>35164028</v>
      </c>
      <c r="D56" s="51">
        <v>376162978</v>
      </c>
      <c r="E56" s="64">
        <v>0.3</v>
      </c>
      <c r="F56" s="51">
        <v>39677393</v>
      </c>
      <c r="G56" s="51">
        <v>415840371</v>
      </c>
      <c r="H56" s="64">
        <v>-2.9</v>
      </c>
      <c r="I56" s="51">
        <v>0</v>
      </c>
      <c r="J56" s="51">
        <v>0</v>
      </c>
      <c r="K56" s="64">
        <v>0</v>
      </c>
    </row>
    <row r="57" spans="2:11" ht="9" customHeight="1">
      <c r="B57" s="43" t="s">
        <v>151</v>
      </c>
      <c r="C57" s="51">
        <v>280216396</v>
      </c>
      <c r="D57" s="51">
        <v>2640220257</v>
      </c>
      <c r="E57" s="64">
        <v>-0.2</v>
      </c>
      <c r="F57" s="51">
        <v>285667700</v>
      </c>
      <c r="G57" s="51">
        <v>2925887957</v>
      </c>
      <c r="H57" s="64">
        <v>1.2</v>
      </c>
      <c r="I57" s="51">
        <v>0</v>
      </c>
      <c r="J57" s="51">
        <v>0</v>
      </c>
      <c r="K57" s="64">
        <v>0</v>
      </c>
    </row>
    <row r="58" spans="2:11" ht="9" customHeight="1">
      <c r="B58" s="43" t="s">
        <v>152</v>
      </c>
      <c r="C58" s="51">
        <v>1093716366</v>
      </c>
      <c r="D58" s="51">
        <v>10547112819</v>
      </c>
      <c r="E58" s="64">
        <v>1.4</v>
      </c>
      <c r="F58" s="51">
        <v>1065259158</v>
      </c>
      <c r="G58" s="51">
        <v>11612371977</v>
      </c>
      <c r="H58" s="64">
        <v>1.7</v>
      </c>
      <c r="I58" s="51">
        <v>0</v>
      </c>
      <c r="J58" s="51">
        <v>0</v>
      </c>
      <c r="K58" s="64">
        <v>0</v>
      </c>
    </row>
    <row r="59" spans="2:11" ht="9" customHeight="1">
      <c r="B59" s="43" t="s">
        <v>153</v>
      </c>
      <c r="C59" s="51">
        <v>97218982</v>
      </c>
      <c r="D59" s="51">
        <v>928916270</v>
      </c>
      <c r="E59" s="64">
        <v>2.1</v>
      </c>
      <c r="F59" s="51">
        <v>88073301</v>
      </c>
      <c r="G59" s="51">
        <v>1016989571</v>
      </c>
      <c r="H59" s="64">
        <v>2.3</v>
      </c>
      <c r="I59" s="51">
        <v>0</v>
      </c>
      <c r="J59" s="51">
        <v>0</v>
      </c>
      <c r="K59" s="64">
        <v>0</v>
      </c>
    </row>
    <row r="60" spans="2:11" ht="9" customHeight="1">
      <c r="B60" s="43" t="s">
        <v>154</v>
      </c>
      <c r="C60" s="52">
        <v>27844454</v>
      </c>
      <c r="D60" s="52">
        <v>267838252</v>
      </c>
      <c r="E60" s="68">
        <v>0.5</v>
      </c>
      <c r="F60" s="52">
        <v>24696432</v>
      </c>
      <c r="G60" s="52">
        <v>292534684</v>
      </c>
      <c r="H60" s="68">
        <v>0.3</v>
      </c>
      <c r="I60" s="52">
        <v>0</v>
      </c>
      <c r="J60" s="52">
        <v>0</v>
      </c>
      <c r="K60" s="68">
        <v>0</v>
      </c>
    </row>
    <row r="61" spans="2:11" ht="9" customHeight="1">
      <c r="B61" s="43" t="s">
        <v>155</v>
      </c>
      <c r="C61" s="52">
        <v>338993161</v>
      </c>
      <c r="D61" s="52">
        <v>3257769370</v>
      </c>
      <c r="E61" s="68">
        <v>-2</v>
      </c>
      <c r="F61" s="52">
        <v>401722945</v>
      </c>
      <c r="G61" s="52">
        <v>3659492315</v>
      </c>
      <c r="H61" s="68">
        <v>-0.7</v>
      </c>
      <c r="I61" s="52">
        <v>0</v>
      </c>
      <c r="J61" s="52">
        <v>0</v>
      </c>
      <c r="K61" s="68">
        <v>0</v>
      </c>
    </row>
    <row r="62" spans="2:11" ht="9" customHeight="1">
      <c r="B62" s="43" t="s">
        <v>156</v>
      </c>
      <c r="C62" s="51">
        <v>232369148</v>
      </c>
      <c r="D62" s="51">
        <v>2298497974</v>
      </c>
      <c r="E62" s="64">
        <v>2</v>
      </c>
      <c r="F62" s="51">
        <v>220830971</v>
      </c>
      <c r="G62" s="51">
        <v>2519328945</v>
      </c>
      <c r="H62" s="64">
        <v>1.9</v>
      </c>
      <c r="I62" s="51">
        <v>0</v>
      </c>
      <c r="J62" s="51">
        <v>0</v>
      </c>
      <c r="K62" s="64">
        <v>0</v>
      </c>
    </row>
    <row r="63" spans="2:11" ht="9" customHeight="1">
      <c r="B63" s="43" t="s">
        <v>157</v>
      </c>
      <c r="C63" s="51">
        <v>25710660</v>
      </c>
      <c r="D63" s="51">
        <v>627867176</v>
      </c>
      <c r="E63" s="64">
        <v>-8.5</v>
      </c>
      <c r="F63" s="51">
        <v>105742037</v>
      </c>
      <c r="G63" s="51">
        <v>733609213</v>
      </c>
      <c r="H63" s="64">
        <v>-2.3</v>
      </c>
      <c r="I63" s="51">
        <v>0</v>
      </c>
      <c r="J63" s="51">
        <v>0</v>
      </c>
      <c r="K63" s="64">
        <v>0</v>
      </c>
    </row>
    <row r="64" spans="2:11" ht="9" customHeight="1">
      <c r="B64" s="43" t="s">
        <v>158</v>
      </c>
      <c r="C64" s="51">
        <v>202930517</v>
      </c>
      <c r="D64" s="51">
        <v>1976245277</v>
      </c>
      <c r="E64" s="64">
        <v>-3.9</v>
      </c>
      <c r="F64" s="51">
        <v>200934889</v>
      </c>
      <c r="G64" s="51">
        <v>2177180166</v>
      </c>
      <c r="H64" s="64">
        <v>-2.8</v>
      </c>
      <c r="I64" s="51">
        <v>0</v>
      </c>
      <c r="J64" s="51">
        <v>0</v>
      </c>
      <c r="K64" s="64">
        <v>0</v>
      </c>
    </row>
    <row r="65" spans="2:11" ht="9" customHeight="1" thickBot="1">
      <c r="B65" s="43" t="s">
        <v>159</v>
      </c>
      <c r="C65" s="51">
        <v>42881949</v>
      </c>
      <c r="D65" s="51">
        <v>303416502</v>
      </c>
      <c r="E65" s="64">
        <v>4</v>
      </c>
      <c r="F65" s="51">
        <v>32097678</v>
      </c>
      <c r="G65" s="51">
        <v>335514180</v>
      </c>
      <c r="H65" s="64">
        <v>0.8</v>
      </c>
      <c r="I65" s="51">
        <v>0</v>
      </c>
      <c r="J65" s="51">
        <v>0</v>
      </c>
      <c r="K65" s="64">
        <v>0</v>
      </c>
    </row>
    <row r="66" spans="2:11" ht="9" customHeight="1" thickTop="1">
      <c r="B66" s="44" t="s">
        <v>160</v>
      </c>
      <c r="C66" s="54">
        <v>11556939799</v>
      </c>
      <c r="D66" s="54">
        <v>113083026607.846</v>
      </c>
      <c r="E66" s="65">
        <v>0.1</v>
      </c>
      <c r="F66" s="54">
        <v>11243734993</v>
      </c>
      <c r="G66" s="54">
        <v>124326761600.282</v>
      </c>
      <c r="H66" s="65">
        <v>0.2</v>
      </c>
      <c r="I66" s="54">
        <v>0</v>
      </c>
      <c r="J66" s="54">
        <v>0</v>
      </c>
      <c r="K66" s="65">
        <v>0</v>
      </c>
    </row>
    <row r="67" spans="2:11" ht="9" customHeight="1" thickBot="1">
      <c r="B67" s="45" t="s">
        <v>161</v>
      </c>
      <c r="C67" s="55">
        <v>109722900</v>
      </c>
      <c r="D67" s="55">
        <v>1128346254</v>
      </c>
      <c r="E67" s="66">
        <v>-6.2</v>
      </c>
      <c r="F67" s="55">
        <v>106892421</v>
      </c>
      <c r="G67" s="55">
        <v>1235238675</v>
      </c>
      <c r="H67" s="66">
        <v>-6.8</v>
      </c>
      <c r="I67" s="55">
        <v>0</v>
      </c>
      <c r="J67" s="55">
        <v>0</v>
      </c>
      <c r="K67" s="66">
        <v>0</v>
      </c>
    </row>
    <row r="68" spans="2:11" ht="9" customHeight="1" thickTop="1">
      <c r="B68" s="46" t="s">
        <v>162</v>
      </c>
      <c r="C68" s="56">
        <v>11666662699</v>
      </c>
      <c r="D68" s="56">
        <v>114211372861.846</v>
      </c>
      <c r="E68" s="67">
        <v>0</v>
      </c>
      <c r="F68" s="56">
        <v>11350627414</v>
      </c>
      <c r="G68" s="56">
        <v>125562000275.282</v>
      </c>
      <c r="H68" s="57">
        <v>0.2</v>
      </c>
      <c r="I68" s="56">
        <v>0</v>
      </c>
      <c r="J68" s="56">
        <v>0</v>
      </c>
      <c r="K68" s="67">
        <v>0</v>
      </c>
    </row>
    <row r="69" spans="2:11" ht="9" customHeight="1">
      <c r="B69" s="160" t="s">
        <v>163</v>
      </c>
      <c r="C69" s="162"/>
      <c r="D69" s="162"/>
      <c r="E69" s="162"/>
      <c r="F69" s="162"/>
      <c r="G69" s="162"/>
      <c r="H69" s="162"/>
      <c r="I69" s="162"/>
      <c r="J69" s="162"/>
      <c r="K69" s="163"/>
    </row>
    <row r="70" spans="2:11" ht="7.5" customHeight="1">
      <c r="B70" s="161" t="s">
        <v>164</v>
      </c>
      <c r="C70" s="114"/>
      <c r="D70" s="114"/>
      <c r="E70" s="114"/>
      <c r="F70" s="114"/>
      <c r="G70" s="114"/>
      <c r="H70" s="114"/>
      <c r="I70" s="114"/>
      <c r="J70" s="114"/>
      <c r="K70" s="125"/>
    </row>
    <row r="71" spans="2:11" ht="7.5" customHeight="1">
      <c r="B71" s="164" t="s">
        <v>165</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B2:O71"/>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7.5" customHeight="1"/>
    <row r="2" spans="2:6" ht="12" customHeight="1" hidden="1">
      <c r="B2" s="29" t="s">
        <v>0</v>
      </c>
      <c r="C2" s="29" t="s">
        <v>82</v>
      </c>
      <c r="D2" s="29" t="s">
        <v>8</v>
      </c>
      <c r="E2" s="29"/>
      <c r="F2" s="29"/>
    </row>
    <row r="3" spans="2:6" ht="12" customHeight="1" hidden="1">
      <c r="B3" s="30" t="s">
        <v>207</v>
      </c>
      <c r="C3" s="29" t="s">
        <v>72</v>
      </c>
      <c r="D3" s="29" t="s">
        <v>20</v>
      </c>
      <c r="E3" s="29"/>
      <c r="F3" s="29"/>
    </row>
    <row r="4" ht="7.5" customHeight="1"/>
    <row r="5" spans="2:15" ht="16.5" customHeight="1">
      <c r="B5" s="19" t="str">
        <f>CONCATENATE("Monthly Gasoline/Gasohol Reported by States ",D3," (1)")</f>
        <v>Monthly Gasoline/Gasohol Reported by States 2012 (1)</v>
      </c>
      <c r="C5" s="19"/>
      <c r="D5" s="19"/>
      <c r="E5" s="19"/>
      <c r="F5" s="19"/>
      <c r="G5" s="19"/>
      <c r="H5" s="19"/>
      <c r="I5" s="19"/>
      <c r="J5" s="19"/>
      <c r="K5" s="19"/>
      <c r="L5" s="19"/>
      <c r="M5" s="19"/>
      <c r="N5" s="19"/>
      <c r="O5" s="19"/>
    </row>
    <row r="6" ht="7.5" customHeight="1"/>
    <row r="7" ht="1.5" customHeight="1"/>
    <row r="8" ht="1.5" customHeight="1"/>
    <row r="9" ht="9" customHeight="1">
      <c r="O9" s="84" t="s">
        <v>208</v>
      </c>
    </row>
    <row r="10" spans="2:15" ht="9" customHeight="1">
      <c r="B10" s="85" t="str">
        <f>CONCATENATE("Created On: ",C3)</f>
        <v>Created On: 03/24/2014</v>
      </c>
      <c r="N10" s="84"/>
      <c r="O10" s="84" t="str">
        <f>CONCATENATE(D3," Reporting Period")</f>
        <v>2012 Reporting Period</v>
      </c>
    </row>
    <row r="11" spans="2:15" ht="7.5" customHeight="1">
      <c r="B11" s="73"/>
      <c r="C11" s="73"/>
      <c r="D11" s="73"/>
      <c r="E11" s="73"/>
      <c r="F11" s="73"/>
      <c r="G11" s="73"/>
      <c r="H11" s="73"/>
      <c r="I11" s="73"/>
      <c r="J11" s="73"/>
      <c r="K11" s="73"/>
      <c r="L11" s="73"/>
      <c r="M11" s="73"/>
      <c r="N11" s="73"/>
      <c r="O11" s="73"/>
    </row>
    <row r="12" spans="2:15" ht="7.5" customHeight="1">
      <c r="B12" s="170" t="s">
        <v>99</v>
      </c>
      <c r="C12" s="170" t="s">
        <v>209</v>
      </c>
      <c r="D12" s="170" t="s">
        <v>210</v>
      </c>
      <c r="E12" s="170" t="s">
        <v>211</v>
      </c>
      <c r="F12" s="170" t="s">
        <v>212</v>
      </c>
      <c r="G12" s="170" t="s">
        <v>213</v>
      </c>
      <c r="H12" s="170" t="s">
        <v>214</v>
      </c>
      <c r="I12" s="170" t="s">
        <v>215</v>
      </c>
      <c r="J12" s="170" t="s">
        <v>216</v>
      </c>
      <c r="K12" s="170" t="s">
        <v>217</v>
      </c>
      <c r="L12" s="170" t="s">
        <v>218</v>
      </c>
      <c r="M12" s="170" t="s">
        <v>219</v>
      </c>
      <c r="N12" s="170" t="s">
        <v>220</v>
      </c>
      <c r="O12" s="47" t="s">
        <v>33</v>
      </c>
    </row>
    <row r="13" spans="2:15" s="72" customFormat="1" ht="6" hidden="1">
      <c r="B13" s="72" t="s">
        <v>99</v>
      </c>
      <c r="C13" s="72" t="s">
        <v>100</v>
      </c>
      <c r="D13" s="72" t="s">
        <v>103</v>
      </c>
      <c r="E13" s="72" t="s">
        <v>106</v>
      </c>
      <c r="F13" s="72" t="s">
        <v>170</v>
      </c>
      <c r="G13" s="72" t="s">
        <v>221</v>
      </c>
      <c r="H13" s="72" t="s">
        <v>176</v>
      </c>
      <c r="I13" s="72" t="s">
        <v>184</v>
      </c>
      <c r="J13" s="72" t="s">
        <v>187</v>
      </c>
      <c r="K13" s="72" t="s">
        <v>190</v>
      </c>
      <c r="L13" s="72" t="s">
        <v>198</v>
      </c>
      <c r="M13" s="72" t="s">
        <v>201</v>
      </c>
      <c r="N13" s="72" t="s">
        <v>204</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109</v>
      </c>
      <c r="C15" s="79">
        <v>216458386</v>
      </c>
      <c r="D15" s="79">
        <v>200800671</v>
      </c>
      <c r="E15" s="79">
        <v>203625542</v>
      </c>
      <c r="F15" s="79">
        <v>222053125</v>
      </c>
      <c r="G15" s="79">
        <v>216009511</v>
      </c>
      <c r="H15" s="79">
        <v>226094663</v>
      </c>
      <c r="I15" s="79">
        <v>220438210</v>
      </c>
      <c r="J15" s="79">
        <v>223231494</v>
      </c>
      <c r="K15" s="79">
        <v>225660759</v>
      </c>
      <c r="L15" s="79">
        <v>198916245</v>
      </c>
      <c r="M15" s="79">
        <v>200320718</v>
      </c>
      <c r="N15" s="79">
        <v>223425930</v>
      </c>
      <c r="O15" s="79">
        <v>2577035254</v>
      </c>
    </row>
    <row r="16" spans="2:15" ht="7.5" customHeight="1">
      <c r="B16" s="75" t="s">
        <v>110</v>
      </c>
      <c r="C16" s="79">
        <v>22350342</v>
      </c>
      <c r="D16" s="79">
        <v>20651802</v>
      </c>
      <c r="E16" s="79">
        <v>23341174</v>
      </c>
      <c r="F16" s="79">
        <v>21321764</v>
      </c>
      <c r="G16" s="79">
        <v>24256161</v>
      </c>
      <c r="H16" s="79">
        <v>28160760</v>
      </c>
      <c r="I16" s="79">
        <v>28061965</v>
      </c>
      <c r="J16" s="79">
        <v>28644530</v>
      </c>
      <c r="K16" s="79">
        <v>24696441</v>
      </c>
      <c r="L16" s="79">
        <v>23819577</v>
      </c>
      <c r="M16" s="79">
        <v>22578844</v>
      </c>
      <c r="N16" s="79">
        <v>22868728</v>
      </c>
      <c r="O16" s="79">
        <v>290752088</v>
      </c>
    </row>
    <row r="17" spans="2:15" ht="7.5" customHeight="1">
      <c r="B17" s="80" t="s">
        <v>111</v>
      </c>
      <c r="C17" s="81">
        <v>217135816</v>
      </c>
      <c r="D17" s="81">
        <v>214476173</v>
      </c>
      <c r="E17" s="81">
        <v>232306144</v>
      </c>
      <c r="F17" s="81">
        <v>217784156</v>
      </c>
      <c r="G17" s="81">
        <v>222596481</v>
      </c>
      <c r="H17" s="81">
        <v>215399606</v>
      </c>
      <c r="I17" s="81">
        <v>214271613</v>
      </c>
      <c r="J17" s="81">
        <v>226363553</v>
      </c>
      <c r="K17" s="81">
        <v>204349993</v>
      </c>
      <c r="L17" s="81">
        <v>219381869</v>
      </c>
      <c r="M17" s="81">
        <v>213310482</v>
      </c>
      <c r="N17" s="81">
        <v>219601785</v>
      </c>
      <c r="O17" s="81">
        <v>2616977671</v>
      </c>
    </row>
    <row r="18" spans="2:15" ht="7.5" customHeight="1">
      <c r="B18" s="74" t="s">
        <v>112</v>
      </c>
      <c r="C18" s="79">
        <v>112334949</v>
      </c>
      <c r="D18" s="79">
        <v>112755002</v>
      </c>
      <c r="E18" s="79">
        <v>122420430</v>
      </c>
      <c r="F18" s="79">
        <v>118962808</v>
      </c>
      <c r="G18" s="79">
        <v>126978684</v>
      </c>
      <c r="H18" s="79">
        <v>122476350</v>
      </c>
      <c r="I18" s="79">
        <v>123719420</v>
      </c>
      <c r="J18" s="79">
        <v>124679621</v>
      </c>
      <c r="K18" s="79">
        <v>115058579</v>
      </c>
      <c r="L18" s="79">
        <v>122441652</v>
      </c>
      <c r="M18" s="79">
        <v>117333003</v>
      </c>
      <c r="N18" s="79">
        <v>115806776</v>
      </c>
      <c r="O18" s="79">
        <v>1434967274</v>
      </c>
    </row>
    <row r="19" spans="2:15" ht="7.5" customHeight="1">
      <c r="B19" s="75" t="s">
        <v>113</v>
      </c>
      <c r="C19" s="79">
        <v>1166817254</v>
      </c>
      <c r="D19" s="79">
        <v>1156427887</v>
      </c>
      <c r="E19" s="79">
        <v>1239604493</v>
      </c>
      <c r="F19" s="79">
        <v>1188732793</v>
      </c>
      <c r="G19" s="79">
        <v>1279634702</v>
      </c>
      <c r="H19" s="79">
        <v>1230703198</v>
      </c>
      <c r="I19" s="79">
        <v>1231967035</v>
      </c>
      <c r="J19" s="79">
        <v>1258493988</v>
      </c>
      <c r="K19" s="79">
        <v>1194183501</v>
      </c>
      <c r="L19" s="79">
        <v>1221467954</v>
      </c>
      <c r="M19" s="79">
        <v>1163315896</v>
      </c>
      <c r="N19" s="79">
        <v>1194341928</v>
      </c>
      <c r="O19" s="79">
        <v>14525690629</v>
      </c>
    </row>
    <row r="20" spans="2:15" ht="7.5" customHeight="1">
      <c r="B20" s="80" t="s">
        <v>114</v>
      </c>
      <c r="C20" s="81">
        <v>169639114</v>
      </c>
      <c r="D20" s="81">
        <v>163531287</v>
      </c>
      <c r="E20" s="81">
        <v>179386511</v>
      </c>
      <c r="F20" s="81">
        <v>168984500</v>
      </c>
      <c r="G20" s="81">
        <v>182433952</v>
      </c>
      <c r="H20" s="81">
        <v>184931519</v>
      </c>
      <c r="I20" s="81">
        <v>192635430</v>
      </c>
      <c r="J20" s="81">
        <v>195628703</v>
      </c>
      <c r="K20" s="81">
        <v>178257667</v>
      </c>
      <c r="L20" s="81">
        <v>181543131</v>
      </c>
      <c r="M20" s="81">
        <v>167719575</v>
      </c>
      <c r="N20" s="81">
        <v>175497664</v>
      </c>
      <c r="O20" s="81">
        <v>2140189053</v>
      </c>
    </row>
    <row r="21" spans="2:15" ht="7.5" customHeight="1">
      <c r="B21" s="74" t="s">
        <v>115</v>
      </c>
      <c r="C21" s="79">
        <v>114839195</v>
      </c>
      <c r="D21" s="79">
        <v>111585999</v>
      </c>
      <c r="E21" s="79">
        <v>119066469</v>
      </c>
      <c r="F21" s="79">
        <v>116134800</v>
      </c>
      <c r="G21" s="79">
        <v>124560882</v>
      </c>
      <c r="H21" s="79">
        <v>124785711</v>
      </c>
      <c r="I21" s="79">
        <v>124437615</v>
      </c>
      <c r="J21" s="79">
        <v>125032066</v>
      </c>
      <c r="K21" s="79">
        <v>115982476</v>
      </c>
      <c r="L21" s="79">
        <v>126974480</v>
      </c>
      <c r="M21" s="79">
        <v>124035211</v>
      </c>
      <c r="N21" s="79">
        <v>121948836</v>
      </c>
      <c r="O21" s="79">
        <v>1449383740</v>
      </c>
    </row>
    <row r="22" spans="2:15" ht="7.5" customHeight="1">
      <c r="B22" s="75" t="s">
        <v>116</v>
      </c>
      <c r="C22" s="79">
        <v>33156307</v>
      </c>
      <c r="D22" s="79">
        <v>32954027</v>
      </c>
      <c r="E22" s="79">
        <v>32954051</v>
      </c>
      <c r="F22" s="79">
        <v>37035196</v>
      </c>
      <c r="G22" s="79">
        <v>36228585</v>
      </c>
      <c r="H22" s="79">
        <v>38179528</v>
      </c>
      <c r="I22" s="79">
        <v>39577718</v>
      </c>
      <c r="J22" s="79">
        <v>39240805</v>
      </c>
      <c r="K22" s="79">
        <v>39917113</v>
      </c>
      <c r="L22" s="79">
        <v>35636314</v>
      </c>
      <c r="M22" s="79">
        <v>36570011</v>
      </c>
      <c r="N22" s="79">
        <v>35513120</v>
      </c>
      <c r="O22" s="79">
        <v>436962775</v>
      </c>
    </row>
    <row r="23" spans="2:15" ht="7.5" customHeight="1">
      <c r="B23" s="80" t="s">
        <v>117</v>
      </c>
      <c r="C23" s="81">
        <v>10803381</v>
      </c>
      <c r="D23" s="81">
        <v>7014108</v>
      </c>
      <c r="E23" s="81">
        <v>6887107</v>
      </c>
      <c r="F23" s="81">
        <v>8518841</v>
      </c>
      <c r="G23" s="81">
        <v>9240346</v>
      </c>
      <c r="H23" s="81">
        <v>8399252</v>
      </c>
      <c r="I23" s="81">
        <v>9957582</v>
      </c>
      <c r="J23" s="81">
        <v>8708818</v>
      </c>
      <c r="K23" s="81">
        <v>5482936</v>
      </c>
      <c r="L23" s="81">
        <v>7271334</v>
      </c>
      <c r="M23" s="81">
        <v>8059903</v>
      </c>
      <c r="N23" s="81">
        <v>8638957</v>
      </c>
      <c r="O23" s="81">
        <v>98982565</v>
      </c>
    </row>
    <row r="24" spans="2:15" ht="7.5" customHeight="1">
      <c r="B24" s="74" t="s">
        <v>118</v>
      </c>
      <c r="C24" s="79">
        <v>687375194</v>
      </c>
      <c r="D24" s="79">
        <v>665416788</v>
      </c>
      <c r="E24" s="79">
        <v>676445369</v>
      </c>
      <c r="F24" s="79">
        <v>743858556</v>
      </c>
      <c r="G24" s="79">
        <v>687156535</v>
      </c>
      <c r="H24" s="79">
        <v>691018153</v>
      </c>
      <c r="I24" s="79">
        <v>662013337</v>
      </c>
      <c r="J24" s="79">
        <v>676240355</v>
      </c>
      <c r="K24" s="79">
        <v>682766897</v>
      </c>
      <c r="L24" s="79">
        <v>636863619</v>
      </c>
      <c r="M24" s="79">
        <v>689070005</v>
      </c>
      <c r="N24" s="79">
        <v>653433785</v>
      </c>
      <c r="O24" s="79">
        <v>8151658593</v>
      </c>
    </row>
    <row r="25" spans="2:15" ht="7.5" customHeight="1">
      <c r="B25" s="75" t="s">
        <v>119</v>
      </c>
      <c r="C25" s="79">
        <v>371274040</v>
      </c>
      <c r="D25" s="79">
        <v>373130700</v>
      </c>
      <c r="E25" s="79">
        <v>413441687</v>
      </c>
      <c r="F25" s="79">
        <v>392834425</v>
      </c>
      <c r="G25" s="79">
        <v>410697761</v>
      </c>
      <c r="H25" s="79">
        <v>394392409</v>
      </c>
      <c r="I25" s="79">
        <v>398865681</v>
      </c>
      <c r="J25" s="79">
        <v>405229469</v>
      </c>
      <c r="K25" s="79">
        <v>369532255</v>
      </c>
      <c r="L25" s="79">
        <v>403195664</v>
      </c>
      <c r="M25" s="79">
        <v>379362514</v>
      </c>
      <c r="N25" s="79">
        <v>379520965</v>
      </c>
      <c r="O25" s="79">
        <v>4691477570</v>
      </c>
    </row>
    <row r="26" spans="2:15" ht="7.5" customHeight="1">
      <c r="B26" s="80" t="s">
        <v>120</v>
      </c>
      <c r="C26" s="81">
        <v>36634752</v>
      </c>
      <c r="D26" s="81">
        <v>36508224</v>
      </c>
      <c r="E26" s="81">
        <v>38548266</v>
      </c>
      <c r="F26" s="81">
        <v>37155888</v>
      </c>
      <c r="G26" s="81">
        <v>38730315</v>
      </c>
      <c r="H26" s="81">
        <v>37040126</v>
      </c>
      <c r="I26" s="81">
        <v>38640526</v>
      </c>
      <c r="J26" s="81">
        <v>39724516</v>
      </c>
      <c r="K26" s="81">
        <v>33583244</v>
      </c>
      <c r="L26" s="81">
        <v>38770732</v>
      </c>
      <c r="M26" s="81">
        <v>36761155</v>
      </c>
      <c r="N26" s="81">
        <v>38187956</v>
      </c>
      <c r="O26" s="81">
        <v>450285700</v>
      </c>
    </row>
    <row r="27" spans="2:15" ht="7.5" customHeight="1">
      <c r="B27" s="74" t="s">
        <v>121</v>
      </c>
      <c r="C27" s="79">
        <v>54007932</v>
      </c>
      <c r="D27" s="79">
        <v>56804426</v>
      </c>
      <c r="E27" s="79">
        <v>53097801</v>
      </c>
      <c r="F27" s="79">
        <v>52995825</v>
      </c>
      <c r="G27" s="79">
        <v>54849132</v>
      </c>
      <c r="H27" s="79">
        <v>53897465</v>
      </c>
      <c r="I27" s="79">
        <v>60329240</v>
      </c>
      <c r="J27" s="79">
        <v>61681229</v>
      </c>
      <c r="K27" s="79">
        <v>67479483</v>
      </c>
      <c r="L27" s="79">
        <v>68936272</v>
      </c>
      <c r="M27" s="79">
        <v>67061867</v>
      </c>
      <c r="N27" s="79">
        <v>53470141</v>
      </c>
      <c r="O27" s="79">
        <v>704610813</v>
      </c>
    </row>
    <row r="28" spans="2:15" ht="7.5" customHeight="1">
      <c r="B28" s="75" t="s">
        <v>122</v>
      </c>
      <c r="C28" s="79">
        <v>379362937</v>
      </c>
      <c r="D28" s="79">
        <v>370554320</v>
      </c>
      <c r="E28" s="79">
        <v>369638226</v>
      </c>
      <c r="F28" s="79">
        <v>397538070</v>
      </c>
      <c r="G28" s="79">
        <v>403617559</v>
      </c>
      <c r="H28" s="79">
        <v>394244046</v>
      </c>
      <c r="I28" s="79">
        <v>396643819</v>
      </c>
      <c r="J28" s="79">
        <v>400421813</v>
      </c>
      <c r="K28" s="79">
        <v>368590741</v>
      </c>
      <c r="L28" s="79">
        <v>398179506</v>
      </c>
      <c r="M28" s="79">
        <v>381730433</v>
      </c>
      <c r="N28" s="79">
        <v>391366225</v>
      </c>
      <c r="O28" s="79">
        <v>4651887695</v>
      </c>
    </row>
    <row r="29" spans="2:15" ht="7.5" customHeight="1">
      <c r="B29" s="80" t="s">
        <v>123</v>
      </c>
      <c r="C29" s="81">
        <v>233810824</v>
      </c>
      <c r="D29" s="81">
        <v>234953777</v>
      </c>
      <c r="E29" s="81">
        <v>252866443</v>
      </c>
      <c r="F29" s="81">
        <v>246536909</v>
      </c>
      <c r="G29" s="81">
        <v>266041471</v>
      </c>
      <c r="H29" s="81">
        <v>262492050</v>
      </c>
      <c r="I29" s="81">
        <v>264606558</v>
      </c>
      <c r="J29" s="81">
        <v>266885985</v>
      </c>
      <c r="K29" s="81">
        <v>239886209</v>
      </c>
      <c r="L29" s="81">
        <v>256748920</v>
      </c>
      <c r="M29" s="81">
        <v>247550124</v>
      </c>
      <c r="N29" s="81">
        <v>246966251</v>
      </c>
      <c r="O29" s="81">
        <v>3019345521</v>
      </c>
    </row>
    <row r="30" spans="2:15" ht="7.5" customHeight="1">
      <c r="B30" s="74" t="s">
        <v>124</v>
      </c>
      <c r="C30" s="79">
        <v>127229113</v>
      </c>
      <c r="D30" s="79">
        <v>121612048</v>
      </c>
      <c r="E30" s="79">
        <v>132715775</v>
      </c>
      <c r="F30" s="79">
        <v>132444557</v>
      </c>
      <c r="G30" s="79">
        <v>146093156</v>
      </c>
      <c r="H30" s="79">
        <v>143685018</v>
      </c>
      <c r="I30" s="79">
        <v>144809913</v>
      </c>
      <c r="J30" s="79">
        <v>146296331</v>
      </c>
      <c r="K30" s="79">
        <v>132192499</v>
      </c>
      <c r="L30" s="79">
        <v>141899365</v>
      </c>
      <c r="M30" s="79">
        <v>133758758</v>
      </c>
      <c r="N30" s="79">
        <v>133981840</v>
      </c>
      <c r="O30" s="79">
        <v>1636718373</v>
      </c>
    </row>
    <row r="31" spans="2:15" ht="7.5" customHeight="1">
      <c r="B31" s="75" t="s">
        <v>125</v>
      </c>
      <c r="C31" s="79">
        <v>103289900</v>
      </c>
      <c r="D31" s="79">
        <v>101421352</v>
      </c>
      <c r="E31" s="79">
        <v>108878820</v>
      </c>
      <c r="F31" s="79">
        <v>107705519</v>
      </c>
      <c r="G31" s="79">
        <v>116907772</v>
      </c>
      <c r="H31" s="79">
        <v>113564809</v>
      </c>
      <c r="I31" s="79">
        <v>110962313</v>
      </c>
      <c r="J31" s="79">
        <v>113311433</v>
      </c>
      <c r="K31" s="79">
        <v>106180417</v>
      </c>
      <c r="L31" s="79">
        <v>111732236</v>
      </c>
      <c r="M31" s="79">
        <v>105549120</v>
      </c>
      <c r="N31" s="79">
        <v>107477682</v>
      </c>
      <c r="O31" s="79">
        <v>1306981373</v>
      </c>
    </row>
    <row r="32" spans="2:15" ht="7.5" customHeight="1">
      <c r="B32" s="80" t="s">
        <v>126</v>
      </c>
      <c r="C32" s="81">
        <v>165559721</v>
      </c>
      <c r="D32" s="81">
        <v>165831606</v>
      </c>
      <c r="E32" s="81">
        <v>185329404</v>
      </c>
      <c r="F32" s="81">
        <v>177622372</v>
      </c>
      <c r="G32" s="81">
        <v>191211035</v>
      </c>
      <c r="H32" s="81">
        <v>186422148</v>
      </c>
      <c r="I32" s="81">
        <v>183831425</v>
      </c>
      <c r="J32" s="81">
        <v>190183201</v>
      </c>
      <c r="K32" s="81">
        <v>171250212</v>
      </c>
      <c r="L32" s="81">
        <v>184456500</v>
      </c>
      <c r="M32" s="81">
        <v>173999216</v>
      </c>
      <c r="N32" s="81">
        <v>172040319</v>
      </c>
      <c r="O32" s="81">
        <v>2147737159</v>
      </c>
    </row>
    <row r="33" spans="2:15" ht="7.5" customHeight="1">
      <c r="B33" s="74" t="s">
        <v>127</v>
      </c>
      <c r="C33" s="79">
        <v>180087910</v>
      </c>
      <c r="D33" s="79">
        <v>179334763</v>
      </c>
      <c r="E33" s="79">
        <v>201504203</v>
      </c>
      <c r="F33" s="79">
        <v>189850281</v>
      </c>
      <c r="G33" s="79">
        <v>199122678</v>
      </c>
      <c r="H33" s="79">
        <v>187217915</v>
      </c>
      <c r="I33" s="79">
        <v>170602375</v>
      </c>
      <c r="J33" s="79">
        <v>192887121</v>
      </c>
      <c r="K33" s="79">
        <v>180269731</v>
      </c>
      <c r="L33" s="79">
        <v>192915870</v>
      </c>
      <c r="M33" s="79">
        <v>186155411</v>
      </c>
      <c r="N33" s="79">
        <v>187958148</v>
      </c>
      <c r="O33" s="79">
        <v>2247906406</v>
      </c>
    </row>
    <row r="34" spans="2:15" ht="7.5" customHeight="1">
      <c r="B34" s="75" t="s">
        <v>128</v>
      </c>
      <c r="C34" s="79">
        <v>54186055</v>
      </c>
      <c r="D34" s="79">
        <v>51639399</v>
      </c>
      <c r="E34" s="79">
        <v>47709876</v>
      </c>
      <c r="F34" s="79">
        <v>52438152</v>
      </c>
      <c r="G34" s="79">
        <v>52245526</v>
      </c>
      <c r="H34" s="79">
        <v>57428013</v>
      </c>
      <c r="I34" s="79">
        <v>59117843</v>
      </c>
      <c r="J34" s="79">
        <v>65521988</v>
      </c>
      <c r="K34" s="79">
        <v>66565699</v>
      </c>
      <c r="L34" s="79">
        <v>56899661</v>
      </c>
      <c r="M34" s="79">
        <v>57113291</v>
      </c>
      <c r="N34" s="79">
        <v>52778538</v>
      </c>
      <c r="O34" s="79">
        <v>673644041</v>
      </c>
    </row>
    <row r="35" spans="2:15" ht="7.5" customHeight="1">
      <c r="B35" s="80" t="s">
        <v>129</v>
      </c>
      <c r="C35" s="81">
        <v>232811866</v>
      </c>
      <c r="D35" s="81">
        <v>198367902</v>
      </c>
      <c r="E35" s="81">
        <v>230105592</v>
      </c>
      <c r="F35" s="81">
        <v>214296356</v>
      </c>
      <c r="G35" s="81">
        <v>224130973</v>
      </c>
      <c r="H35" s="81">
        <v>233870382</v>
      </c>
      <c r="I35" s="81">
        <v>237370090</v>
      </c>
      <c r="J35" s="81">
        <v>210407184</v>
      </c>
      <c r="K35" s="81">
        <v>229663130</v>
      </c>
      <c r="L35" s="81">
        <v>245802167</v>
      </c>
      <c r="M35" s="81">
        <v>225542288</v>
      </c>
      <c r="N35" s="81">
        <v>243760266</v>
      </c>
      <c r="O35" s="81">
        <v>2726128196</v>
      </c>
    </row>
    <row r="36" spans="2:15" ht="7.5" customHeight="1">
      <c r="B36" s="74" t="s">
        <v>130</v>
      </c>
      <c r="C36" s="79">
        <v>217439766</v>
      </c>
      <c r="D36" s="79">
        <v>226552225</v>
      </c>
      <c r="E36" s="79">
        <v>227961589</v>
      </c>
      <c r="F36" s="79">
        <v>222374303</v>
      </c>
      <c r="G36" s="79">
        <v>237915349</v>
      </c>
      <c r="H36" s="79">
        <v>252191440</v>
      </c>
      <c r="I36" s="79">
        <v>240170575</v>
      </c>
      <c r="J36" s="79">
        <v>244441781</v>
      </c>
      <c r="K36" s="79">
        <v>224257224</v>
      </c>
      <c r="L36" s="79">
        <v>236279288</v>
      </c>
      <c r="M36" s="79">
        <v>222927676</v>
      </c>
      <c r="N36" s="79">
        <v>227241092</v>
      </c>
      <c r="O36" s="79">
        <v>2779752308</v>
      </c>
    </row>
    <row r="37" spans="2:15" ht="7.5" customHeight="1">
      <c r="B37" s="75" t="s">
        <v>131</v>
      </c>
      <c r="C37" s="79">
        <v>345453307</v>
      </c>
      <c r="D37" s="79">
        <v>342454332</v>
      </c>
      <c r="E37" s="79">
        <v>342819698</v>
      </c>
      <c r="F37" s="79">
        <v>377138908</v>
      </c>
      <c r="G37" s="79">
        <v>392132382</v>
      </c>
      <c r="H37" s="79">
        <v>366122061</v>
      </c>
      <c r="I37" s="79">
        <v>370651300</v>
      </c>
      <c r="J37" s="79">
        <v>465095122</v>
      </c>
      <c r="K37" s="79">
        <v>328346248</v>
      </c>
      <c r="L37" s="79">
        <v>396628097</v>
      </c>
      <c r="M37" s="79">
        <v>368479213</v>
      </c>
      <c r="N37" s="79">
        <v>364918181</v>
      </c>
      <c r="O37" s="79">
        <v>4460238849</v>
      </c>
    </row>
    <row r="38" spans="2:15" ht="7.5" customHeight="1">
      <c r="B38" s="80" t="s">
        <v>132</v>
      </c>
      <c r="C38" s="81">
        <v>243007651</v>
      </c>
      <c r="D38" s="81">
        <v>168066735</v>
      </c>
      <c r="E38" s="81">
        <v>219697361</v>
      </c>
      <c r="F38" s="81">
        <v>178868800</v>
      </c>
      <c r="G38" s="81">
        <v>248114489</v>
      </c>
      <c r="H38" s="81">
        <v>225535939</v>
      </c>
      <c r="I38" s="81">
        <v>233558557</v>
      </c>
      <c r="J38" s="81">
        <v>225762734</v>
      </c>
      <c r="K38" s="81">
        <v>204964913</v>
      </c>
      <c r="L38" s="81">
        <v>219341476</v>
      </c>
      <c r="M38" s="81">
        <v>203379160</v>
      </c>
      <c r="N38" s="81">
        <v>208963305</v>
      </c>
      <c r="O38" s="81">
        <v>2579261120</v>
      </c>
    </row>
    <row r="39" spans="2:15" ht="7.5" customHeight="1">
      <c r="B39" s="74" t="s">
        <v>133</v>
      </c>
      <c r="C39" s="79">
        <v>117529846</v>
      </c>
      <c r="D39" s="79">
        <v>124432147</v>
      </c>
      <c r="E39" s="79">
        <v>149365422</v>
      </c>
      <c r="F39" s="79">
        <v>135189291</v>
      </c>
      <c r="G39" s="79">
        <v>160574743</v>
      </c>
      <c r="H39" s="79">
        <v>137423114</v>
      </c>
      <c r="I39" s="79">
        <v>134823559</v>
      </c>
      <c r="J39" s="79">
        <v>146479875</v>
      </c>
      <c r="K39" s="79">
        <v>154083652</v>
      </c>
      <c r="L39" s="79">
        <v>137444201</v>
      </c>
      <c r="M39" s="79">
        <v>127696117</v>
      </c>
      <c r="N39" s="79">
        <v>132242208</v>
      </c>
      <c r="O39" s="79">
        <v>1657284175</v>
      </c>
    </row>
    <row r="40" spans="2:15" ht="7.5" customHeight="1">
      <c r="B40" s="75" t="s">
        <v>134</v>
      </c>
      <c r="C40" s="79">
        <v>240278277</v>
      </c>
      <c r="D40" s="79">
        <v>238013215</v>
      </c>
      <c r="E40" s="79">
        <v>261208681</v>
      </c>
      <c r="F40" s="79">
        <v>259602418</v>
      </c>
      <c r="G40" s="79">
        <v>278009262</v>
      </c>
      <c r="H40" s="79">
        <v>270315535</v>
      </c>
      <c r="I40" s="79">
        <v>269194443</v>
      </c>
      <c r="J40" s="79">
        <v>269833593</v>
      </c>
      <c r="K40" s="79">
        <v>247017563</v>
      </c>
      <c r="L40" s="79">
        <v>268091122</v>
      </c>
      <c r="M40" s="79">
        <v>253379225</v>
      </c>
      <c r="N40" s="79">
        <v>256673305</v>
      </c>
      <c r="O40" s="79">
        <v>3111616639</v>
      </c>
    </row>
    <row r="41" spans="2:15" ht="7.5" customHeight="1">
      <c r="B41" s="80" t="s">
        <v>135</v>
      </c>
      <c r="C41" s="81">
        <v>36280005</v>
      </c>
      <c r="D41" s="81">
        <v>36585358</v>
      </c>
      <c r="E41" s="81">
        <v>38162244</v>
      </c>
      <c r="F41" s="81">
        <v>37721692</v>
      </c>
      <c r="G41" s="81">
        <v>42450595</v>
      </c>
      <c r="H41" s="81">
        <v>45674748</v>
      </c>
      <c r="I41" s="81">
        <v>54112391</v>
      </c>
      <c r="J41" s="81">
        <v>52642729</v>
      </c>
      <c r="K41" s="81">
        <v>43082024</v>
      </c>
      <c r="L41" s="81">
        <v>42386268</v>
      </c>
      <c r="M41" s="81">
        <v>38897401</v>
      </c>
      <c r="N41" s="81">
        <v>38162986</v>
      </c>
      <c r="O41" s="81">
        <v>506158441</v>
      </c>
    </row>
    <row r="42" spans="2:15" ht="7.5" customHeight="1">
      <c r="B42" s="74" t="s">
        <v>136</v>
      </c>
      <c r="C42" s="79">
        <v>65159907</v>
      </c>
      <c r="D42" s="79">
        <v>62900657</v>
      </c>
      <c r="E42" s="79">
        <v>69551515</v>
      </c>
      <c r="F42" s="79">
        <v>68384835</v>
      </c>
      <c r="G42" s="79">
        <v>75281728</v>
      </c>
      <c r="H42" s="79">
        <v>77448103</v>
      </c>
      <c r="I42" s="79">
        <v>75999197</v>
      </c>
      <c r="J42" s="79">
        <v>74841261</v>
      </c>
      <c r="K42" s="79">
        <v>66843693</v>
      </c>
      <c r="L42" s="79">
        <v>71525395</v>
      </c>
      <c r="M42" s="79">
        <v>66889457</v>
      </c>
      <c r="N42" s="79">
        <v>67961608</v>
      </c>
      <c r="O42" s="79">
        <v>842787356</v>
      </c>
    </row>
    <row r="43" spans="2:15" ht="7.5" customHeight="1">
      <c r="B43" s="75" t="s">
        <v>137</v>
      </c>
      <c r="C43" s="79">
        <v>85218880</v>
      </c>
      <c r="D43" s="79">
        <v>83833568</v>
      </c>
      <c r="E43" s="79">
        <v>90526277</v>
      </c>
      <c r="F43" s="79">
        <v>88588858</v>
      </c>
      <c r="G43" s="79">
        <v>93307048</v>
      </c>
      <c r="H43" s="79">
        <v>93469894</v>
      </c>
      <c r="I43" s="79">
        <v>95733706</v>
      </c>
      <c r="J43" s="79">
        <v>96219193</v>
      </c>
      <c r="K43" s="79">
        <v>88528529</v>
      </c>
      <c r="L43" s="79">
        <v>93392445</v>
      </c>
      <c r="M43" s="79">
        <v>86416586</v>
      </c>
      <c r="N43" s="79">
        <v>88379210</v>
      </c>
      <c r="O43" s="79">
        <v>1083614194</v>
      </c>
    </row>
    <row r="44" spans="2:15" ht="7.5" customHeight="1">
      <c r="B44" s="80" t="s">
        <v>138</v>
      </c>
      <c r="C44" s="81">
        <v>55389263</v>
      </c>
      <c r="D44" s="81">
        <v>54171318</v>
      </c>
      <c r="E44" s="81">
        <v>55440326</v>
      </c>
      <c r="F44" s="81">
        <v>54170588</v>
      </c>
      <c r="G44" s="81">
        <v>59965326</v>
      </c>
      <c r="H44" s="81">
        <v>60377143</v>
      </c>
      <c r="I44" s="81">
        <v>63757597</v>
      </c>
      <c r="J44" s="81">
        <v>65344435</v>
      </c>
      <c r="K44" s="81">
        <v>57517096</v>
      </c>
      <c r="L44" s="81">
        <v>59625927</v>
      </c>
      <c r="M44" s="81">
        <v>55912280</v>
      </c>
      <c r="N44" s="81">
        <v>58293035</v>
      </c>
      <c r="O44" s="81">
        <v>699964334</v>
      </c>
    </row>
    <row r="45" spans="2:15" ht="7.5" customHeight="1">
      <c r="B45" s="74" t="s">
        <v>139</v>
      </c>
      <c r="C45" s="79">
        <v>310548581</v>
      </c>
      <c r="D45" s="79">
        <v>311313448</v>
      </c>
      <c r="E45" s="79">
        <v>345577429</v>
      </c>
      <c r="F45" s="79">
        <v>337348533</v>
      </c>
      <c r="G45" s="79">
        <v>329992429</v>
      </c>
      <c r="H45" s="79">
        <v>362286200</v>
      </c>
      <c r="I45" s="79">
        <v>364478238</v>
      </c>
      <c r="J45" s="79">
        <v>369753076</v>
      </c>
      <c r="K45" s="79">
        <v>334956267</v>
      </c>
      <c r="L45" s="79">
        <v>337550229</v>
      </c>
      <c r="M45" s="79">
        <v>321033000</v>
      </c>
      <c r="N45" s="79">
        <v>343931533</v>
      </c>
      <c r="O45" s="79">
        <v>4068768963</v>
      </c>
    </row>
    <row r="46" spans="2:15" ht="7.5" customHeight="1">
      <c r="B46" s="75" t="s">
        <v>140</v>
      </c>
      <c r="C46" s="79">
        <v>74048089</v>
      </c>
      <c r="D46" s="79">
        <v>73490113</v>
      </c>
      <c r="E46" s="79">
        <v>86260136</v>
      </c>
      <c r="F46" s="79">
        <v>69402810</v>
      </c>
      <c r="G46" s="79">
        <v>83751041</v>
      </c>
      <c r="H46" s="79">
        <v>73475548</v>
      </c>
      <c r="I46" s="79">
        <v>91066701</v>
      </c>
      <c r="J46" s="79">
        <v>104285976</v>
      </c>
      <c r="K46" s="79">
        <v>87659318</v>
      </c>
      <c r="L46" s="79">
        <v>79184757</v>
      </c>
      <c r="M46" s="79">
        <v>73068898</v>
      </c>
      <c r="N46" s="79">
        <v>75134137</v>
      </c>
      <c r="O46" s="79">
        <v>970827524</v>
      </c>
    </row>
    <row r="47" spans="2:15" ht="7.5" customHeight="1">
      <c r="B47" s="80" t="s">
        <v>141</v>
      </c>
      <c r="C47" s="81">
        <v>492654278</v>
      </c>
      <c r="D47" s="81">
        <v>420456923</v>
      </c>
      <c r="E47" s="81">
        <v>436273572</v>
      </c>
      <c r="F47" s="81">
        <v>400180917</v>
      </c>
      <c r="G47" s="81">
        <v>453881005</v>
      </c>
      <c r="H47" s="81">
        <v>476147552</v>
      </c>
      <c r="I47" s="81">
        <v>463775391</v>
      </c>
      <c r="J47" s="81">
        <v>509997855</v>
      </c>
      <c r="K47" s="81">
        <v>428950785</v>
      </c>
      <c r="L47" s="81">
        <v>453166823</v>
      </c>
      <c r="M47" s="81">
        <v>438673728</v>
      </c>
      <c r="N47" s="81">
        <v>449984796</v>
      </c>
      <c r="O47" s="81">
        <v>5424143625</v>
      </c>
    </row>
    <row r="48" spans="2:15" ht="7.5" customHeight="1">
      <c r="B48" s="74" t="s">
        <v>142</v>
      </c>
      <c r="C48" s="79">
        <v>328735154</v>
      </c>
      <c r="D48" s="79">
        <v>336829757</v>
      </c>
      <c r="E48" s="79">
        <v>371334139</v>
      </c>
      <c r="F48" s="79">
        <v>358938461</v>
      </c>
      <c r="G48" s="79">
        <v>380192699</v>
      </c>
      <c r="H48" s="79">
        <v>365458186</v>
      </c>
      <c r="I48" s="79">
        <v>373517701</v>
      </c>
      <c r="J48" s="79">
        <v>382410764</v>
      </c>
      <c r="K48" s="79">
        <v>347964026</v>
      </c>
      <c r="L48" s="79">
        <v>374736830</v>
      </c>
      <c r="M48" s="79">
        <v>351093692</v>
      </c>
      <c r="N48" s="79">
        <v>344959592</v>
      </c>
      <c r="O48" s="79">
        <v>4316171001</v>
      </c>
    </row>
    <row r="49" spans="2:15" ht="7.5" customHeight="1">
      <c r="B49" s="75" t="s">
        <v>143</v>
      </c>
      <c r="C49" s="79">
        <v>30466430</v>
      </c>
      <c r="D49" s="79">
        <v>34173675</v>
      </c>
      <c r="E49" s="79">
        <v>33368373</v>
      </c>
      <c r="F49" s="79">
        <v>33083906</v>
      </c>
      <c r="G49" s="79">
        <v>39200627</v>
      </c>
      <c r="H49" s="79">
        <v>38774004</v>
      </c>
      <c r="I49" s="79">
        <v>41356531</v>
      </c>
      <c r="J49" s="79">
        <v>41846052</v>
      </c>
      <c r="K49" s="79">
        <v>34778627</v>
      </c>
      <c r="L49" s="79">
        <v>40427399</v>
      </c>
      <c r="M49" s="79">
        <v>36203967</v>
      </c>
      <c r="N49" s="79">
        <v>35488660</v>
      </c>
      <c r="O49" s="79">
        <v>439168251</v>
      </c>
    </row>
    <row r="50" spans="2:15" ht="7.5" customHeight="1">
      <c r="B50" s="80" t="s">
        <v>144</v>
      </c>
      <c r="C50" s="81">
        <v>385330842</v>
      </c>
      <c r="D50" s="81">
        <v>383663432</v>
      </c>
      <c r="E50" s="81">
        <v>414088700</v>
      </c>
      <c r="F50" s="81">
        <v>406148674</v>
      </c>
      <c r="G50" s="81">
        <v>440741837</v>
      </c>
      <c r="H50" s="81">
        <v>433955638</v>
      </c>
      <c r="I50" s="81">
        <v>434787245</v>
      </c>
      <c r="J50" s="81">
        <v>437946377</v>
      </c>
      <c r="K50" s="81">
        <v>402406036</v>
      </c>
      <c r="L50" s="81">
        <v>431891394</v>
      </c>
      <c r="M50" s="81">
        <v>402882900</v>
      </c>
      <c r="N50" s="81">
        <v>406951532</v>
      </c>
      <c r="O50" s="81">
        <v>4980794607</v>
      </c>
    </row>
    <row r="51" spans="2:15" ht="7.5" customHeight="1">
      <c r="B51" s="74" t="s">
        <v>145</v>
      </c>
      <c r="C51" s="79">
        <v>175871968</v>
      </c>
      <c r="D51" s="79">
        <v>147290927</v>
      </c>
      <c r="E51" s="79">
        <v>130937917</v>
      </c>
      <c r="F51" s="79">
        <v>181471208</v>
      </c>
      <c r="G51" s="79">
        <v>167056727</v>
      </c>
      <c r="H51" s="79">
        <v>162368981</v>
      </c>
      <c r="I51" s="79">
        <v>161032276</v>
      </c>
      <c r="J51" s="79">
        <v>132012898</v>
      </c>
      <c r="K51" s="79">
        <v>180584508</v>
      </c>
      <c r="L51" s="79">
        <v>162320239</v>
      </c>
      <c r="M51" s="79">
        <v>161784062</v>
      </c>
      <c r="N51" s="79">
        <v>161754719</v>
      </c>
      <c r="O51" s="79">
        <v>1924486430</v>
      </c>
    </row>
    <row r="52" spans="2:15" ht="7.5" customHeight="1">
      <c r="B52" s="75" t="s">
        <v>146</v>
      </c>
      <c r="C52" s="79">
        <v>93581406</v>
      </c>
      <c r="D52" s="79">
        <v>130222918</v>
      </c>
      <c r="E52" s="79">
        <v>116652489</v>
      </c>
      <c r="F52" s="79">
        <v>118706396</v>
      </c>
      <c r="G52" s="79">
        <v>127051740</v>
      </c>
      <c r="H52" s="79">
        <v>127339272</v>
      </c>
      <c r="I52" s="79">
        <v>134251145</v>
      </c>
      <c r="J52" s="79">
        <v>137720749</v>
      </c>
      <c r="K52" s="79">
        <v>124925185</v>
      </c>
      <c r="L52" s="79">
        <v>124546680</v>
      </c>
      <c r="M52" s="79">
        <v>114584144</v>
      </c>
      <c r="N52" s="79">
        <v>119180286</v>
      </c>
      <c r="O52" s="79">
        <v>1468762410</v>
      </c>
    </row>
    <row r="53" spans="2:15" ht="7.5" customHeight="1">
      <c r="B53" s="80" t="s">
        <v>147</v>
      </c>
      <c r="C53" s="81">
        <v>398483458</v>
      </c>
      <c r="D53" s="81">
        <v>376663524</v>
      </c>
      <c r="E53" s="81">
        <v>416471211</v>
      </c>
      <c r="F53" s="81">
        <v>409868771</v>
      </c>
      <c r="G53" s="81">
        <v>441041241</v>
      </c>
      <c r="H53" s="81">
        <v>441772526</v>
      </c>
      <c r="I53" s="81">
        <v>439145742</v>
      </c>
      <c r="J53" s="81">
        <v>451747495</v>
      </c>
      <c r="K53" s="81">
        <v>405166035</v>
      </c>
      <c r="L53" s="81">
        <v>430661069</v>
      </c>
      <c r="M53" s="81">
        <v>416945693</v>
      </c>
      <c r="N53" s="81">
        <v>412095496</v>
      </c>
      <c r="O53" s="81">
        <v>5040062261</v>
      </c>
    </row>
    <row r="54" spans="2:15" ht="7.5" customHeight="1">
      <c r="B54" s="74" t="s">
        <v>148</v>
      </c>
      <c r="C54" s="79">
        <v>26978787</v>
      </c>
      <c r="D54" s="79">
        <v>30139885</v>
      </c>
      <c r="E54" s="79">
        <v>30391569</v>
      </c>
      <c r="F54" s="79">
        <v>29160372</v>
      </c>
      <c r="G54" s="79">
        <v>31933773</v>
      </c>
      <c r="H54" s="79">
        <v>31534010</v>
      </c>
      <c r="I54" s="79">
        <v>32119988</v>
      </c>
      <c r="J54" s="79">
        <v>33211379</v>
      </c>
      <c r="K54" s="79">
        <v>29256144</v>
      </c>
      <c r="L54" s="79">
        <v>30528992</v>
      </c>
      <c r="M54" s="79">
        <v>29942623</v>
      </c>
      <c r="N54" s="79">
        <v>30152179</v>
      </c>
      <c r="O54" s="79">
        <v>365349701</v>
      </c>
    </row>
    <row r="55" spans="2:15" ht="7.5" customHeight="1">
      <c r="B55" s="75" t="s">
        <v>149</v>
      </c>
      <c r="C55" s="79">
        <v>199649760</v>
      </c>
      <c r="D55" s="79">
        <v>201209775</v>
      </c>
      <c r="E55" s="79">
        <v>230413790</v>
      </c>
      <c r="F55" s="79">
        <v>220968894</v>
      </c>
      <c r="G55" s="79">
        <v>226228429</v>
      </c>
      <c r="H55" s="79">
        <v>227294937</v>
      </c>
      <c r="I55" s="79">
        <v>234350459</v>
      </c>
      <c r="J55" s="79">
        <v>231151015</v>
      </c>
      <c r="K55" s="79">
        <v>209280356</v>
      </c>
      <c r="L55" s="79">
        <v>232117906</v>
      </c>
      <c r="M55" s="79">
        <v>211534156</v>
      </c>
      <c r="N55" s="79">
        <v>215878853</v>
      </c>
      <c r="O55" s="79">
        <v>2640078330</v>
      </c>
    </row>
    <row r="56" spans="2:15" ht="7.5" customHeight="1">
      <c r="B56" s="80" t="s">
        <v>150</v>
      </c>
      <c r="C56" s="81">
        <v>28783137</v>
      </c>
      <c r="D56" s="81">
        <v>52490912</v>
      </c>
      <c r="E56" s="81">
        <v>20385904</v>
      </c>
      <c r="F56" s="81">
        <v>39048727</v>
      </c>
      <c r="G56" s="81">
        <v>28348743</v>
      </c>
      <c r="H56" s="81">
        <v>37994864</v>
      </c>
      <c r="I56" s="81">
        <v>45465197</v>
      </c>
      <c r="J56" s="81">
        <v>61823861</v>
      </c>
      <c r="K56" s="81">
        <v>42328547</v>
      </c>
      <c r="L56" s="81">
        <v>18275061</v>
      </c>
      <c r="M56" s="81">
        <v>53127488</v>
      </c>
      <c r="N56" s="81">
        <v>37296544</v>
      </c>
      <c r="O56" s="81">
        <v>465368985</v>
      </c>
    </row>
    <row r="57" spans="2:15" ht="7.5" customHeight="1">
      <c r="B57" s="74" t="s">
        <v>151</v>
      </c>
      <c r="C57" s="79">
        <v>258821010</v>
      </c>
      <c r="D57" s="79">
        <v>221145953</v>
      </c>
      <c r="E57" s="79">
        <v>248664173</v>
      </c>
      <c r="F57" s="79">
        <v>283549497</v>
      </c>
      <c r="G57" s="79">
        <v>278734440</v>
      </c>
      <c r="H57" s="79">
        <v>283164708</v>
      </c>
      <c r="I57" s="79">
        <v>266722621</v>
      </c>
      <c r="J57" s="79">
        <v>266455972</v>
      </c>
      <c r="K57" s="79">
        <v>268862313</v>
      </c>
      <c r="L57" s="79">
        <v>269965854</v>
      </c>
      <c r="M57" s="79">
        <v>246359491</v>
      </c>
      <c r="N57" s="79">
        <v>274731562</v>
      </c>
      <c r="O57" s="79">
        <v>3167177594</v>
      </c>
    </row>
    <row r="58" spans="2:15" ht="7.5" customHeight="1">
      <c r="B58" s="75" t="s">
        <v>152</v>
      </c>
      <c r="C58" s="79">
        <v>979275364</v>
      </c>
      <c r="D58" s="79">
        <v>974378854</v>
      </c>
      <c r="E58" s="79">
        <v>1065259387</v>
      </c>
      <c r="F58" s="79">
        <v>1033623143</v>
      </c>
      <c r="G58" s="79">
        <v>1082569125</v>
      </c>
      <c r="H58" s="79">
        <v>1053275713</v>
      </c>
      <c r="I58" s="79">
        <v>1045897344</v>
      </c>
      <c r="J58" s="79">
        <v>1076403468</v>
      </c>
      <c r="K58" s="79">
        <v>1017926480</v>
      </c>
      <c r="L58" s="79">
        <v>1068793431</v>
      </c>
      <c r="M58" s="79">
        <v>1020454095</v>
      </c>
      <c r="N58" s="79">
        <v>1034079006</v>
      </c>
      <c r="O58" s="79">
        <v>12451935410</v>
      </c>
    </row>
    <row r="59" spans="2:15" ht="7.5" customHeight="1">
      <c r="B59" s="80" t="s">
        <v>153</v>
      </c>
      <c r="C59" s="81">
        <v>84052498</v>
      </c>
      <c r="D59" s="81">
        <v>87674275</v>
      </c>
      <c r="E59" s="81">
        <v>102585892</v>
      </c>
      <c r="F59" s="81">
        <v>77128735</v>
      </c>
      <c r="G59" s="81">
        <v>87902815</v>
      </c>
      <c r="H59" s="81">
        <v>94066407</v>
      </c>
      <c r="I59" s="81">
        <v>91558583</v>
      </c>
      <c r="J59" s="81">
        <v>88458684</v>
      </c>
      <c r="K59" s="81">
        <v>97646564</v>
      </c>
      <c r="L59" s="81">
        <v>99175664</v>
      </c>
      <c r="M59" s="81">
        <v>83403430</v>
      </c>
      <c r="N59" s="81">
        <v>89308316</v>
      </c>
      <c r="O59" s="81">
        <v>1082961863</v>
      </c>
    </row>
    <row r="60" spans="2:15" ht="7.5" customHeight="1">
      <c r="B60" s="74" t="s">
        <v>154</v>
      </c>
      <c r="C60" s="79">
        <v>25769998</v>
      </c>
      <c r="D60" s="79">
        <v>24904862</v>
      </c>
      <c r="E60" s="79">
        <v>25512349</v>
      </c>
      <c r="F60" s="79">
        <v>23940316</v>
      </c>
      <c r="G60" s="79">
        <v>27653608</v>
      </c>
      <c r="H60" s="79">
        <v>27453470</v>
      </c>
      <c r="I60" s="79">
        <v>26205960</v>
      </c>
      <c r="J60" s="79">
        <v>30394964</v>
      </c>
      <c r="K60" s="79">
        <v>26205960</v>
      </c>
      <c r="L60" s="79">
        <v>28513659</v>
      </c>
      <c r="M60" s="79">
        <v>25029438</v>
      </c>
      <c r="N60" s="79">
        <v>25140468</v>
      </c>
      <c r="O60" s="79">
        <v>316725052</v>
      </c>
    </row>
    <row r="61" spans="2:15" ht="7.5" customHeight="1">
      <c r="B61" s="75" t="s">
        <v>155</v>
      </c>
      <c r="C61" s="79">
        <v>311380574</v>
      </c>
      <c r="D61" s="79">
        <v>419860209</v>
      </c>
      <c r="E61" s="79">
        <v>223715397</v>
      </c>
      <c r="F61" s="79">
        <v>314775911</v>
      </c>
      <c r="G61" s="79">
        <v>302431760</v>
      </c>
      <c r="H61" s="79">
        <v>404760664</v>
      </c>
      <c r="I61" s="79">
        <v>311485440</v>
      </c>
      <c r="J61" s="79">
        <v>387795125</v>
      </c>
      <c r="K61" s="79">
        <v>306482809</v>
      </c>
      <c r="L61" s="79">
        <v>340954205</v>
      </c>
      <c r="M61" s="79">
        <v>360720192</v>
      </c>
      <c r="N61" s="79">
        <v>249323509</v>
      </c>
      <c r="O61" s="79">
        <v>3933685795</v>
      </c>
    </row>
    <row r="62" spans="2:15" ht="7.5" customHeight="1">
      <c r="B62" s="80" t="s">
        <v>156</v>
      </c>
      <c r="C62" s="81">
        <v>205490970</v>
      </c>
      <c r="D62" s="81">
        <v>210860927</v>
      </c>
      <c r="E62" s="81">
        <v>224283034</v>
      </c>
      <c r="F62" s="81">
        <v>218112574</v>
      </c>
      <c r="G62" s="81">
        <v>225128616</v>
      </c>
      <c r="H62" s="81">
        <v>233518506</v>
      </c>
      <c r="I62" s="81">
        <v>233518506</v>
      </c>
      <c r="J62" s="81">
        <v>250136402</v>
      </c>
      <c r="K62" s="81">
        <v>222983721</v>
      </c>
      <c r="L62" s="81">
        <v>229875471</v>
      </c>
      <c r="M62" s="81">
        <v>219106216</v>
      </c>
      <c r="N62" s="81">
        <v>212152122</v>
      </c>
      <c r="O62" s="81">
        <v>2685167065</v>
      </c>
    </row>
    <row r="63" spans="2:15" ht="7.5" customHeight="1">
      <c r="B63" s="74" t="s">
        <v>157</v>
      </c>
      <c r="C63" s="79">
        <v>62749290</v>
      </c>
      <c r="D63" s="79">
        <v>29170823</v>
      </c>
      <c r="E63" s="79">
        <v>100147316</v>
      </c>
      <c r="F63" s="79">
        <v>64979233</v>
      </c>
      <c r="G63" s="79">
        <v>36854277</v>
      </c>
      <c r="H63" s="79">
        <v>106384946</v>
      </c>
      <c r="I63" s="79">
        <v>77383459</v>
      </c>
      <c r="J63" s="79">
        <v>45658102</v>
      </c>
      <c r="K63" s="79">
        <v>90166826</v>
      </c>
      <c r="L63" s="79">
        <v>72495353</v>
      </c>
      <c r="M63" s="79">
        <v>65140040</v>
      </c>
      <c r="N63" s="79">
        <v>57885861</v>
      </c>
      <c r="O63" s="79">
        <v>809015526</v>
      </c>
    </row>
    <row r="64" spans="2:15" ht="7.5" customHeight="1">
      <c r="B64" s="75" t="s">
        <v>158</v>
      </c>
      <c r="C64" s="79">
        <v>210694605</v>
      </c>
      <c r="D64" s="79">
        <v>189146082</v>
      </c>
      <c r="E64" s="79">
        <v>204687540</v>
      </c>
      <c r="F64" s="79">
        <v>203216564</v>
      </c>
      <c r="G64" s="79">
        <v>217780413</v>
      </c>
      <c r="H64" s="79">
        <v>149032739</v>
      </c>
      <c r="I64" s="79">
        <v>225266433</v>
      </c>
      <c r="J64" s="79">
        <v>296285291</v>
      </c>
      <c r="K64" s="79">
        <v>217223619</v>
      </c>
      <c r="L64" s="79">
        <v>142763418</v>
      </c>
      <c r="M64" s="79">
        <v>184091566</v>
      </c>
      <c r="N64" s="79">
        <v>266667703</v>
      </c>
      <c r="O64" s="79">
        <v>2506855973</v>
      </c>
    </row>
    <row r="65" spans="2:15" ht="7.5" customHeight="1" thickBot="1">
      <c r="B65" s="80" t="s">
        <v>159</v>
      </c>
      <c r="C65" s="79">
        <v>29677024</v>
      </c>
      <c r="D65" s="79">
        <v>29683721</v>
      </c>
      <c r="E65" s="79">
        <v>22244140</v>
      </c>
      <c r="F65" s="79">
        <v>27575764</v>
      </c>
      <c r="G65" s="79">
        <v>24778242</v>
      </c>
      <c r="H65" s="79">
        <v>23483688</v>
      </c>
      <c r="I65" s="79">
        <v>37612659</v>
      </c>
      <c r="J65" s="79">
        <v>29623468</v>
      </c>
      <c r="K65" s="79">
        <v>34554100</v>
      </c>
      <c r="L65" s="79">
        <v>32401649</v>
      </c>
      <c r="M65" s="79">
        <v>41107993</v>
      </c>
      <c r="N65" s="79">
        <v>38769947</v>
      </c>
      <c r="O65" s="79">
        <v>371512395</v>
      </c>
    </row>
    <row r="66" spans="2:15" ht="7.5" customHeight="1" thickTop="1">
      <c r="B66" s="76" t="s">
        <v>222</v>
      </c>
      <c r="C66" s="83">
        <v>10807965113</v>
      </c>
      <c r="D66" s="83">
        <v>10597552811</v>
      </c>
      <c r="E66" s="83">
        <v>11173860953</v>
      </c>
      <c r="F66" s="83">
        <v>11118073992</v>
      </c>
      <c r="G66" s="83">
        <v>11633747726</v>
      </c>
      <c r="H66" s="83">
        <v>11616503657</v>
      </c>
      <c r="I66" s="83">
        <v>11581858652</v>
      </c>
      <c r="J66" s="83">
        <v>12004593899</v>
      </c>
      <c r="K66" s="83">
        <v>11076499150</v>
      </c>
      <c r="L66" s="83">
        <v>11398913370</v>
      </c>
      <c r="M66" s="83">
        <v>11017161752</v>
      </c>
      <c r="N66" s="83">
        <v>11102287591</v>
      </c>
      <c r="O66" s="83">
        <v>135129018666</v>
      </c>
    </row>
    <row r="67" spans="2:15" ht="7.5" customHeight="1" thickBot="1">
      <c r="B67" s="77" t="s">
        <v>161</v>
      </c>
      <c r="C67" s="82">
        <v>127914545</v>
      </c>
      <c r="D67" s="82">
        <v>120695370</v>
      </c>
      <c r="E67" s="82">
        <v>119204816</v>
      </c>
      <c r="F67" s="82">
        <v>125683608</v>
      </c>
      <c r="G67" s="82">
        <v>130344770</v>
      </c>
      <c r="H67" s="82">
        <v>120456982</v>
      </c>
      <c r="I67" s="82">
        <v>124331095</v>
      </c>
      <c r="J67" s="82">
        <v>118309706</v>
      </c>
      <c r="K67" s="82">
        <v>107068664</v>
      </c>
      <c r="L67" s="82">
        <v>108997207</v>
      </c>
      <c r="M67" s="82">
        <v>121715875</v>
      </c>
      <c r="N67" s="82">
        <v>128724361</v>
      </c>
      <c r="O67" s="82">
        <v>1453446999</v>
      </c>
    </row>
    <row r="68" spans="2:15" ht="9" customHeight="1" thickTop="1">
      <c r="B68" s="78" t="s">
        <v>223</v>
      </c>
      <c r="C68" s="81">
        <v>10935879658</v>
      </c>
      <c r="D68" s="81">
        <v>10718248181</v>
      </c>
      <c r="E68" s="81">
        <v>11293065769</v>
      </c>
      <c r="F68" s="81">
        <v>11243757600</v>
      </c>
      <c r="G68" s="81">
        <v>11764092496</v>
      </c>
      <c r="H68" s="81">
        <v>11736960639</v>
      </c>
      <c r="I68" s="81">
        <v>11706189747</v>
      </c>
      <c r="J68" s="81">
        <v>12122903605</v>
      </c>
      <c r="K68" s="81">
        <v>11183567814</v>
      </c>
      <c r="L68" s="81">
        <v>11507910577</v>
      </c>
      <c r="M68" s="81">
        <v>11138877627</v>
      </c>
      <c r="N68" s="81">
        <v>11231011952</v>
      </c>
      <c r="O68" s="81">
        <v>136582465665</v>
      </c>
    </row>
    <row r="69" spans="2:15" ht="12.75">
      <c r="B69" s="167" t="s">
        <v>224</v>
      </c>
      <c r="C69" s="162"/>
      <c r="D69" s="162"/>
      <c r="E69" s="162"/>
      <c r="F69" s="162"/>
      <c r="G69" s="162"/>
      <c r="H69" s="162"/>
      <c r="I69" s="162"/>
      <c r="J69" s="162"/>
      <c r="K69" s="162"/>
      <c r="L69" s="162"/>
      <c r="M69" s="162"/>
      <c r="N69" s="162"/>
      <c r="O69" s="163"/>
    </row>
    <row r="70" spans="2:15" ht="12.75">
      <c r="B70" s="169" t="s">
        <v>225</v>
      </c>
      <c r="C70" s="114"/>
      <c r="D70" s="114"/>
      <c r="E70" s="114"/>
      <c r="F70" s="114"/>
      <c r="G70" s="114"/>
      <c r="H70" s="114"/>
      <c r="I70" s="114"/>
      <c r="J70" s="114"/>
      <c r="K70" s="114"/>
      <c r="L70" s="114"/>
      <c r="M70" s="114"/>
      <c r="N70" s="114"/>
      <c r="O70" s="125"/>
    </row>
    <row r="71" spans="2:15" ht="12.75">
      <c r="B71" s="168" t="s">
        <v>226</v>
      </c>
      <c r="C71" s="165"/>
      <c r="D71" s="165"/>
      <c r="E71" s="165"/>
      <c r="F71" s="165"/>
      <c r="G71" s="165"/>
      <c r="H71" s="165"/>
      <c r="I71" s="165"/>
      <c r="J71" s="165"/>
      <c r="K71" s="165"/>
      <c r="L71" s="165"/>
      <c r="M71" s="165"/>
      <c r="N71" s="165"/>
      <c r="O71" s="166"/>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2:P68"/>
  <sheetViews>
    <sheetView zoomScale="130" zoomScaleNormal="130" zoomScalePageLayoutView="0" workbookViewId="0" topLeftCell="A1">
      <selection activeCell="A1" sqref="A1"/>
    </sheetView>
  </sheetViews>
  <sheetFormatPr defaultColWidth="9.140625" defaultRowHeight="12.75"/>
  <cols>
    <col min="1" max="1" width="2.7109375" style="0" customWidth="1"/>
    <col min="3" max="14" width="8.28125" style="0" customWidth="1"/>
    <col min="15" max="15" width="9.7109375" style="0" customWidth="1"/>
    <col min="16" max="16" width="2.7109375" style="0" customWidth="1"/>
  </cols>
  <sheetData>
    <row r="1" ht="12" customHeight="1"/>
    <row r="2" spans="2:6" ht="12.75" hidden="1">
      <c r="B2" s="29" t="s">
        <v>0</v>
      </c>
      <c r="C2" s="29" t="s">
        <v>82</v>
      </c>
      <c r="D2" s="29" t="s">
        <v>8</v>
      </c>
      <c r="E2" s="29"/>
      <c r="F2" s="29"/>
    </row>
    <row r="3" spans="2:6" ht="12.75" hidden="1">
      <c r="B3" s="30" t="s">
        <v>207</v>
      </c>
      <c r="C3" s="29"/>
      <c r="D3" s="29"/>
      <c r="E3" s="29"/>
      <c r="F3" s="29"/>
    </row>
    <row r="4" ht="12" customHeight="1"/>
    <row r="5" spans="2:15" ht="16.5" customHeight="1">
      <c r="B5" s="19" t="str">
        <f>CONCATENATE("Monthly Special Fuels &amp; Gasoline/Gasohol Reported by States ",MF33GA!D3," (1)")</f>
        <v>Monthly Special Fuels &amp; Gasoline/Gasohol Reported by States 2012 (1)</v>
      </c>
      <c r="C5" s="19"/>
      <c r="D5" s="19"/>
      <c r="E5" s="19"/>
      <c r="F5" s="19"/>
      <c r="G5" s="19"/>
      <c r="H5" s="19"/>
      <c r="I5" s="19"/>
      <c r="J5" s="19"/>
      <c r="K5" s="19"/>
      <c r="L5" s="19"/>
      <c r="M5" s="19"/>
      <c r="N5" s="19"/>
      <c r="O5" s="19"/>
    </row>
    <row r="7" ht="1.5" customHeight="1"/>
    <row r="8" ht="1.5" customHeight="1"/>
    <row r="9" ht="9" customHeight="1">
      <c r="O9" s="84" t="s">
        <v>227</v>
      </c>
    </row>
    <row r="10" spans="2:15" ht="9" customHeight="1">
      <c r="B10" s="85" t="str">
        <f>CONCATENATE("Created On: ",MF33GA!C3)</f>
        <v>Created On: 03/24/2014</v>
      </c>
      <c r="N10" s="84"/>
      <c r="O10" s="84" t="str">
        <f>CONCATENATE(MF33G_Jan_Mar!H3," Reporting Period")</f>
        <v>2013 Reporting Period</v>
      </c>
    </row>
    <row r="11" spans="2:15" ht="12.75">
      <c r="B11" s="73"/>
      <c r="C11" s="73"/>
      <c r="D11" s="73"/>
      <c r="E11" s="73"/>
      <c r="F11" s="73"/>
      <c r="G11" s="73"/>
      <c r="H11" s="73"/>
      <c r="I11" s="73"/>
      <c r="J11" s="73"/>
      <c r="K11" s="73"/>
      <c r="L11" s="73"/>
      <c r="M11" s="73"/>
      <c r="N11" s="73"/>
      <c r="O11" s="73"/>
    </row>
    <row r="12" spans="2:15" ht="12.75">
      <c r="B12" s="170" t="s">
        <v>99</v>
      </c>
      <c r="C12" s="170" t="s">
        <v>209</v>
      </c>
      <c r="D12" s="170" t="s">
        <v>210</v>
      </c>
      <c r="E12" s="170" t="s">
        <v>211</v>
      </c>
      <c r="F12" s="170" t="s">
        <v>212</v>
      </c>
      <c r="G12" s="170" t="s">
        <v>213</v>
      </c>
      <c r="H12" s="170" t="s">
        <v>214</v>
      </c>
      <c r="I12" s="170" t="s">
        <v>215</v>
      </c>
      <c r="J12" s="170" t="s">
        <v>216</v>
      </c>
      <c r="K12" s="170" t="s">
        <v>217</v>
      </c>
      <c r="L12" s="170" t="s">
        <v>218</v>
      </c>
      <c r="M12" s="170" t="s">
        <v>219</v>
      </c>
      <c r="N12" s="170" t="s">
        <v>220</v>
      </c>
      <c r="O12" s="170" t="s">
        <v>33</v>
      </c>
    </row>
    <row r="13" spans="1:16" ht="12.75" hidden="1">
      <c r="A13" s="72"/>
      <c r="B13" s="72" t="s">
        <v>99</v>
      </c>
      <c r="C13" s="72" t="s">
        <v>100</v>
      </c>
      <c r="D13" s="72" t="s">
        <v>103</v>
      </c>
      <c r="E13" s="72" t="s">
        <v>106</v>
      </c>
      <c r="F13" s="72" t="s">
        <v>170</v>
      </c>
      <c r="G13" s="72" t="s">
        <v>221</v>
      </c>
      <c r="H13" s="72" t="s">
        <v>176</v>
      </c>
      <c r="I13" s="72" t="s">
        <v>184</v>
      </c>
      <c r="J13" s="72" t="s">
        <v>187</v>
      </c>
      <c r="K13" s="72" t="s">
        <v>190</v>
      </c>
      <c r="L13" s="72" t="s">
        <v>198</v>
      </c>
      <c r="M13" s="72" t="s">
        <v>201</v>
      </c>
      <c r="N13" s="72" t="s">
        <v>204</v>
      </c>
      <c r="O13" s="72" t="s">
        <v>33</v>
      </c>
      <c r="P13" s="72"/>
    </row>
    <row r="14" spans="2:15" ht="12.75"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109</v>
      </c>
      <c r="C15" s="79">
        <v>270196364</v>
      </c>
      <c r="D15" s="79">
        <v>262841967</v>
      </c>
      <c r="E15" s="79">
        <v>259644126</v>
      </c>
      <c r="F15" s="79">
        <v>281919738</v>
      </c>
      <c r="G15" s="79">
        <v>283368420</v>
      </c>
      <c r="H15" s="79">
        <v>286772666</v>
      </c>
      <c r="I15" s="79">
        <v>278673046</v>
      </c>
      <c r="J15" s="79">
        <v>286508922</v>
      </c>
      <c r="K15" s="79">
        <v>287818681</v>
      </c>
      <c r="L15" s="79">
        <v>254246595</v>
      </c>
      <c r="M15" s="79">
        <v>266495681</v>
      </c>
      <c r="N15" s="79">
        <v>289491501</v>
      </c>
      <c r="O15" s="79">
        <v>3307977707</v>
      </c>
    </row>
    <row r="16" spans="2:15" ht="7.5" customHeight="1">
      <c r="B16" s="75" t="s">
        <v>110</v>
      </c>
      <c r="C16" s="79">
        <v>36117210</v>
      </c>
      <c r="D16" s="79">
        <v>26278325</v>
      </c>
      <c r="E16" s="79">
        <v>34946240</v>
      </c>
      <c r="F16" s="79">
        <v>33503702</v>
      </c>
      <c r="G16" s="79">
        <v>30579236</v>
      </c>
      <c r="H16" s="79">
        <v>41451812</v>
      </c>
      <c r="I16" s="79">
        <v>61529265</v>
      </c>
      <c r="J16" s="79">
        <v>40975454</v>
      </c>
      <c r="K16" s="79">
        <v>37540517</v>
      </c>
      <c r="L16" s="79">
        <v>40579523</v>
      </c>
      <c r="M16" s="79">
        <v>32772204</v>
      </c>
      <c r="N16" s="79">
        <v>30326926</v>
      </c>
      <c r="O16" s="79">
        <v>446600414</v>
      </c>
    </row>
    <row r="17" spans="2:15" ht="7.5" customHeight="1">
      <c r="B17" s="80" t="s">
        <v>111</v>
      </c>
      <c r="C17" s="81">
        <v>291333612</v>
      </c>
      <c r="D17" s="81">
        <v>276765822</v>
      </c>
      <c r="E17" s="81">
        <v>299881940</v>
      </c>
      <c r="F17" s="81">
        <v>278006980</v>
      </c>
      <c r="G17" s="81">
        <v>288573236</v>
      </c>
      <c r="H17" s="81">
        <v>277282451</v>
      </c>
      <c r="I17" s="81">
        <v>274670387</v>
      </c>
      <c r="J17" s="81">
        <v>292956425</v>
      </c>
      <c r="K17" s="81">
        <v>262892295</v>
      </c>
      <c r="L17" s="81">
        <v>281911154</v>
      </c>
      <c r="M17" s="81">
        <v>275736107</v>
      </c>
      <c r="N17" s="81">
        <v>283165156</v>
      </c>
      <c r="O17" s="81">
        <v>3383175565</v>
      </c>
    </row>
    <row r="18" spans="2:15" ht="7.5" customHeight="1">
      <c r="B18" s="74" t="s">
        <v>112</v>
      </c>
      <c r="C18" s="79">
        <v>157574165</v>
      </c>
      <c r="D18" s="79">
        <v>164558730</v>
      </c>
      <c r="E18" s="79">
        <v>176846393</v>
      </c>
      <c r="F18" s="79">
        <v>163192160</v>
      </c>
      <c r="G18" s="79">
        <v>183325614</v>
      </c>
      <c r="H18" s="79">
        <v>176632818</v>
      </c>
      <c r="I18" s="79">
        <v>168320343</v>
      </c>
      <c r="J18" s="79">
        <v>182068960</v>
      </c>
      <c r="K18" s="79">
        <v>167653097</v>
      </c>
      <c r="L18" s="79">
        <v>170338501</v>
      </c>
      <c r="M18" s="79">
        <v>170465141</v>
      </c>
      <c r="N18" s="79">
        <v>160641439</v>
      </c>
      <c r="O18" s="79">
        <v>2041617361</v>
      </c>
    </row>
    <row r="19" spans="2:15" ht="7.5" customHeight="1">
      <c r="B19" s="75" t="s">
        <v>113</v>
      </c>
      <c r="C19" s="79">
        <v>1348732454</v>
      </c>
      <c r="D19" s="79">
        <v>1341487108</v>
      </c>
      <c r="E19" s="79">
        <v>1487392106</v>
      </c>
      <c r="F19" s="79">
        <v>1387589444</v>
      </c>
      <c r="G19" s="79">
        <v>1509121729</v>
      </c>
      <c r="H19" s="79">
        <v>1496905808</v>
      </c>
      <c r="I19" s="79">
        <v>1451121428</v>
      </c>
      <c r="J19" s="79">
        <v>1482812471</v>
      </c>
      <c r="K19" s="79">
        <v>1447374235</v>
      </c>
      <c r="L19" s="79">
        <v>1457195075</v>
      </c>
      <c r="M19" s="79">
        <v>1355891204</v>
      </c>
      <c r="N19" s="79">
        <v>1508418888</v>
      </c>
      <c r="O19" s="79">
        <v>17274041950</v>
      </c>
    </row>
    <row r="20" spans="2:15" ht="7.5" customHeight="1">
      <c r="B20" s="80" t="s">
        <v>114</v>
      </c>
      <c r="C20" s="81">
        <v>209240066</v>
      </c>
      <c r="D20" s="81">
        <v>209063692</v>
      </c>
      <c r="E20" s="81">
        <v>223101414</v>
      </c>
      <c r="F20" s="81">
        <v>211288710</v>
      </c>
      <c r="G20" s="81">
        <v>233972903</v>
      </c>
      <c r="H20" s="81">
        <v>234483261</v>
      </c>
      <c r="I20" s="81">
        <v>239980245</v>
      </c>
      <c r="J20" s="81">
        <v>251059070</v>
      </c>
      <c r="K20" s="81">
        <v>221992347</v>
      </c>
      <c r="L20" s="81">
        <v>229812086</v>
      </c>
      <c r="M20" s="81">
        <v>213417367</v>
      </c>
      <c r="N20" s="81">
        <v>216809887</v>
      </c>
      <c r="O20" s="81">
        <v>2694221048</v>
      </c>
    </row>
    <row r="21" spans="2:15" ht="7.5" customHeight="1">
      <c r="B21" s="74" t="s">
        <v>115</v>
      </c>
      <c r="C21" s="79">
        <v>133161230</v>
      </c>
      <c r="D21" s="79">
        <v>128837293</v>
      </c>
      <c r="E21" s="79">
        <v>146339564</v>
      </c>
      <c r="F21" s="79">
        <v>135118256</v>
      </c>
      <c r="G21" s="79">
        <v>143934928</v>
      </c>
      <c r="H21" s="79">
        <v>154804458</v>
      </c>
      <c r="I21" s="79">
        <v>144744842</v>
      </c>
      <c r="J21" s="79">
        <v>146499758</v>
      </c>
      <c r="K21" s="79">
        <v>142789507</v>
      </c>
      <c r="L21" s="79">
        <v>147954433</v>
      </c>
      <c r="M21" s="79">
        <v>146550657</v>
      </c>
      <c r="N21" s="79">
        <v>148086796</v>
      </c>
      <c r="O21" s="79">
        <v>1718821722</v>
      </c>
    </row>
    <row r="22" spans="2:15" ht="7.5" customHeight="1">
      <c r="B22" s="75" t="s">
        <v>116</v>
      </c>
      <c r="C22" s="79">
        <v>37235550</v>
      </c>
      <c r="D22" s="79">
        <v>37878343</v>
      </c>
      <c r="E22" s="79">
        <v>37925614</v>
      </c>
      <c r="F22" s="79">
        <v>41883552</v>
      </c>
      <c r="G22" s="79">
        <v>41467809</v>
      </c>
      <c r="H22" s="79">
        <v>44047884</v>
      </c>
      <c r="I22" s="79">
        <v>44184495</v>
      </c>
      <c r="J22" s="79">
        <v>44472837</v>
      </c>
      <c r="K22" s="79">
        <v>45566793</v>
      </c>
      <c r="L22" s="79">
        <v>40378195</v>
      </c>
      <c r="M22" s="79">
        <v>41610891</v>
      </c>
      <c r="N22" s="79">
        <v>40954472</v>
      </c>
      <c r="O22" s="79">
        <v>497606435</v>
      </c>
    </row>
    <row r="23" spans="2:15" ht="7.5" customHeight="1">
      <c r="B23" s="80" t="s">
        <v>117</v>
      </c>
      <c r="C23" s="81">
        <v>12209383</v>
      </c>
      <c r="D23" s="81">
        <v>8312892</v>
      </c>
      <c r="E23" s="81">
        <v>8277782</v>
      </c>
      <c r="F23" s="81">
        <v>9893498</v>
      </c>
      <c r="G23" s="81">
        <v>10885960</v>
      </c>
      <c r="H23" s="81">
        <v>9764037</v>
      </c>
      <c r="I23" s="81">
        <v>11325749</v>
      </c>
      <c r="J23" s="81">
        <v>9600458</v>
      </c>
      <c r="K23" s="81">
        <v>6848579</v>
      </c>
      <c r="L23" s="81">
        <v>8583010</v>
      </c>
      <c r="M23" s="81">
        <v>9807647</v>
      </c>
      <c r="N23" s="81">
        <v>10032352</v>
      </c>
      <c r="O23" s="81">
        <v>115541347</v>
      </c>
    </row>
    <row r="24" spans="2:15" ht="7.5" customHeight="1">
      <c r="B24" s="74" t="s">
        <v>118</v>
      </c>
      <c r="C24" s="79">
        <v>795435763</v>
      </c>
      <c r="D24" s="79">
        <v>776739687</v>
      </c>
      <c r="E24" s="79">
        <v>785486607</v>
      </c>
      <c r="F24" s="79">
        <v>864433912</v>
      </c>
      <c r="G24" s="79">
        <v>804200009</v>
      </c>
      <c r="H24" s="79">
        <v>808937661</v>
      </c>
      <c r="I24" s="79">
        <v>765924170</v>
      </c>
      <c r="J24" s="79">
        <v>786815723</v>
      </c>
      <c r="K24" s="79">
        <v>799405719</v>
      </c>
      <c r="L24" s="79">
        <v>741181936</v>
      </c>
      <c r="M24" s="79">
        <v>811662333</v>
      </c>
      <c r="N24" s="79">
        <v>769915469</v>
      </c>
      <c r="O24" s="79">
        <v>9510138989</v>
      </c>
    </row>
    <row r="25" spans="2:15" ht="7.5" customHeight="1">
      <c r="B25" s="75" t="s">
        <v>119</v>
      </c>
      <c r="C25" s="79">
        <v>456166375</v>
      </c>
      <c r="D25" s="79">
        <v>462413793</v>
      </c>
      <c r="E25" s="79">
        <v>519025223</v>
      </c>
      <c r="F25" s="79">
        <v>488576175</v>
      </c>
      <c r="G25" s="79">
        <v>512414090</v>
      </c>
      <c r="H25" s="79">
        <v>496893354</v>
      </c>
      <c r="I25" s="79">
        <v>488479525</v>
      </c>
      <c r="J25" s="79">
        <v>502511782</v>
      </c>
      <c r="K25" s="79">
        <v>442914863</v>
      </c>
      <c r="L25" s="79">
        <v>500198362</v>
      </c>
      <c r="M25" s="79">
        <v>475966660</v>
      </c>
      <c r="N25" s="79">
        <v>476106901</v>
      </c>
      <c r="O25" s="79">
        <v>5821667103</v>
      </c>
    </row>
    <row r="26" spans="2:15" ht="7.5" customHeight="1">
      <c r="B26" s="80" t="s">
        <v>120</v>
      </c>
      <c r="C26" s="81">
        <v>40519575</v>
      </c>
      <c r="D26" s="81">
        <v>39999393</v>
      </c>
      <c r="E26" s="81">
        <v>42483197</v>
      </c>
      <c r="F26" s="81">
        <v>40709967</v>
      </c>
      <c r="G26" s="81">
        <v>42705426</v>
      </c>
      <c r="H26" s="81">
        <v>40879424</v>
      </c>
      <c r="I26" s="81">
        <v>42631353</v>
      </c>
      <c r="J26" s="81">
        <v>44071210</v>
      </c>
      <c r="K26" s="81">
        <v>40676976</v>
      </c>
      <c r="L26" s="81">
        <v>43158440</v>
      </c>
      <c r="M26" s="81">
        <v>40722175</v>
      </c>
      <c r="N26" s="81">
        <v>42036341</v>
      </c>
      <c r="O26" s="81">
        <v>500593477</v>
      </c>
    </row>
    <row r="27" spans="2:15" ht="7.5" customHeight="1">
      <c r="B27" s="74" t="s">
        <v>121</v>
      </c>
      <c r="C27" s="79">
        <v>75630005</v>
      </c>
      <c r="D27" s="79">
        <v>78094212</v>
      </c>
      <c r="E27" s="79">
        <v>72386102</v>
      </c>
      <c r="F27" s="79">
        <v>73949428</v>
      </c>
      <c r="G27" s="79">
        <v>72124532</v>
      </c>
      <c r="H27" s="79">
        <v>72327984</v>
      </c>
      <c r="I27" s="79">
        <v>82978613</v>
      </c>
      <c r="J27" s="79">
        <v>83155368</v>
      </c>
      <c r="K27" s="79">
        <v>91269663</v>
      </c>
      <c r="L27" s="79">
        <v>95714753</v>
      </c>
      <c r="M27" s="79">
        <v>95021956</v>
      </c>
      <c r="N27" s="79">
        <v>70618307</v>
      </c>
      <c r="O27" s="79">
        <v>963270923</v>
      </c>
    </row>
    <row r="28" spans="2:15" ht="7.5" customHeight="1">
      <c r="B28" s="75" t="s">
        <v>122</v>
      </c>
      <c r="C28" s="79">
        <v>484608452</v>
      </c>
      <c r="D28" s="79">
        <v>474170225</v>
      </c>
      <c r="E28" s="79">
        <v>504658485</v>
      </c>
      <c r="F28" s="79">
        <v>504244647</v>
      </c>
      <c r="G28" s="79">
        <v>512910958</v>
      </c>
      <c r="H28" s="79">
        <v>540820610</v>
      </c>
      <c r="I28" s="79">
        <v>503789221</v>
      </c>
      <c r="J28" s="79">
        <v>512816545</v>
      </c>
      <c r="K28" s="79">
        <v>517480507</v>
      </c>
      <c r="L28" s="79">
        <v>512876208</v>
      </c>
      <c r="M28" s="79">
        <v>486931321</v>
      </c>
      <c r="N28" s="79">
        <v>521807570</v>
      </c>
      <c r="O28" s="79">
        <v>6077114749</v>
      </c>
    </row>
    <row r="29" spans="2:15" ht="7.5" customHeight="1">
      <c r="B29" s="80" t="s">
        <v>123</v>
      </c>
      <c r="C29" s="81">
        <v>338080198</v>
      </c>
      <c r="D29" s="81">
        <v>342667206</v>
      </c>
      <c r="E29" s="81">
        <v>368233455</v>
      </c>
      <c r="F29" s="81">
        <v>354924340</v>
      </c>
      <c r="G29" s="81">
        <v>377895861</v>
      </c>
      <c r="H29" s="81">
        <v>359997575</v>
      </c>
      <c r="I29" s="81">
        <v>361883006</v>
      </c>
      <c r="J29" s="81">
        <v>374219975</v>
      </c>
      <c r="K29" s="81">
        <v>344431236</v>
      </c>
      <c r="L29" s="81">
        <v>379123384</v>
      </c>
      <c r="M29" s="81">
        <v>336998917</v>
      </c>
      <c r="N29" s="81">
        <v>342093968</v>
      </c>
      <c r="O29" s="81">
        <v>4280549121</v>
      </c>
    </row>
    <row r="30" spans="2:15" ht="7.5" customHeight="1">
      <c r="B30" s="74" t="s">
        <v>124</v>
      </c>
      <c r="C30" s="79">
        <v>174622727</v>
      </c>
      <c r="D30" s="79">
        <v>163792259</v>
      </c>
      <c r="E30" s="79">
        <v>188457967</v>
      </c>
      <c r="F30" s="79">
        <v>185583518</v>
      </c>
      <c r="G30" s="79">
        <v>202963104</v>
      </c>
      <c r="H30" s="79">
        <v>203264623</v>
      </c>
      <c r="I30" s="79">
        <v>198533066</v>
      </c>
      <c r="J30" s="79">
        <v>205190694</v>
      </c>
      <c r="K30" s="79">
        <v>190720389</v>
      </c>
      <c r="L30" s="79">
        <v>202712066</v>
      </c>
      <c r="M30" s="79">
        <v>192496380</v>
      </c>
      <c r="N30" s="79">
        <v>186793078</v>
      </c>
      <c r="O30" s="79">
        <v>2295129871</v>
      </c>
    </row>
    <row r="31" spans="2:15" ht="7.5" customHeight="1">
      <c r="B31" s="75" t="s">
        <v>125</v>
      </c>
      <c r="C31" s="79">
        <v>136093957</v>
      </c>
      <c r="D31" s="79">
        <v>133337510</v>
      </c>
      <c r="E31" s="79">
        <v>159832852</v>
      </c>
      <c r="F31" s="79">
        <v>139978664</v>
      </c>
      <c r="G31" s="79">
        <v>154414026</v>
      </c>
      <c r="H31" s="79">
        <v>170445073</v>
      </c>
      <c r="I31" s="79">
        <v>150566836</v>
      </c>
      <c r="J31" s="79">
        <v>149931308</v>
      </c>
      <c r="K31" s="79">
        <v>154636140</v>
      </c>
      <c r="L31" s="79">
        <v>148181399</v>
      </c>
      <c r="M31" s="79">
        <v>144429324</v>
      </c>
      <c r="N31" s="79">
        <v>140420368</v>
      </c>
      <c r="O31" s="79">
        <v>1782267457</v>
      </c>
    </row>
    <row r="32" spans="2:15" ht="7.5" customHeight="1">
      <c r="B32" s="80" t="s">
        <v>126</v>
      </c>
      <c r="C32" s="81">
        <v>227637855</v>
      </c>
      <c r="D32" s="81">
        <v>228044084</v>
      </c>
      <c r="E32" s="81">
        <v>249665133</v>
      </c>
      <c r="F32" s="81">
        <v>242837665</v>
      </c>
      <c r="G32" s="81">
        <v>261292949</v>
      </c>
      <c r="H32" s="81">
        <v>251329387</v>
      </c>
      <c r="I32" s="81">
        <v>244093642</v>
      </c>
      <c r="J32" s="81">
        <v>265842153</v>
      </c>
      <c r="K32" s="81">
        <v>230952185</v>
      </c>
      <c r="L32" s="81">
        <v>249270904</v>
      </c>
      <c r="M32" s="81">
        <v>237561374</v>
      </c>
      <c r="N32" s="81">
        <v>226837545</v>
      </c>
      <c r="O32" s="81">
        <v>2915364876</v>
      </c>
    </row>
    <row r="33" spans="2:15" ht="7.5" customHeight="1">
      <c r="B33" s="74" t="s">
        <v>127</v>
      </c>
      <c r="C33" s="79">
        <v>247328569</v>
      </c>
      <c r="D33" s="79">
        <v>232446569</v>
      </c>
      <c r="E33" s="79">
        <v>262951588</v>
      </c>
      <c r="F33" s="79">
        <v>243261068</v>
      </c>
      <c r="G33" s="79">
        <v>256488314</v>
      </c>
      <c r="H33" s="79">
        <v>242940120</v>
      </c>
      <c r="I33" s="79">
        <v>212887774</v>
      </c>
      <c r="J33" s="79">
        <v>245636330</v>
      </c>
      <c r="K33" s="79">
        <v>238504112</v>
      </c>
      <c r="L33" s="79">
        <v>252555506</v>
      </c>
      <c r="M33" s="79">
        <v>244529943</v>
      </c>
      <c r="N33" s="79">
        <v>243406751</v>
      </c>
      <c r="O33" s="79">
        <v>2922936644</v>
      </c>
    </row>
    <row r="34" spans="2:15" ht="7.5" customHeight="1">
      <c r="B34" s="75" t="s">
        <v>128</v>
      </c>
      <c r="C34" s="79">
        <v>71845843</v>
      </c>
      <c r="D34" s="79">
        <v>67006530</v>
      </c>
      <c r="E34" s="79">
        <v>61413419</v>
      </c>
      <c r="F34" s="79">
        <v>69559767</v>
      </c>
      <c r="G34" s="79">
        <v>66229829</v>
      </c>
      <c r="H34" s="79">
        <v>71589273</v>
      </c>
      <c r="I34" s="79">
        <v>76268599</v>
      </c>
      <c r="J34" s="79">
        <v>81654383</v>
      </c>
      <c r="K34" s="79">
        <v>80660458</v>
      </c>
      <c r="L34" s="79">
        <v>75963323</v>
      </c>
      <c r="M34" s="79">
        <v>71504231</v>
      </c>
      <c r="N34" s="79">
        <v>69575178</v>
      </c>
      <c r="O34" s="79">
        <v>863270833</v>
      </c>
    </row>
    <row r="35" spans="2:15" ht="7.5" customHeight="1">
      <c r="B35" s="80" t="s">
        <v>129</v>
      </c>
      <c r="C35" s="81">
        <v>277143637</v>
      </c>
      <c r="D35" s="81">
        <v>238252313</v>
      </c>
      <c r="E35" s="81">
        <v>273825020</v>
      </c>
      <c r="F35" s="81">
        <v>258493303</v>
      </c>
      <c r="G35" s="81">
        <v>265911870</v>
      </c>
      <c r="H35" s="81">
        <v>278411401</v>
      </c>
      <c r="I35" s="81">
        <v>280361166</v>
      </c>
      <c r="J35" s="81">
        <v>252916235</v>
      </c>
      <c r="K35" s="81">
        <v>271869756</v>
      </c>
      <c r="L35" s="81">
        <v>287973535</v>
      </c>
      <c r="M35" s="81">
        <v>266698921</v>
      </c>
      <c r="N35" s="81">
        <v>283876436</v>
      </c>
      <c r="O35" s="81">
        <v>3235733593</v>
      </c>
    </row>
    <row r="36" spans="2:15" ht="7.5" customHeight="1">
      <c r="B36" s="74" t="s">
        <v>130</v>
      </c>
      <c r="C36" s="79">
        <v>251686678</v>
      </c>
      <c r="D36" s="79">
        <v>256521704</v>
      </c>
      <c r="E36" s="79">
        <v>261298624</v>
      </c>
      <c r="F36" s="79">
        <v>254424479</v>
      </c>
      <c r="G36" s="79">
        <v>273563746</v>
      </c>
      <c r="H36" s="79">
        <v>285678057</v>
      </c>
      <c r="I36" s="79">
        <v>304349367</v>
      </c>
      <c r="J36" s="79">
        <v>278272570</v>
      </c>
      <c r="K36" s="79">
        <v>255518987</v>
      </c>
      <c r="L36" s="79">
        <v>269476002</v>
      </c>
      <c r="M36" s="79">
        <v>255156754</v>
      </c>
      <c r="N36" s="79">
        <v>257074487</v>
      </c>
      <c r="O36" s="79">
        <v>3203021455</v>
      </c>
    </row>
    <row r="37" spans="2:15" ht="7.5" customHeight="1">
      <c r="B37" s="75" t="s">
        <v>131</v>
      </c>
      <c r="C37" s="79">
        <v>405285024</v>
      </c>
      <c r="D37" s="79">
        <v>405728301</v>
      </c>
      <c r="E37" s="79">
        <v>404828062</v>
      </c>
      <c r="F37" s="79">
        <v>442298841</v>
      </c>
      <c r="G37" s="79">
        <v>465499770</v>
      </c>
      <c r="H37" s="79">
        <v>430394430</v>
      </c>
      <c r="I37" s="79">
        <v>430106740</v>
      </c>
      <c r="J37" s="79">
        <v>573742528</v>
      </c>
      <c r="K37" s="79">
        <v>393088568</v>
      </c>
      <c r="L37" s="79">
        <v>481768390</v>
      </c>
      <c r="M37" s="79">
        <v>444517807</v>
      </c>
      <c r="N37" s="79">
        <v>423540844</v>
      </c>
      <c r="O37" s="79">
        <v>5300799305</v>
      </c>
    </row>
    <row r="38" spans="2:15" ht="7.5" customHeight="1">
      <c r="B38" s="80" t="s">
        <v>132</v>
      </c>
      <c r="C38" s="81">
        <v>288467514</v>
      </c>
      <c r="D38" s="81">
        <v>254734061</v>
      </c>
      <c r="E38" s="81">
        <v>279083783</v>
      </c>
      <c r="F38" s="81">
        <v>222929072</v>
      </c>
      <c r="G38" s="81">
        <v>304743659</v>
      </c>
      <c r="H38" s="81">
        <v>288149211</v>
      </c>
      <c r="I38" s="81">
        <v>285605187</v>
      </c>
      <c r="J38" s="81">
        <v>283269658</v>
      </c>
      <c r="K38" s="81">
        <v>268424521</v>
      </c>
      <c r="L38" s="81">
        <v>278081843</v>
      </c>
      <c r="M38" s="81">
        <v>251098013</v>
      </c>
      <c r="N38" s="81">
        <v>265242096</v>
      </c>
      <c r="O38" s="81">
        <v>3269828618</v>
      </c>
    </row>
    <row r="39" spans="2:15" ht="7.5" customHeight="1">
      <c r="B39" s="74" t="s">
        <v>133</v>
      </c>
      <c r="C39" s="79">
        <v>161923295</v>
      </c>
      <c r="D39" s="79">
        <v>172217060</v>
      </c>
      <c r="E39" s="79">
        <v>199309589</v>
      </c>
      <c r="F39" s="79">
        <v>183386912</v>
      </c>
      <c r="G39" s="79">
        <v>211837081</v>
      </c>
      <c r="H39" s="79">
        <v>186162466</v>
      </c>
      <c r="I39" s="79">
        <v>181686983</v>
      </c>
      <c r="J39" s="79">
        <v>199415493</v>
      </c>
      <c r="K39" s="79">
        <v>198904942</v>
      </c>
      <c r="L39" s="79">
        <v>191136395</v>
      </c>
      <c r="M39" s="79">
        <v>174793770</v>
      </c>
      <c r="N39" s="79">
        <v>175048361</v>
      </c>
      <c r="O39" s="79">
        <v>2235822347</v>
      </c>
    </row>
    <row r="40" spans="2:15" ht="7.5" customHeight="1">
      <c r="B40" s="75" t="s">
        <v>134</v>
      </c>
      <c r="C40" s="79">
        <v>300239477</v>
      </c>
      <c r="D40" s="79">
        <v>319954266</v>
      </c>
      <c r="E40" s="79">
        <v>354178573</v>
      </c>
      <c r="F40" s="79">
        <v>321675491</v>
      </c>
      <c r="G40" s="79">
        <v>369084522</v>
      </c>
      <c r="H40" s="79">
        <v>364670727</v>
      </c>
      <c r="I40" s="79">
        <v>327007992</v>
      </c>
      <c r="J40" s="79">
        <v>365320280</v>
      </c>
      <c r="K40" s="79">
        <v>333488814</v>
      </c>
      <c r="L40" s="79">
        <v>340034220</v>
      </c>
      <c r="M40" s="79">
        <v>342484965</v>
      </c>
      <c r="N40" s="79">
        <v>341752775</v>
      </c>
      <c r="O40" s="79">
        <v>4079892102</v>
      </c>
    </row>
    <row r="41" spans="2:15" ht="7.5" customHeight="1">
      <c r="B41" s="80" t="s">
        <v>135</v>
      </c>
      <c r="C41" s="81">
        <v>55915040</v>
      </c>
      <c r="D41" s="81">
        <v>53963518</v>
      </c>
      <c r="E41" s="81">
        <v>59197945</v>
      </c>
      <c r="F41" s="81">
        <v>58775742</v>
      </c>
      <c r="G41" s="81">
        <v>62805535</v>
      </c>
      <c r="H41" s="81">
        <v>67529787</v>
      </c>
      <c r="I41" s="81">
        <v>81030072</v>
      </c>
      <c r="J41" s="81">
        <v>76847339</v>
      </c>
      <c r="K41" s="81">
        <v>68504479</v>
      </c>
      <c r="L41" s="81">
        <v>68476354</v>
      </c>
      <c r="M41" s="81">
        <v>57623865</v>
      </c>
      <c r="N41" s="81">
        <v>57791761</v>
      </c>
      <c r="O41" s="81">
        <v>768461437</v>
      </c>
    </row>
    <row r="42" spans="2:15" ht="7.5" customHeight="1">
      <c r="B42" s="74" t="s">
        <v>136</v>
      </c>
      <c r="C42" s="79">
        <v>97132362</v>
      </c>
      <c r="D42" s="79">
        <v>92001593</v>
      </c>
      <c r="E42" s="79">
        <v>103119620</v>
      </c>
      <c r="F42" s="79">
        <v>100990238</v>
      </c>
      <c r="G42" s="79">
        <v>110174428</v>
      </c>
      <c r="H42" s="79">
        <v>118823400</v>
      </c>
      <c r="I42" s="79">
        <v>109189755</v>
      </c>
      <c r="J42" s="79">
        <v>111496883</v>
      </c>
      <c r="K42" s="79">
        <v>104130645</v>
      </c>
      <c r="L42" s="79">
        <v>109752193</v>
      </c>
      <c r="M42" s="79">
        <v>98751511</v>
      </c>
      <c r="N42" s="79">
        <v>107942120</v>
      </c>
      <c r="O42" s="79">
        <v>1263504748</v>
      </c>
    </row>
    <row r="43" spans="2:15" ht="7.5" customHeight="1">
      <c r="B43" s="75" t="s">
        <v>137</v>
      </c>
      <c r="C43" s="79">
        <v>111433511</v>
      </c>
      <c r="D43" s="79">
        <v>109693700</v>
      </c>
      <c r="E43" s="79">
        <v>108999170</v>
      </c>
      <c r="F43" s="79">
        <v>116939426</v>
      </c>
      <c r="G43" s="79">
        <v>124236136</v>
      </c>
      <c r="H43" s="79">
        <v>113616983</v>
      </c>
      <c r="I43" s="79">
        <v>126863490</v>
      </c>
      <c r="J43" s="79">
        <v>128773869</v>
      </c>
      <c r="K43" s="79">
        <v>103773569</v>
      </c>
      <c r="L43" s="79">
        <v>124306630</v>
      </c>
      <c r="M43" s="79">
        <v>113515607</v>
      </c>
      <c r="N43" s="79">
        <v>101416252</v>
      </c>
      <c r="O43" s="79">
        <v>1383568343</v>
      </c>
    </row>
    <row r="44" spans="2:15" ht="7.5" customHeight="1">
      <c r="B44" s="80" t="s">
        <v>138</v>
      </c>
      <c r="C44" s="81">
        <v>63639989</v>
      </c>
      <c r="D44" s="81">
        <v>61123667</v>
      </c>
      <c r="E44" s="81">
        <v>62125193</v>
      </c>
      <c r="F44" s="81">
        <v>61973309</v>
      </c>
      <c r="G44" s="81">
        <v>67013914</v>
      </c>
      <c r="H44" s="81">
        <v>68797909</v>
      </c>
      <c r="I44" s="81">
        <v>72710482</v>
      </c>
      <c r="J44" s="81">
        <v>71865088</v>
      </c>
      <c r="K44" s="81">
        <v>65615581</v>
      </c>
      <c r="L44" s="81">
        <v>68928309</v>
      </c>
      <c r="M44" s="81">
        <v>62753526</v>
      </c>
      <c r="N44" s="81">
        <v>65574358</v>
      </c>
      <c r="O44" s="81">
        <v>792121325</v>
      </c>
    </row>
    <row r="45" spans="2:15" ht="7.5" customHeight="1">
      <c r="B45" s="74" t="s">
        <v>139</v>
      </c>
      <c r="C45" s="79">
        <v>360402365</v>
      </c>
      <c r="D45" s="79">
        <v>372391607</v>
      </c>
      <c r="E45" s="79">
        <v>413096529</v>
      </c>
      <c r="F45" s="79">
        <v>403789833</v>
      </c>
      <c r="G45" s="79">
        <v>400027100</v>
      </c>
      <c r="H45" s="79">
        <v>429943944</v>
      </c>
      <c r="I45" s="79">
        <v>431606810</v>
      </c>
      <c r="J45" s="79">
        <v>440226728</v>
      </c>
      <c r="K45" s="79">
        <v>397938385</v>
      </c>
      <c r="L45" s="79">
        <v>401849246</v>
      </c>
      <c r="M45" s="79">
        <v>388177430</v>
      </c>
      <c r="N45" s="79">
        <v>409412718</v>
      </c>
      <c r="O45" s="79">
        <v>4848862695</v>
      </c>
    </row>
    <row r="46" spans="2:15" ht="7.5" customHeight="1">
      <c r="B46" s="75" t="s">
        <v>140</v>
      </c>
      <c r="C46" s="79">
        <v>114565506</v>
      </c>
      <c r="D46" s="79">
        <v>111719497</v>
      </c>
      <c r="E46" s="79">
        <v>136276900</v>
      </c>
      <c r="F46" s="79">
        <v>110947919</v>
      </c>
      <c r="G46" s="79">
        <v>132033803</v>
      </c>
      <c r="H46" s="79">
        <v>114579299</v>
      </c>
      <c r="I46" s="79">
        <v>133145756</v>
      </c>
      <c r="J46" s="79">
        <v>148413272</v>
      </c>
      <c r="K46" s="79">
        <v>133254903</v>
      </c>
      <c r="L46" s="79">
        <v>120623940</v>
      </c>
      <c r="M46" s="79">
        <v>116101585</v>
      </c>
      <c r="N46" s="79">
        <v>112363607</v>
      </c>
      <c r="O46" s="79">
        <v>1484025987</v>
      </c>
    </row>
    <row r="47" spans="2:15" ht="7.5" customHeight="1">
      <c r="B47" s="80" t="s">
        <v>141</v>
      </c>
      <c r="C47" s="81">
        <v>591505763</v>
      </c>
      <c r="D47" s="81">
        <v>512801134</v>
      </c>
      <c r="E47" s="81">
        <v>573769891</v>
      </c>
      <c r="F47" s="81">
        <v>493239542</v>
      </c>
      <c r="G47" s="81">
        <v>552922291</v>
      </c>
      <c r="H47" s="81">
        <v>631294466</v>
      </c>
      <c r="I47" s="81">
        <v>559793440</v>
      </c>
      <c r="J47" s="81">
        <v>587900928</v>
      </c>
      <c r="K47" s="81">
        <v>578660648</v>
      </c>
      <c r="L47" s="81">
        <v>545101452</v>
      </c>
      <c r="M47" s="81">
        <v>555640001</v>
      </c>
      <c r="N47" s="81">
        <v>609294076</v>
      </c>
      <c r="O47" s="81">
        <v>6791923632</v>
      </c>
    </row>
    <row r="48" spans="2:15" ht="7.5" customHeight="1">
      <c r="B48" s="74" t="s">
        <v>142</v>
      </c>
      <c r="C48" s="79">
        <v>404918872</v>
      </c>
      <c r="D48" s="79">
        <v>411620552</v>
      </c>
      <c r="E48" s="79">
        <v>449454908</v>
      </c>
      <c r="F48" s="79">
        <v>432935438</v>
      </c>
      <c r="G48" s="79">
        <v>465299252</v>
      </c>
      <c r="H48" s="79">
        <v>450316196</v>
      </c>
      <c r="I48" s="79">
        <v>445678747</v>
      </c>
      <c r="J48" s="79">
        <v>469405563</v>
      </c>
      <c r="K48" s="79">
        <v>431403471</v>
      </c>
      <c r="L48" s="79">
        <v>454627975</v>
      </c>
      <c r="M48" s="79">
        <v>432956673</v>
      </c>
      <c r="N48" s="79">
        <v>424960482</v>
      </c>
      <c r="O48" s="79">
        <v>5273578129</v>
      </c>
    </row>
    <row r="49" spans="2:15" ht="7.5" customHeight="1">
      <c r="B49" s="75" t="s">
        <v>143</v>
      </c>
      <c r="C49" s="79">
        <v>54775093</v>
      </c>
      <c r="D49" s="79">
        <v>65513227</v>
      </c>
      <c r="E49" s="79">
        <v>63883353</v>
      </c>
      <c r="F49" s="79">
        <v>58049642</v>
      </c>
      <c r="G49" s="79">
        <v>75121742</v>
      </c>
      <c r="H49" s="79">
        <v>72624168</v>
      </c>
      <c r="I49" s="79">
        <v>71730705</v>
      </c>
      <c r="J49" s="79">
        <v>75770213</v>
      </c>
      <c r="K49" s="79">
        <v>67223099</v>
      </c>
      <c r="L49" s="79">
        <v>80133919</v>
      </c>
      <c r="M49" s="79">
        <v>67801272</v>
      </c>
      <c r="N49" s="79">
        <v>64903056</v>
      </c>
      <c r="O49" s="79">
        <v>817529489</v>
      </c>
    </row>
    <row r="50" spans="2:15" ht="7.5" customHeight="1">
      <c r="B50" s="80" t="s">
        <v>144</v>
      </c>
      <c r="C50" s="81">
        <v>507274772</v>
      </c>
      <c r="D50" s="81">
        <v>495749694</v>
      </c>
      <c r="E50" s="81">
        <v>543222270</v>
      </c>
      <c r="F50" s="81">
        <v>527852287</v>
      </c>
      <c r="G50" s="81">
        <v>560224762</v>
      </c>
      <c r="H50" s="81">
        <v>561164281</v>
      </c>
      <c r="I50" s="81">
        <v>561180825</v>
      </c>
      <c r="J50" s="81">
        <v>557933264</v>
      </c>
      <c r="K50" s="81">
        <v>524999956</v>
      </c>
      <c r="L50" s="81">
        <v>568249948</v>
      </c>
      <c r="M50" s="81">
        <v>516745813</v>
      </c>
      <c r="N50" s="81">
        <v>522238722</v>
      </c>
      <c r="O50" s="81">
        <v>6446836594</v>
      </c>
    </row>
    <row r="51" spans="2:15" ht="7.5" customHeight="1">
      <c r="B51" s="74" t="s">
        <v>145</v>
      </c>
      <c r="C51" s="79">
        <v>249317436</v>
      </c>
      <c r="D51" s="79">
        <v>211797329</v>
      </c>
      <c r="E51" s="79">
        <v>190772206</v>
      </c>
      <c r="F51" s="79">
        <v>269938010</v>
      </c>
      <c r="G51" s="79">
        <v>241313137</v>
      </c>
      <c r="H51" s="79">
        <v>241601709</v>
      </c>
      <c r="I51" s="79">
        <v>224996261</v>
      </c>
      <c r="J51" s="79">
        <v>177391051</v>
      </c>
      <c r="K51" s="79">
        <v>263459494</v>
      </c>
      <c r="L51" s="79">
        <v>227695765</v>
      </c>
      <c r="M51" s="79">
        <v>225763495</v>
      </c>
      <c r="N51" s="79">
        <v>217221550</v>
      </c>
      <c r="O51" s="79">
        <v>2741267443</v>
      </c>
    </row>
    <row r="52" spans="2:15" ht="7.5" customHeight="1">
      <c r="B52" s="75" t="s">
        <v>146</v>
      </c>
      <c r="C52" s="79">
        <v>134484857</v>
      </c>
      <c r="D52" s="79">
        <v>170893357</v>
      </c>
      <c r="E52" s="79">
        <v>158222925</v>
      </c>
      <c r="F52" s="79">
        <v>160341427</v>
      </c>
      <c r="G52" s="79">
        <v>170307259</v>
      </c>
      <c r="H52" s="79">
        <v>170494315</v>
      </c>
      <c r="I52" s="79">
        <v>178692918</v>
      </c>
      <c r="J52" s="79">
        <v>182999847</v>
      </c>
      <c r="K52" s="79">
        <v>169378478</v>
      </c>
      <c r="L52" s="79">
        <v>168715810</v>
      </c>
      <c r="M52" s="79">
        <v>156646311</v>
      </c>
      <c r="N52" s="79">
        <v>161016477</v>
      </c>
      <c r="O52" s="79">
        <v>1982193981</v>
      </c>
    </row>
    <row r="53" spans="2:15" ht="7.5" customHeight="1">
      <c r="B53" s="80" t="s">
        <v>147</v>
      </c>
      <c r="C53" s="81">
        <v>512648018</v>
      </c>
      <c r="D53" s="81">
        <v>485154876</v>
      </c>
      <c r="E53" s="81">
        <v>563113908</v>
      </c>
      <c r="F53" s="81">
        <v>525170472</v>
      </c>
      <c r="G53" s="81">
        <v>566283495</v>
      </c>
      <c r="H53" s="81">
        <v>593466796</v>
      </c>
      <c r="I53" s="81">
        <v>557188663</v>
      </c>
      <c r="J53" s="81">
        <v>578856653</v>
      </c>
      <c r="K53" s="81">
        <v>548916972</v>
      </c>
      <c r="L53" s="81">
        <v>556250279</v>
      </c>
      <c r="M53" s="81">
        <v>536549428</v>
      </c>
      <c r="N53" s="81">
        <v>546521369</v>
      </c>
      <c r="O53" s="81">
        <v>6570120929</v>
      </c>
    </row>
    <row r="54" spans="2:15" ht="7.5" customHeight="1">
      <c r="B54" s="74" t="s">
        <v>148</v>
      </c>
      <c r="C54" s="79">
        <v>31488388</v>
      </c>
      <c r="D54" s="79">
        <v>34354718</v>
      </c>
      <c r="E54" s="79">
        <v>34930253</v>
      </c>
      <c r="F54" s="79">
        <v>34074757</v>
      </c>
      <c r="G54" s="79">
        <v>36958973</v>
      </c>
      <c r="H54" s="79">
        <v>36466292</v>
      </c>
      <c r="I54" s="79">
        <v>36990804</v>
      </c>
      <c r="J54" s="79">
        <v>38527102</v>
      </c>
      <c r="K54" s="79">
        <v>33780996</v>
      </c>
      <c r="L54" s="79">
        <v>35874431</v>
      </c>
      <c r="M54" s="79">
        <v>34856289</v>
      </c>
      <c r="N54" s="79">
        <v>34580159</v>
      </c>
      <c r="O54" s="79">
        <v>422883162</v>
      </c>
    </row>
    <row r="55" spans="2:15" ht="7.5" customHeight="1">
      <c r="B55" s="75" t="s">
        <v>149</v>
      </c>
      <c r="C55" s="79">
        <v>258603175</v>
      </c>
      <c r="D55" s="79">
        <v>257333276</v>
      </c>
      <c r="E55" s="79">
        <v>240121914</v>
      </c>
      <c r="F55" s="79">
        <v>285501105</v>
      </c>
      <c r="G55" s="79">
        <v>302115299</v>
      </c>
      <c r="H55" s="79">
        <v>258337386</v>
      </c>
      <c r="I55" s="79">
        <v>293667395</v>
      </c>
      <c r="J55" s="79">
        <v>297809835</v>
      </c>
      <c r="K55" s="79">
        <v>271186720</v>
      </c>
      <c r="L55" s="79">
        <v>301120562</v>
      </c>
      <c r="M55" s="79">
        <v>277700547</v>
      </c>
      <c r="N55" s="79">
        <v>259133982</v>
      </c>
      <c r="O55" s="79">
        <v>3302631196</v>
      </c>
    </row>
    <row r="56" spans="2:15" ht="7.5" customHeight="1">
      <c r="B56" s="80" t="s">
        <v>150</v>
      </c>
      <c r="C56" s="81">
        <v>45279947</v>
      </c>
      <c r="D56" s="81">
        <v>72929923</v>
      </c>
      <c r="E56" s="81">
        <v>32484230</v>
      </c>
      <c r="F56" s="81">
        <v>55953884</v>
      </c>
      <c r="G56" s="81">
        <v>41417613</v>
      </c>
      <c r="H56" s="81">
        <v>57312914</v>
      </c>
      <c r="I56" s="81">
        <v>67774081</v>
      </c>
      <c r="J56" s="81">
        <v>88841127</v>
      </c>
      <c r="K56" s="81">
        <v>63020613</v>
      </c>
      <c r="L56" s="81">
        <v>38587516</v>
      </c>
      <c r="M56" s="81">
        <v>74884690</v>
      </c>
      <c r="N56" s="81">
        <v>55200797</v>
      </c>
      <c r="O56" s="81">
        <v>693687335</v>
      </c>
    </row>
    <row r="57" spans="2:15" ht="7.5" customHeight="1">
      <c r="B57" s="74" t="s">
        <v>151</v>
      </c>
      <c r="C57" s="79">
        <v>324602617</v>
      </c>
      <c r="D57" s="79">
        <v>281159270</v>
      </c>
      <c r="E57" s="79">
        <v>332888807</v>
      </c>
      <c r="F57" s="79">
        <v>358733504</v>
      </c>
      <c r="G57" s="79">
        <v>352363745</v>
      </c>
      <c r="H57" s="79">
        <v>369384513</v>
      </c>
      <c r="I57" s="79">
        <v>324128690</v>
      </c>
      <c r="J57" s="79">
        <v>331616280</v>
      </c>
      <c r="K57" s="79">
        <v>379831026</v>
      </c>
      <c r="L57" s="79">
        <v>342901445</v>
      </c>
      <c r="M57" s="79">
        <v>306664589</v>
      </c>
      <c r="N57" s="79">
        <v>345850231</v>
      </c>
      <c r="O57" s="79">
        <v>4050124717</v>
      </c>
    </row>
    <row r="58" spans="2:15" ht="7.5" customHeight="1">
      <c r="B58" s="75" t="s">
        <v>152</v>
      </c>
      <c r="C58" s="79">
        <v>1324650503</v>
      </c>
      <c r="D58" s="79">
        <v>1315984680</v>
      </c>
      <c r="E58" s="79">
        <v>1446215207</v>
      </c>
      <c r="F58" s="79">
        <v>1391745128</v>
      </c>
      <c r="G58" s="79">
        <v>1463785712</v>
      </c>
      <c r="H58" s="79">
        <v>1430420146</v>
      </c>
      <c r="I58" s="79">
        <v>1400699064</v>
      </c>
      <c r="J58" s="79">
        <v>1456056066</v>
      </c>
      <c r="K58" s="79">
        <v>1366858891</v>
      </c>
      <c r="L58" s="79">
        <v>1464109004</v>
      </c>
      <c r="M58" s="79">
        <v>1413248576</v>
      </c>
      <c r="N58" s="79">
        <v>1415979301</v>
      </c>
      <c r="O58" s="79">
        <v>16889752278</v>
      </c>
    </row>
    <row r="59" spans="2:15" ht="7.5" customHeight="1">
      <c r="B59" s="80" t="s">
        <v>153</v>
      </c>
      <c r="C59" s="81">
        <v>116341737</v>
      </c>
      <c r="D59" s="81">
        <v>130177846</v>
      </c>
      <c r="E59" s="81">
        <v>139311091</v>
      </c>
      <c r="F59" s="81">
        <v>118382992</v>
      </c>
      <c r="G59" s="81">
        <v>124314451</v>
      </c>
      <c r="H59" s="81">
        <v>133000370</v>
      </c>
      <c r="I59" s="81">
        <v>133498668</v>
      </c>
      <c r="J59" s="81">
        <v>115747743</v>
      </c>
      <c r="K59" s="81">
        <v>125254055</v>
      </c>
      <c r="L59" s="81">
        <v>184988881</v>
      </c>
      <c r="M59" s="81">
        <v>113215071</v>
      </c>
      <c r="N59" s="81">
        <v>123141561</v>
      </c>
      <c r="O59" s="81">
        <v>1557374466</v>
      </c>
    </row>
    <row r="60" spans="2:15" ht="7.5" customHeight="1">
      <c r="B60" s="74" t="s">
        <v>154</v>
      </c>
      <c r="C60" s="79">
        <v>30728202</v>
      </c>
      <c r="D60" s="79">
        <v>30135601</v>
      </c>
      <c r="E60" s="79">
        <v>29819437</v>
      </c>
      <c r="F60" s="79">
        <v>27679426</v>
      </c>
      <c r="G60" s="79">
        <v>33047288</v>
      </c>
      <c r="H60" s="79">
        <v>32681724</v>
      </c>
      <c r="I60" s="79">
        <v>30945841</v>
      </c>
      <c r="J60" s="79">
        <v>37524001</v>
      </c>
      <c r="K60" s="79">
        <v>30945841</v>
      </c>
      <c r="L60" s="79">
        <v>33957440</v>
      </c>
      <c r="M60" s="79">
        <v>29558626</v>
      </c>
      <c r="N60" s="79">
        <v>29691396</v>
      </c>
      <c r="O60" s="79">
        <v>376714823</v>
      </c>
    </row>
    <row r="61" spans="2:15" ht="7.5" customHeight="1">
      <c r="B61" s="75" t="s">
        <v>155</v>
      </c>
      <c r="C61" s="79">
        <v>400650301</v>
      </c>
      <c r="D61" s="79">
        <v>528138939</v>
      </c>
      <c r="E61" s="79">
        <v>283073136</v>
      </c>
      <c r="F61" s="79">
        <v>397897455</v>
      </c>
      <c r="G61" s="79">
        <v>382293638</v>
      </c>
      <c r="H61" s="79">
        <v>509875173</v>
      </c>
      <c r="I61" s="79">
        <v>390563922</v>
      </c>
      <c r="J61" s="79">
        <v>489957895</v>
      </c>
      <c r="K61" s="79">
        <v>367815774</v>
      </c>
      <c r="L61" s="79">
        <v>426234513</v>
      </c>
      <c r="M61" s="79">
        <v>471924693</v>
      </c>
      <c r="N61" s="79">
        <v>288944836</v>
      </c>
      <c r="O61" s="79">
        <v>4937370275</v>
      </c>
    </row>
    <row r="62" spans="2:15" ht="7.5" customHeight="1">
      <c r="B62" s="80" t="s">
        <v>156</v>
      </c>
      <c r="C62" s="81">
        <v>249641804</v>
      </c>
      <c r="D62" s="81">
        <v>260380120</v>
      </c>
      <c r="E62" s="81">
        <v>272774442</v>
      </c>
      <c r="F62" s="81">
        <v>265744550</v>
      </c>
      <c r="G62" s="81">
        <v>278975675</v>
      </c>
      <c r="H62" s="81">
        <v>286006753</v>
      </c>
      <c r="I62" s="81">
        <v>286006753</v>
      </c>
      <c r="J62" s="81">
        <v>304655858</v>
      </c>
      <c r="K62" s="81">
        <v>276142777</v>
      </c>
      <c r="L62" s="81">
        <v>291328841</v>
      </c>
      <c r="M62" s="81">
        <v>270457074</v>
      </c>
      <c r="N62" s="81">
        <v>258928549</v>
      </c>
      <c r="O62" s="81">
        <v>3301043196</v>
      </c>
    </row>
    <row r="63" spans="2:15" ht="7.5" customHeight="1">
      <c r="B63" s="74" t="s">
        <v>157</v>
      </c>
      <c r="C63" s="79">
        <v>81637693</v>
      </c>
      <c r="D63" s="79">
        <v>43047263</v>
      </c>
      <c r="E63" s="79">
        <v>139199969</v>
      </c>
      <c r="F63" s="79">
        <v>84713223</v>
      </c>
      <c r="G63" s="79">
        <v>52251648</v>
      </c>
      <c r="H63" s="79">
        <v>145614050</v>
      </c>
      <c r="I63" s="79">
        <v>98985168</v>
      </c>
      <c r="J63" s="79">
        <v>65600094</v>
      </c>
      <c r="K63" s="79">
        <v>126393546</v>
      </c>
      <c r="L63" s="79">
        <v>94420776</v>
      </c>
      <c r="M63" s="79">
        <v>91919917</v>
      </c>
      <c r="N63" s="79">
        <v>80017983</v>
      </c>
      <c r="O63" s="79">
        <v>1103801330</v>
      </c>
    </row>
    <row r="64" spans="2:15" ht="7.5" customHeight="1">
      <c r="B64" s="75" t="s">
        <v>158</v>
      </c>
      <c r="C64" s="79">
        <v>278537995</v>
      </c>
      <c r="D64" s="79">
        <v>245465844</v>
      </c>
      <c r="E64" s="79">
        <v>261935927</v>
      </c>
      <c r="F64" s="79">
        <v>262022328</v>
      </c>
      <c r="G64" s="79">
        <v>282107991</v>
      </c>
      <c r="H64" s="79">
        <v>193949942</v>
      </c>
      <c r="I64" s="79">
        <v>274001452</v>
      </c>
      <c r="J64" s="79">
        <v>388260273</v>
      </c>
      <c r="K64" s="79">
        <v>285168045</v>
      </c>
      <c r="L64" s="79">
        <v>184805710</v>
      </c>
      <c r="M64" s="79">
        <v>253178228</v>
      </c>
      <c r="N64" s="79">
        <v>351187473</v>
      </c>
      <c r="O64" s="79">
        <v>3260621208</v>
      </c>
    </row>
    <row r="65" spans="2:15" ht="7.5" customHeight="1" thickBot="1">
      <c r="B65" s="80" t="s">
        <v>159</v>
      </c>
      <c r="C65" s="79">
        <v>62842485</v>
      </c>
      <c r="D65" s="79">
        <v>56854339</v>
      </c>
      <c r="E65" s="79">
        <v>48405654</v>
      </c>
      <c r="F65" s="79">
        <v>57423545</v>
      </c>
      <c r="G65" s="79">
        <v>47353841</v>
      </c>
      <c r="H65" s="79">
        <v>46429990</v>
      </c>
      <c r="I65" s="79">
        <v>72718683</v>
      </c>
      <c r="J65" s="79">
        <v>51816426</v>
      </c>
      <c r="K65" s="79">
        <v>63363950</v>
      </c>
      <c r="L65" s="79">
        <v>68934193</v>
      </c>
      <c r="M65" s="79">
        <v>79810800</v>
      </c>
      <c r="N65" s="79">
        <v>79042957</v>
      </c>
      <c r="O65" s="79">
        <v>734996863</v>
      </c>
    </row>
    <row r="66" spans="2:15" ht="7.5" customHeight="1" thickTop="1">
      <c r="B66" s="76" t="s">
        <v>222</v>
      </c>
      <c r="C66" s="83">
        <v>13691533409</v>
      </c>
      <c r="D66" s="83">
        <v>13512528915</v>
      </c>
      <c r="E66" s="83">
        <v>14347887743</v>
      </c>
      <c r="F66" s="83">
        <v>14094478471</v>
      </c>
      <c r="G66" s="83">
        <v>14804258309</v>
      </c>
      <c r="H66" s="83">
        <v>14948769077</v>
      </c>
      <c r="I66" s="83">
        <v>14575491485</v>
      </c>
      <c r="J66" s="83">
        <v>15216029988</v>
      </c>
      <c r="K66" s="83">
        <v>14320445801</v>
      </c>
      <c r="L66" s="83">
        <v>14642380370</v>
      </c>
      <c r="M66" s="83">
        <v>14131767360</v>
      </c>
      <c r="N66" s="83">
        <v>14246429665</v>
      </c>
      <c r="O66" s="83">
        <v>172532000593</v>
      </c>
    </row>
    <row r="67" spans="2:15" ht="7.5" customHeight="1" thickBot="1">
      <c r="B67" s="77" t="s">
        <v>161</v>
      </c>
      <c r="C67" s="82">
        <v>148687645</v>
      </c>
      <c r="D67" s="82">
        <v>134947195</v>
      </c>
      <c r="E67" s="82">
        <v>129187066</v>
      </c>
      <c r="F67" s="82">
        <v>143739583</v>
      </c>
      <c r="G67" s="82">
        <v>145535170</v>
      </c>
      <c r="H67" s="82">
        <v>136331057</v>
      </c>
      <c r="I67" s="82">
        <v>146368345</v>
      </c>
      <c r="J67" s="82">
        <v>147191881</v>
      </c>
      <c r="K67" s="82">
        <v>129545014</v>
      </c>
      <c r="L67" s="82">
        <v>134343382</v>
      </c>
      <c r="M67" s="82">
        <v>140539575</v>
      </c>
      <c r="N67" s="82">
        <v>136137786</v>
      </c>
      <c r="O67" s="82">
        <v>1672553699</v>
      </c>
    </row>
    <row r="68" spans="2:15" ht="7.5" customHeight="1" thickTop="1">
      <c r="B68" s="78" t="s">
        <v>223</v>
      </c>
      <c r="C68" s="81">
        <v>13840221054</v>
      </c>
      <c r="D68" s="81">
        <v>13647476110</v>
      </c>
      <c r="E68" s="81">
        <v>14477074809</v>
      </c>
      <c r="F68" s="81">
        <v>14238218054</v>
      </c>
      <c r="G68" s="81">
        <v>14949793479</v>
      </c>
      <c r="H68" s="81">
        <v>15085100134</v>
      </c>
      <c r="I68" s="81">
        <v>14721859830</v>
      </c>
      <c r="J68" s="81">
        <v>15363221869</v>
      </c>
      <c r="K68" s="81">
        <v>14449990815</v>
      </c>
      <c r="L68" s="81">
        <v>14776723752</v>
      </c>
      <c r="M68" s="81">
        <v>14272306935</v>
      </c>
      <c r="N68" s="81">
        <v>14382567451</v>
      </c>
      <c r="O68" s="81">
        <v>174204554292</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USDOT_User</cp:lastModifiedBy>
  <cp:lastPrinted>2013-02-04T15:53:54Z</cp:lastPrinted>
  <dcterms:created xsi:type="dcterms:W3CDTF">2012-10-23T18:32:24Z</dcterms:created>
  <dcterms:modified xsi:type="dcterms:W3CDTF">2014-03-24T13:30:39Z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