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65" windowWidth="19350" windowHeight="10830" activeTab="1"/>
  </bookViews>
  <sheets>
    <sheet name="MENU" sheetId="1" r:id="rId1"/>
    <sheet name="PT-1 all 10" sheetId="2" r:id="rId2"/>
    <sheet name="Data" sheetId="3" r:id="rId3"/>
  </sheets>
  <definedNames>
    <definedName name="__123Graph_A" hidden="1">'Data'!$A$7:$A$56</definedName>
    <definedName name="__123Graph_X" hidden="1">'Data'!$B$7:$B$56</definedName>
    <definedName name="_xlnm.Print_Area" localSheetId="1">'PT-1 all 10'!$A$1:$C$97</definedName>
  </definedNames>
  <calcPr fullCalcOnLoad="1"/>
</workbook>
</file>

<file path=xl/sharedStrings.xml><?xml version="1.0" encoding="utf-8"?>
<sst xmlns="http://schemas.openxmlformats.org/spreadsheetml/2006/main" count="94" uniqueCount="41">
  <si>
    <t>TABLE  PT-1</t>
  </si>
  <si>
    <t>YEAR</t>
  </si>
  <si>
    <t>TOTAL</t>
  </si>
  <si>
    <t>FOR GRAPH</t>
  </si>
  <si>
    <t>QUARTER</t>
  </si>
  <si>
    <t>March</t>
  </si>
  <si>
    <t>June</t>
  </si>
  <si>
    <t>September</t>
  </si>
  <si>
    <t>December</t>
  </si>
  <si>
    <t xml:space="preserve">      Construction Cost Index (NHCCI)"</t>
  </si>
  <si>
    <t>NHCCI Index</t>
  </si>
  <si>
    <t>CONSTRUCTION COST TRENDS  FOR  HIGHWAYS   1/</t>
  </si>
  <si>
    <t>Year/Quarter</t>
  </si>
  <si>
    <t>Index</t>
  </si>
  <si>
    <t>Annual Index 1/</t>
  </si>
  <si>
    <t>1/ Annual average</t>
  </si>
  <si>
    <t xml:space="preserve"> </t>
  </si>
  <si>
    <t>year</t>
  </si>
  <si>
    <t>qtr</t>
  </si>
  <si>
    <t>Fisher_Index</t>
  </si>
  <si>
    <t xml:space="preserve">         Data Directly from csv</t>
  </si>
  <si>
    <t>Directory:</t>
  </si>
  <si>
    <t>File Name:</t>
  </si>
  <si>
    <t>Report Releasing Month:</t>
  </si>
  <si>
    <t xml:space="preserve">                          Year:</t>
  </si>
  <si>
    <t>Year:</t>
  </si>
  <si>
    <t>Quarter:</t>
  </si>
  <si>
    <t xml:space="preserve">Dir+File Name = </t>
  </si>
  <si>
    <t>Rows in "Data" =</t>
  </si>
  <si>
    <t>Rows in "PT-1" =</t>
  </si>
  <si>
    <t>For the Newly Available Bid Data</t>
  </si>
  <si>
    <t xml:space="preserve">    Step 2: Press "Ctrl" and "a" keys together</t>
  </si>
  <si>
    <t xml:space="preserve">    Step 1: Update the parameters listed above</t>
  </si>
  <si>
    <t xml:space="preserve">    Step 3: Check results in "PT-1 all 10" and "Data"</t>
  </si>
  <si>
    <t xml:space="preserve">   Instructions of Running This Program</t>
  </si>
  <si>
    <t>Operating Menu for Creating PT-1 Table</t>
  </si>
  <si>
    <t>F:\PZ_NHCCI\CSV_Files\National_Index\</t>
  </si>
  <si>
    <t xml:space="preserve">    1/ Source: Federal Highway Administration, Office of Highway Policy Information, "National Highway</t>
  </si>
  <si>
    <t>NHCCI_5O_All States_NAY7_0313q3_131201.csv</t>
  </si>
  <si>
    <t>Sept</t>
  </si>
  <si>
    <t xml:space="preserve">    2/ The 2013 4th quarter index will be released during the 1st week of May 2014 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</si>
</sst>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[$-409]mmm\-yy;@"/>
    <numFmt numFmtId="167" formatCode="0.000"/>
    <numFmt numFmtId="168" formatCode="[$-409]mmmm\ d\,\ yyyy;@"/>
    <numFmt numFmtId="169" formatCode=";;;"/>
    <numFmt numFmtId="170" formatCode="0.0000"/>
    <numFmt numFmtId="171" formatCode="m/d/yy;@"/>
  </numFmts>
  <fonts count="55">
    <font>
      <sz val="10"/>
      <name val="P-AVGARD"/>
      <family val="0"/>
    </font>
    <font>
      <sz val="11"/>
      <color indexed="8"/>
      <name val="Calibri"/>
      <family val="2"/>
    </font>
    <font>
      <b/>
      <sz val="14"/>
      <name val="P-AVGARD"/>
      <family val="0"/>
    </font>
    <font>
      <sz val="8"/>
      <name val="P-AVGARD"/>
      <family val="0"/>
    </font>
    <font>
      <sz val="10"/>
      <name val="AvantGarde Bk BT"/>
      <family val="2"/>
    </font>
    <font>
      <sz val="12"/>
      <name val="P-AVGARD"/>
      <family val="0"/>
    </font>
    <font>
      <b/>
      <sz val="10"/>
      <name val="P-AVGARD"/>
      <family val="0"/>
    </font>
    <font>
      <b/>
      <sz val="12"/>
      <name val="P-AVGARD"/>
      <family val="0"/>
    </font>
    <font>
      <b/>
      <sz val="11"/>
      <name val="P-AVGARD"/>
      <family val="0"/>
    </font>
    <font>
      <sz val="10"/>
      <color indexed="8"/>
      <name val="Arial"/>
      <family val="0"/>
    </font>
    <font>
      <sz val="9"/>
      <color indexed="8"/>
      <name val="Arial MT"/>
      <family val="0"/>
    </font>
    <font>
      <sz val="8"/>
      <color indexed="8"/>
      <name val="Arial"/>
      <family val="0"/>
    </font>
    <font>
      <sz val="8.5"/>
      <color indexed="8"/>
      <name val="Arial"/>
      <family val="0"/>
    </font>
    <font>
      <b/>
      <sz val="18"/>
      <color indexed="12"/>
      <name val="P-AVGARD"/>
      <family val="0"/>
    </font>
    <font>
      <b/>
      <i/>
      <sz val="12"/>
      <color indexed="60"/>
      <name val="P-AVGARD"/>
      <family val="0"/>
    </font>
    <font>
      <sz val="10"/>
      <color indexed="44"/>
      <name val="P-AVGARD"/>
      <family val="0"/>
    </font>
    <font>
      <b/>
      <sz val="12"/>
      <color indexed="10"/>
      <name val="P-AVGAR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0000FF"/>
      <name val="P-AVGARD"/>
      <family val="0"/>
    </font>
    <font>
      <b/>
      <i/>
      <sz val="12"/>
      <color rgb="FFC00000"/>
      <name val="P-AVGARD"/>
      <family val="0"/>
    </font>
    <font>
      <sz val="10"/>
      <color theme="8" tint="0.5999900102615356"/>
      <name val="P-AVGARD"/>
      <family val="0"/>
    </font>
    <font>
      <b/>
      <sz val="12"/>
      <color rgb="FFFF0000"/>
      <name val="P-AVGARD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indexed="8"/>
      </right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medium"/>
      <right/>
      <top style="thin">
        <color indexed="8"/>
      </top>
      <bottom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theme="1"/>
      </left>
      <right style="thin">
        <color theme="1"/>
      </right>
      <top style="thin">
        <color indexed="8"/>
      </top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>
        <color theme="1"/>
      </right>
      <top style="thin">
        <color indexed="8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>
      <alignment/>
    </xf>
    <xf numFmtId="0" fontId="2" fillId="34" borderId="0" xfId="0" applyFont="1" applyFill="1" applyAlignment="1" applyProtection="1">
      <alignment horizontal="centerContinuous"/>
      <protection/>
    </xf>
    <xf numFmtId="0" fontId="0" fillId="34" borderId="0" xfId="0" applyFill="1" applyAlignment="1" applyProtection="1">
      <alignment horizontal="centerContinuous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right"/>
      <protection/>
    </xf>
    <xf numFmtId="0" fontId="0" fillId="34" borderId="10" xfId="0" applyFill="1" applyBorder="1" applyAlignment="1" applyProtection="1">
      <alignment horizontal="centerContinuous"/>
      <protection/>
    </xf>
    <xf numFmtId="0" fontId="5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 horizontal="centerContinuous"/>
      <protection/>
    </xf>
    <xf numFmtId="0" fontId="0" fillId="0" borderId="0" xfId="0" applyAlignment="1" quotePrefix="1">
      <alignment horizontal="center"/>
    </xf>
    <xf numFmtId="0" fontId="0" fillId="34" borderId="0" xfId="0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centerContinuous"/>
      <protection/>
    </xf>
    <xf numFmtId="0" fontId="0" fillId="34" borderId="0" xfId="0" applyFill="1" applyBorder="1" applyAlignment="1" applyProtection="1">
      <alignment horizontal="centerContinuous"/>
      <protection/>
    </xf>
    <xf numFmtId="0" fontId="0" fillId="34" borderId="13" xfId="0" applyFill="1" applyBorder="1" applyAlignment="1" applyProtection="1">
      <alignment horizontal="centerContinuous"/>
      <protection/>
    </xf>
    <xf numFmtId="0" fontId="0" fillId="34" borderId="14" xfId="0" applyFill="1" applyBorder="1" applyAlignment="1" applyProtection="1">
      <alignment horizontal="centerContinuous"/>
      <protection/>
    </xf>
    <xf numFmtId="0" fontId="0" fillId="34" borderId="15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 horizontal="centerContinuous"/>
      <protection/>
    </xf>
    <xf numFmtId="0" fontId="0" fillId="34" borderId="17" xfId="0" applyFill="1" applyBorder="1" applyAlignment="1" applyProtection="1">
      <alignment horizontal="centerContinuous"/>
      <protection/>
    </xf>
    <xf numFmtId="0" fontId="0" fillId="34" borderId="16" xfId="0" applyFill="1" applyBorder="1" applyAlignment="1" applyProtection="1">
      <alignment/>
      <protection/>
    </xf>
    <xf numFmtId="0" fontId="0" fillId="34" borderId="18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centerContinuous"/>
      <protection/>
    </xf>
    <xf numFmtId="0" fontId="5" fillId="34" borderId="16" xfId="0" applyFont="1" applyFill="1" applyBorder="1" applyAlignment="1" applyProtection="1">
      <alignment horizontal="centerContinuous"/>
      <protection/>
    </xf>
    <xf numFmtId="0" fontId="5" fillId="34" borderId="19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Continuous"/>
      <protection/>
    </xf>
    <xf numFmtId="0" fontId="0" fillId="34" borderId="22" xfId="0" applyFill="1" applyBorder="1" applyAlignment="1" applyProtection="1">
      <alignment horizontal="centerContinuous"/>
      <protection/>
    </xf>
    <xf numFmtId="0" fontId="0" fillId="34" borderId="23" xfId="0" applyFill="1" applyBorder="1" applyAlignment="1" applyProtection="1">
      <alignment horizontal="centerContinuous"/>
      <protection/>
    </xf>
    <xf numFmtId="0" fontId="0" fillId="34" borderId="24" xfId="0" applyFill="1" applyBorder="1" applyAlignment="1" applyProtection="1">
      <alignment horizontal="center"/>
      <protection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0" fillId="34" borderId="28" xfId="0" applyFill="1" applyBorder="1" applyAlignment="1" applyProtection="1">
      <alignment horizontal="centerContinuous"/>
      <protection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34" borderId="30" xfId="0" applyFill="1" applyBorder="1" applyAlignment="1" applyProtection="1">
      <alignment horizontal="centerContinuous"/>
      <protection/>
    </xf>
    <xf numFmtId="0" fontId="0" fillId="34" borderId="31" xfId="0" applyFill="1" applyBorder="1" applyAlignment="1" applyProtection="1">
      <alignment horizontal="centerContinuous"/>
      <protection/>
    </xf>
    <xf numFmtId="0" fontId="0" fillId="34" borderId="32" xfId="0" applyFill="1" applyBorder="1" applyAlignment="1" applyProtection="1">
      <alignment horizontal="left"/>
      <protection/>
    </xf>
    <xf numFmtId="0" fontId="0" fillId="34" borderId="18" xfId="0" applyFill="1" applyBorder="1" applyAlignment="1" applyProtection="1">
      <alignment horizontal="left"/>
      <protection/>
    </xf>
    <xf numFmtId="0" fontId="0" fillId="34" borderId="33" xfId="0" applyFill="1" applyBorder="1" applyAlignment="1" applyProtection="1">
      <alignment horizontal="left"/>
      <protection/>
    </xf>
    <xf numFmtId="167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 horizontal="center"/>
    </xf>
    <xf numFmtId="0" fontId="0" fillId="0" borderId="0" xfId="0" applyAlignment="1" quotePrefix="1">
      <alignment/>
    </xf>
    <xf numFmtId="0" fontId="0" fillId="0" borderId="35" xfId="0" applyBorder="1" applyAlignment="1">
      <alignment horizontal="center"/>
    </xf>
    <xf numFmtId="168" fontId="0" fillId="34" borderId="0" xfId="0" applyNumberFormat="1" applyFill="1" applyAlignment="1" applyProtection="1" quotePrefix="1">
      <alignment/>
      <protection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 horizontal="right"/>
    </xf>
    <xf numFmtId="169" fontId="5" fillId="12" borderId="0" xfId="0" applyNumberFormat="1" applyFont="1" applyFill="1" applyAlignment="1">
      <alignment/>
    </xf>
    <xf numFmtId="169" fontId="5" fillId="12" borderId="0" xfId="0" applyNumberFormat="1" applyFont="1" applyFill="1" applyAlignment="1">
      <alignment horizontal="right"/>
    </xf>
    <xf numFmtId="0" fontId="53" fillId="0" borderId="0" xfId="0" applyFont="1" applyAlignment="1">
      <alignment/>
    </xf>
    <xf numFmtId="169" fontId="0" fillId="0" borderId="0" xfId="0" applyNumberFormat="1" applyAlignment="1">
      <alignment/>
    </xf>
    <xf numFmtId="0" fontId="8" fillId="0" borderId="0" xfId="0" applyFont="1" applyAlignment="1">
      <alignment/>
    </xf>
    <xf numFmtId="0" fontId="54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2" fontId="0" fillId="34" borderId="0" xfId="0" applyNumberFormat="1" applyFill="1" applyAlignment="1">
      <alignment/>
    </xf>
    <xf numFmtId="0" fontId="0" fillId="0" borderId="40" xfId="0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34" xfId="0" applyNumberFormat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1" fontId="0" fillId="0" borderId="0" xfId="0" applyNumberFormat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70" fontId="0" fillId="0" borderId="42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075"/>
          <c:w val="0.9205"/>
          <c:h val="0.932"/>
        </c:manualLayout>
      </c:layout>
      <c:areaChart>
        <c:grouping val="stacked"/>
        <c:varyColors val="0"/>
        <c:axId val="19444706"/>
        <c:axId val="40784627"/>
      </c:area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1"/>
        <c:lblOffset val="100"/>
        <c:tickLblSkip val="1"/>
        <c:noMultiLvlLbl val="0"/>
      </c:catAx>
      <c:valAx>
        <c:axId val="40784627"/>
        <c:scaling>
          <c:orientation val="minMax"/>
          <c:max val="140"/>
          <c:min val="0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4447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19"/>
          <c:w val="0.91375"/>
          <c:h val="0.9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Data!$A$6:$A$48</c:f>
              <c:strCache>
                <c:ptCount val="43"/>
                <c:pt idx="0">
                  <c:v>37695</c:v>
                </c:pt>
                <c:pt idx="1">
                  <c:v>37786.3125</c:v>
                </c:pt>
                <c:pt idx="2">
                  <c:v>37877.625</c:v>
                </c:pt>
                <c:pt idx="3">
                  <c:v>37968.9375</c:v>
                </c:pt>
                <c:pt idx="4">
                  <c:v>38060.25</c:v>
                </c:pt>
                <c:pt idx="5">
                  <c:v>38151.5625</c:v>
                </c:pt>
                <c:pt idx="6">
                  <c:v>38242.875</c:v>
                </c:pt>
                <c:pt idx="7">
                  <c:v>38334.1875</c:v>
                </c:pt>
                <c:pt idx="8">
                  <c:v>38425.5</c:v>
                </c:pt>
                <c:pt idx="9">
                  <c:v>38516.8125</c:v>
                </c:pt>
                <c:pt idx="10">
                  <c:v>38608.125</c:v>
                </c:pt>
                <c:pt idx="11">
                  <c:v>38699.4375</c:v>
                </c:pt>
                <c:pt idx="12">
                  <c:v>38790.75</c:v>
                </c:pt>
                <c:pt idx="13">
                  <c:v>38882.0625</c:v>
                </c:pt>
                <c:pt idx="14">
                  <c:v>38973.375</c:v>
                </c:pt>
                <c:pt idx="15">
                  <c:v>39064.6875</c:v>
                </c:pt>
                <c:pt idx="16">
                  <c:v>39156</c:v>
                </c:pt>
                <c:pt idx="17">
                  <c:v>39247.3125</c:v>
                </c:pt>
                <c:pt idx="18">
                  <c:v>39338.625</c:v>
                </c:pt>
                <c:pt idx="19">
                  <c:v>39429.9375</c:v>
                </c:pt>
                <c:pt idx="20">
                  <c:v>39521.25</c:v>
                </c:pt>
                <c:pt idx="21">
                  <c:v>39612.5625</c:v>
                </c:pt>
                <c:pt idx="22">
                  <c:v>39703.875</c:v>
                </c:pt>
                <c:pt idx="23">
                  <c:v>39795.1875</c:v>
                </c:pt>
                <c:pt idx="24">
                  <c:v>39886.5</c:v>
                </c:pt>
                <c:pt idx="25">
                  <c:v>39977.8125</c:v>
                </c:pt>
                <c:pt idx="26">
                  <c:v>40068.8125</c:v>
                </c:pt>
                <c:pt idx="27">
                  <c:v>40159.8125</c:v>
                </c:pt>
                <c:pt idx="28">
                  <c:v>40250.8125</c:v>
                </c:pt>
                <c:pt idx="29">
                  <c:v>40341.8125</c:v>
                </c:pt>
                <c:pt idx="30">
                  <c:v>40432.8125</c:v>
                </c:pt>
                <c:pt idx="31">
                  <c:v>40523.8125</c:v>
                </c:pt>
                <c:pt idx="32">
                  <c:v>40614.8125</c:v>
                </c:pt>
                <c:pt idx="33">
                  <c:v>40705.8125</c:v>
                </c:pt>
                <c:pt idx="34">
                  <c:v>40796.8125</c:v>
                </c:pt>
                <c:pt idx="35">
                  <c:v>40887.8125</c:v>
                </c:pt>
                <c:pt idx="36">
                  <c:v>40978.8125</c:v>
                </c:pt>
                <c:pt idx="37">
                  <c:v>41069.8125</c:v>
                </c:pt>
                <c:pt idx="38">
                  <c:v>41160.8125</c:v>
                </c:pt>
                <c:pt idx="39">
                  <c:v>41251.8125</c:v>
                </c:pt>
                <c:pt idx="40">
                  <c:v>41342.8125</c:v>
                </c:pt>
                <c:pt idx="41">
                  <c:v>41433.8125</c:v>
                </c:pt>
                <c:pt idx="42">
                  <c:v>41524.8125</c:v>
                </c:pt>
              </c:strCache>
            </c:strRef>
          </c:cat>
          <c:val>
            <c:numRef>
              <c:f>Data!$B$6:$B$48</c:f>
              <c:numCache>
                <c:ptCount val="43"/>
                <c:pt idx="0">
                  <c:v>1</c:v>
                </c:pt>
                <c:pt idx="1">
                  <c:v>1.01564623</c:v>
                </c:pt>
                <c:pt idx="2">
                  <c:v>1.003820085</c:v>
                </c:pt>
                <c:pt idx="3">
                  <c:v>0.992938761</c:v>
                </c:pt>
                <c:pt idx="4">
                  <c:v>1.025960781</c:v>
                </c:pt>
                <c:pt idx="5">
                  <c:v>1.063838007</c:v>
                </c:pt>
                <c:pt idx="6">
                  <c:v>1.084913194</c:v>
                </c:pt>
                <c:pt idx="7">
                  <c:v>1.091034156</c:v>
                </c:pt>
                <c:pt idx="8">
                  <c:v>1.118940979</c:v>
                </c:pt>
                <c:pt idx="9">
                  <c:v>1.148949456</c:v>
                </c:pt>
                <c:pt idx="10">
                  <c:v>1.20445376</c:v>
                </c:pt>
                <c:pt idx="11">
                  <c:v>1.2429357</c:v>
                </c:pt>
                <c:pt idx="12">
                  <c:v>1.272687782</c:v>
                </c:pt>
                <c:pt idx="13">
                  <c:v>1.346421254</c:v>
                </c:pt>
                <c:pt idx="14">
                  <c:v>1.408368805</c:v>
                </c:pt>
                <c:pt idx="15">
                  <c:v>1.369307189</c:v>
                </c:pt>
                <c:pt idx="16">
                  <c:v>1.342506177</c:v>
                </c:pt>
                <c:pt idx="17">
                  <c:v>1.311785653</c:v>
                </c:pt>
                <c:pt idx="18">
                  <c:v>1.269070114</c:v>
                </c:pt>
                <c:pt idx="19">
                  <c:v>1.236252359</c:v>
                </c:pt>
                <c:pt idx="20">
                  <c:v>1.249970863</c:v>
                </c:pt>
                <c:pt idx="21">
                  <c:v>1.293754569</c:v>
                </c:pt>
                <c:pt idx="22">
                  <c:v>1.352126747</c:v>
                </c:pt>
                <c:pt idx="23">
                  <c:v>1.283484878</c:v>
                </c:pt>
                <c:pt idx="24">
                  <c:v>1.181826258</c:v>
                </c:pt>
                <c:pt idx="25">
                  <c:v>1.090095402</c:v>
                </c:pt>
                <c:pt idx="26">
                  <c:v>1.075234593</c:v>
                </c:pt>
                <c:pt idx="27">
                  <c:v>1.041016085</c:v>
                </c:pt>
                <c:pt idx="28">
                  <c:v>1.068285927</c:v>
                </c:pt>
                <c:pt idx="29">
                  <c:v>1.067060547</c:v>
                </c:pt>
                <c:pt idx="30">
                  <c:v>1.059484767</c:v>
                </c:pt>
                <c:pt idx="31">
                  <c:v>1.052023454</c:v>
                </c:pt>
                <c:pt idx="32">
                  <c:v>1.0523694371</c:v>
                </c:pt>
                <c:pt idx="33">
                  <c:v>1.0691048599</c:v>
                </c:pt>
                <c:pt idx="34">
                  <c:v>1.0817270744</c:v>
                </c:pt>
                <c:pt idx="35">
                  <c:v>1.0879592959</c:v>
                </c:pt>
                <c:pt idx="36">
                  <c:v>1.1147070206</c:v>
                </c:pt>
                <c:pt idx="37">
                  <c:v>1.1467947529</c:v>
                </c:pt>
                <c:pt idx="38">
                  <c:v>1.131528065</c:v>
                </c:pt>
                <c:pt idx="39">
                  <c:v>1.1148005604</c:v>
                </c:pt>
                <c:pt idx="40">
                  <c:v>1.1001530168</c:v>
                </c:pt>
                <c:pt idx="41">
                  <c:v>1.109191962</c:v>
                </c:pt>
                <c:pt idx="42">
                  <c:v>1.1195170203</c:v>
                </c:pt>
              </c:numCache>
            </c:numRef>
          </c:val>
          <c:smooth val="0"/>
        </c:ser>
        <c:marker val="1"/>
        <c:axId val="31517324"/>
        <c:axId val="15220461"/>
      </c:lineChart>
      <c:cat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220461"/>
        <c:crosses val="autoZero"/>
        <c:auto val="0"/>
        <c:lblOffset val="100"/>
        <c:tickLblSkip val="1"/>
        <c:noMultiLvlLbl val="0"/>
      </c:catAx>
      <c:valAx>
        <c:axId val="15220461"/>
        <c:scaling>
          <c:orientation val="minMax"/>
          <c:min val="0.600000000000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Chained-Type Index: March, 2003 = 1.00</a:t>
                </a:r>
              </a:p>
            </c:rich>
          </c:tx>
          <c:layout>
            <c:manualLayout>
              <c:xMode val="factor"/>
              <c:yMode val="factor"/>
              <c:x val="-0.011"/>
              <c:y val="-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517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075"/>
          <c:w val="0.913"/>
          <c:h val="0.93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Data!$A$6:$A$48</c:f>
              <c:strCache/>
            </c:strRef>
          </c:cat>
          <c:val>
            <c:numRef>
              <c:f>Data!$B$6:$B$48</c:f>
              <c:numCache/>
            </c:numRef>
          </c:val>
          <c:smooth val="0"/>
        </c:ser>
        <c:marker val="1"/>
        <c:axId val="2766422"/>
        <c:axId val="24897799"/>
      </c:lineChart>
      <c:cat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4897799"/>
        <c:crosses val="autoZero"/>
        <c:auto val="0"/>
        <c:lblOffset val="100"/>
        <c:tickLblSkip val="1"/>
        <c:noMultiLvlLbl val="0"/>
      </c:catAx>
      <c:valAx>
        <c:axId val="24897799"/>
        <c:scaling>
          <c:orientation val="minMax"/>
          <c:min val="0.60000000000000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Chained-Type Index: March, 2003 = 1.00</a:t>
                </a:r>
              </a:p>
            </c:rich>
          </c:tx>
          <c:layout>
            <c:manualLayout>
              <c:xMode val="factor"/>
              <c:yMode val="factor"/>
              <c:x val="-0.011"/>
              <c:y val="-0.0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66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47</xdr:row>
      <xdr:rowOff>0</xdr:rowOff>
    </xdr:from>
    <xdr:to>
      <xdr:col>39</xdr:col>
      <xdr:colOff>438150</xdr:colOff>
      <xdr:row>89</xdr:row>
      <xdr:rowOff>85725</xdr:rowOff>
    </xdr:to>
    <xdr:graphicFrame>
      <xdr:nvGraphicFramePr>
        <xdr:cNvPr id="1" name="Chart 1"/>
        <xdr:cNvGraphicFramePr/>
      </xdr:nvGraphicFramePr>
      <xdr:xfrm>
        <a:off x="28041600" y="7620000"/>
        <a:ext cx="62960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57</xdr:row>
      <xdr:rowOff>0</xdr:rowOff>
    </xdr:from>
    <xdr:to>
      <xdr:col>3</xdr:col>
      <xdr:colOff>9525</xdr:colOff>
      <xdr:row>87</xdr:row>
      <xdr:rowOff>47625</xdr:rowOff>
    </xdr:to>
    <xdr:graphicFrame>
      <xdr:nvGraphicFramePr>
        <xdr:cNvPr id="2" name="Chart 3"/>
        <xdr:cNvGraphicFramePr/>
      </xdr:nvGraphicFramePr>
      <xdr:xfrm>
        <a:off x="0" y="9001125"/>
        <a:ext cx="716280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9</xdr:col>
      <xdr:colOff>152400</xdr:colOff>
      <xdr:row>93</xdr:row>
      <xdr:rowOff>28575</xdr:rowOff>
    </xdr:to>
    <xdr:graphicFrame>
      <xdr:nvGraphicFramePr>
        <xdr:cNvPr id="1" name="Chart 3"/>
        <xdr:cNvGraphicFramePr/>
      </xdr:nvGraphicFramePr>
      <xdr:xfrm>
        <a:off x="0" y="11658600"/>
        <a:ext cx="71913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92D050"/>
  </sheetPr>
  <dimension ref="B1:AB32"/>
  <sheetViews>
    <sheetView zoomScalePageLayoutView="0" workbookViewId="0" topLeftCell="A1">
      <selection activeCell="F12" sqref="F12"/>
    </sheetView>
  </sheetViews>
  <sheetFormatPr defaultColWidth="9.00390625" defaultRowHeight="12.75"/>
  <cols>
    <col min="3" max="3" width="30.375" style="0" customWidth="1"/>
    <col min="4" max="4" width="9.125" style="0" customWidth="1"/>
  </cols>
  <sheetData>
    <row r="1" ht="23.25">
      <c r="D1" s="54" t="s">
        <v>35</v>
      </c>
    </row>
    <row r="3" ht="15">
      <c r="F3" s="61"/>
    </row>
    <row r="4" spans="5:10" ht="15">
      <c r="E4" s="52"/>
      <c r="G4" s="52"/>
      <c r="H4" s="52"/>
      <c r="I4" s="52"/>
      <c r="J4" s="52"/>
    </row>
    <row r="5" spans="3:27" ht="15.75">
      <c r="C5" s="50" t="s">
        <v>23</v>
      </c>
      <c r="D5" s="51" t="s">
        <v>39</v>
      </c>
      <c r="E5" s="52"/>
      <c r="G5" s="52"/>
      <c r="H5" s="52"/>
      <c r="I5" s="52"/>
      <c r="J5" s="52"/>
      <c r="AA5" s="57" t="str">
        <f>D5</f>
        <v>Sept</v>
      </c>
    </row>
    <row r="6" spans="3:27" ht="15.75">
      <c r="C6" s="50" t="s">
        <v>24</v>
      </c>
      <c r="D6" s="52">
        <v>2013</v>
      </c>
      <c r="E6" s="52"/>
      <c r="F6" s="52"/>
      <c r="G6" s="52"/>
      <c r="H6" s="52"/>
      <c r="I6" s="52"/>
      <c r="J6" s="52"/>
      <c r="AA6" s="57" t="str">
        <f>TEXT(D6,0)</f>
        <v>2013</v>
      </c>
    </row>
    <row r="7" spans="3:10" ht="15">
      <c r="C7" s="52"/>
      <c r="D7" s="52"/>
      <c r="E7" s="55"/>
      <c r="F7" s="55"/>
      <c r="G7" s="55"/>
      <c r="H7" s="55"/>
      <c r="I7" s="55"/>
      <c r="J7" s="55"/>
    </row>
    <row r="8" spans="3:10" ht="15.75">
      <c r="C8" s="50" t="s">
        <v>21</v>
      </c>
      <c r="D8" s="55" t="s">
        <v>36</v>
      </c>
      <c r="E8" s="52"/>
      <c r="F8" s="52"/>
      <c r="G8" s="52"/>
      <c r="H8" s="52"/>
      <c r="I8" s="52"/>
      <c r="J8" s="52"/>
    </row>
    <row r="9" spans="3:10" ht="15.75">
      <c r="C9" s="50"/>
      <c r="D9" s="52"/>
      <c r="E9" s="52"/>
      <c r="F9" s="52"/>
      <c r="G9" s="52"/>
      <c r="H9" s="52"/>
      <c r="I9" s="52"/>
      <c r="J9" s="52"/>
    </row>
    <row r="10" spans="3:10" ht="15.75">
      <c r="C10" s="50" t="s">
        <v>22</v>
      </c>
      <c r="D10" s="52" t="s">
        <v>38</v>
      </c>
      <c r="E10" s="52"/>
      <c r="F10" s="52"/>
      <c r="G10" s="52"/>
      <c r="H10" s="52"/>
      <c r="I10" s="52"/>
      <c r="J10" s="52"/>
    </row>
    <row r="11" spans="2:27" ht="15">
      <c r="B11" s="59" t="s">
        <v>16</v>
      </c>
      <c r="E11" s="53"/>
      <c r="F11" s="52"/>
      <c r="G11" s="52"/>
      <c r="H11" s="52"/>
      <c r="I11" s="52"/>
      <c r="J11" s="52"/>
      <c r="Z11" s="58" t="s">
        <v>27</v>
      </c>
      <c r="AA11" s="57" t="str">
        <f>CONCATENATE(D8,D10)</f>
        <v>F:\PZ_NHCCI\CSV_Files\National_Index\NHCCI_5O_All States_NAY7_0313q3_131201.csv</v>
      </c>
    </row>
    <row r="12" spans="2:10" ht="15">
      <c r="B12" s="47"/>
      <c r="C12" s="56" t="s">
        <v>30</v>
      </c>
      <c r="D12" s="52"/>
      <c r="E12" s="52"/>
      <c r="F12" s="52"/>
      <c r="G12" s="52"/>
      <c r="H12" s="52"/>
      <c r="I12" s="52"/>
      <c r="J12" s="52"/>
    </row>
    <row r="13" spans="4:10" ht="15">
      <c r="D13" s="52"/>
      <c r="E13" s="52"/>
      <c r="F13" s="52"/>
      <c r="G13" s="52"/>
      <c r="H13" s="52"/>
      <c r="I13" s="52"/>
      <c r="J13" s="52"/>
    </row>
    <row r="14" spans="3:10" ht="15.75">
      <c r="C14" s="50" t="s">
        <v>25</v>
      </c>
      <c r="D14" s="52">
        <v>2013</v>
      </c>
      <c r="E14" s="52"/>
      <c r="F14" s="52"/>
      <c r="G14" s="52"/>
      <c r="H14" s="52"/>
      <c r="I14" s="52"/>
      <c r="J14" s="52"/>
    </row>
    <row r="15" spans="3:10" ht="15.75">
      <c r="C15" s="50" t="s">
        <v>26</v>
      </c>
      <c r="D15" s="52">
        <v>3</v>
      </c>
      <c r="E15" s="52"/>
      <c r="F15" s="52"/>
      <c r="G15" s="52"/>
      <c r="H15" s="52"/>
      <c r="I15" s="52"/>
      <c r="J15" s="52"/>
    </row>
    <row r="16" spans="3:10" ht="15">
      <c r="C16" s="52"/>
      <c r="D16" s="52"/>
      <c r="E16" s="52"/>
      <c r="F16" s="52"/>
      <c r="G16" s="52"/>
      <c r="H16" s="52"/>
      <c r="I16" s="52"/>
      <c r="J16" s="52"/>
    </row>
    <row r="17" spans="2:28" ht="15">
      <c r="B17" s="59" t="s">
        <v>16</v>
      </c>
      <c r="E17" s="52"/>
      <c r="F17" s="52"/>
      <c r="G17" s="52"/>
      <c r="H17" s="52"/>
      <c r="I17" s="52"/>
      <c r="J17" s="52"/>
      <c r="Z17" s="58" t="s">
        <v>28</v>
      </c>
      <c r="AA17" s="57">
        <f>(D14-2003)*4+(D15-1)+5</f>
        <v>47</v>
      </c>
      <c r="AB17" s="60" t="s">
        <v>16</v>
      </c>
    </row>
    <row r="18" spans="2:28" ht="15">
      <c r="B18" s="59" t="s">
        <v>16</v>
      </c>
      <c r="E18" s="52"/>
      <c r="F18" s="52"/>
      <c r="G18" s="52"/>
      <c r="H18" s="52"/>
      <c r="I18" s="52"/>
      <c r="J18" s="52"/>
      <c r="Z18" s="58" t="s">
        <v>29</v>
      </c>
      <c r="AA18" s="57">
        <f>(D14-2003)*4+(D15-1)+9</f>
        <v>51</v>
      </c>
      <c r="AB18" s="57">
        <v>40</v>
      </c>
    </row>
    <row r="19" spans="4:10" ht="15">
      <c r="D19" s="52"/>
      <c r="E19" s="52"/>
      <c r="F19" s="52"/>
      <c r="G19" s="52"/>
      <c r="H19" s="52"/>
      <c r="I19" s="52"/>
      <c r="J19" s="52"/>
    </row>
    <row r="20" spans="9:10" ht="15">
      <c r="I20" s="52"/>
      <c r="J20" s="52"/>
    </row>
    <row r="24" ht="13.5" thickBot="1"/>
    <row r="25" spans="4:8" ht="15.75">
      <c r="D25" s="62" t="s">
        <v>34</v>
      </c>
      <c r="E25" s="63"/>
      <c r="F25" s="63"/>
      <c r="G25" s="63"/>
      <c r="H25" s="64"/>
    </row>
    <row r="26" spans="4:8" ht="15">
      <c r="D26" s="65"/>
      <c r="E26" s="66"/>
      <c r="F26" s="66"/>
      <c r="G26" s="66"/>
      <c r="H26" s="67"/>
    </row>
    <row r="27" spans="4:8" ht="12.75">
      <c r="D27" s="68" t="s">
        <v>32</v>
      </c>
      <c r="E27" s="66"/>
      <c r="F27" s="66"/>
      <c r="G27" s="66"/>
      <c r="H27" s="67"/>
    </row>
    <row r="28" spans="4:8" ht="12.75">
      <c r="D28" s="68"/>
      <c r="E28" s="66"/>
      <c r="F28" s="66"/>
      <c r="G28" s="66"/>
      <c r="H28" s="67"/>
    </row>
    <row r="29" spans="4:8" ht="12.75">
      <c r="D29" s="68" t="s">
        <v>31</v>
      </c>
      <c r="E29" s="66"/>
      <c r="F29" s="66"/>
      <c r="G29" s="66"/>
      <c r="H29" s="67"/>
    </row>
    <row r="30" spans="4:8" ht="12.75">
      <c r="D30" s="68"/>
      <c r="E30" s="66"/>
      <c r="F30" s="66"/>
      <c r="G30" s="66"/>
      <c r="H30" s="67"/>
    </row>
    <row r="31" spans="4:8" ht="12.75">
      <c r="D31" s="68" t="s">
        <v>33</v>
      </c>
      <c r="E31" s="66"/>
      <c r="F31" s="66"/>
      <c r="G31" s="66"/>
      <c r="H31" s="67"/>
    </row>
    <row r="32" spans="4:8" ht="13.5" thickBot="1">
      <c r="D32" s="69"/>
      <c r="E32" s="70"/>
      <c r="F32" s="70"/>
      <c r="G32" s="70"/>
      <c r="H32" s="7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>
    <tabColor rgb="FFFFC000"/>
    <pageSetUpPr fitToPage="1"/>
  </sheetPr>
  <dimension ref="A1:AC116"/>
  <sheetViews>
    <sheetView tabSelected="1" defaultGridColor="0" zoomScalePageLayoutView="0" colorId="22" workbookViewId="0" topLeftCell="A31">
      <selection activeCell="A58" sqref="A58"/>
    </sheetView>
  </sheetViews>
  <sheetFormatPr defaultColWidth="9.75390625" defaultRowHeight="12.75"/>
  <cols>
    <col min="1" max="1" width="20.75390625" style="0" customWidth="1"/>
    <col min="2" max="2" width="35.125" style="0" customWidth="1"/>
    <col min="3" max="3" width="38.00390625" style="0" customWidth="1"/>
  </cols>
  <sheetData>
    <row r="1" spans="1:29" ht="12.75">
      <c r="A1" s="4"/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8">
      <c r="A2" s="6" t="s">
        <v>11</v>
      </c>
      <c r="B2" s="7"/>
      <c r="C2" s="7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ht="15" customHeight="1">
      <c r="A3" s="7"/>
      <c r="B3" s="7"/>
      <c r="C3" s="7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</row>
    <row r="4" spans="1:29" ht="12.75">
      <c r="A4" s="8"/>
      <c r="B4" s="8"/>
      <c r="C4" s="7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29" ht="13.5" thickBot="1">
      <c r="A5" s="49" t="str">
        <f>CONCATENATE(MENU!AA5," ",MENU!AA6)</f>
        <v>Sept 2013</v>
      </c>
      <c r="B5" s="8"/>
      <c r="C5" s="9" t="s">
        <v>0</v>
      </c>
      <c r="D5" s="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29" ht="9" customHeight="1">
      <c r="A6" s="17"/>
      <c r="B6" s="18"/>
      <c r="C6" s="39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12.75">
      <c r="A7" s="19" t="s">
        <v>1</v>
      </c>
      <c r="B7" s="32" t="s">
        <v>4</v>
      </c>
      <c r="C7" s="40" t="s">
        <v>10</v>
      </c>
      <c r="D7" s="4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ht="9" customHeight="1">
      <c r="A8" s="21"/>
      <c r="B8" s="10"/>
      <c r="C8" s="36"/>
      <c r="D8" s="4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ht="12.75" customHeight="1">
      <c r="A9" s="37"/>
      <c r="B9" s="37"/>
      <c r="C9" s="37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29" ht="12.75" customHeight="1">
      <c r="A10" s="38">
        <v>2003</v>
      </c>
      <c r="B10" s="38" t="s">
        <v>5</v>
      </c>
      <c r="C10" s="75">
        <f>Data!B6</f>
        <v>1</v>
      </c>
      <c r="D10" s="4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2.75" customHeight="1">
      <c r="A11" s="38"/>
      <c r="B11" s="38" t="s">
        <v>6</v>
      </c>
      <c r="C11" s="75">
        <f>Data!B7</f>
        <v>1.01564623</v>
      </c>
      <c r="D11" s="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2.75" customHeight="1">
      <c r="A12" s="38"/>
      <c r="B12" s="38" t="s">
        <v>7</v>
      </c>
      <c r="C12" s="75">
        <f>Data!B8</f>
        <v>1.003820085</v>
      </c>
      <c r="D12" s="4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customHeight="1">
      <c r="A13" s="38"/>
      <c r="B13" s="38" t="s">
        <v>8</v>
      </c>
      <c r="C13" s="75">
        <f>Data!B9</f>
        <v>0.992938761</v>
      </c>
      <c r="D13" s="4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12.75" customHeight="1">
      <c r="A14" s="38">
        <v>2004</v>
      </c>
      <c r="B14" s="38" t="s">
        <v>5</v>
      </c>
      <c r="C14" s="75">
        <f>Data!B10</f>
        <v>1.025960781</v>
      </c>
      <c r="D14" s="4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</row>
    <row r="15" spans="1:29" ht="12.75" customHeight="1">
      <c r="A15" s="38"/>
      <c r="B15" s="38" t="s">
        <v>6</v>
      </c>
      <c r="C15" s="75">
        <f>Data!B11</f>
        <v>1.063838007</v>
      </c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29" ht="12.75" customHeight="1">
      <c r="A16" s="38"/>
      <c r="B16" s="38" t="s">
        <v>7</v>
      </c>
      <c r="C16" s="75">
        <f>Data!B12</f>
        <v>1.084913194</v>
      </c>
      <c r="D16" s="4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12.75" customHeight="1">
      <c r="A17" s="38"/>
      <c r="B17" s="38" t="s">
        <v>8</v>
      </c>
      <c r="C17" s="75">
        <f>Data!B13</f>
        <v>1.091034156</v>
      </c>
      <c r="D17" s="4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12.75" customHeight="1">
      <c r="A18" s="38">
        <v>2005</v>
      </c>
      <c r="B18" s="38" t="s">
        <v>5</v>
      </c>
      <c r="C18" s="75">
        <f>Data!B14</f>
        <v>1.118940979</v>
      </c>
      <c r="D18" s="4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</row>
    <row r="19" spans="1:29" ht="12.75" customHeight="1">
      <c r="A19" s="38"/>
      <c r="B19" s="38" t="s">
        <v>6</v>
      </c>
      <c r="C19" s="75">
        <f>Data!B15</f>
        <v>1.148949456</v>
      </c>
      <c r="D19" s="4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</row>
    <row r="20" spans="1:29" ht="12.75" customHeight="1">
      <c r="A20" s="38"/>
      <c r="B20" s="38" t="s">
        <v>7</v>
      </c>
      <c r="C20" s="75">
        <f>Data!B16</f>
        <v>1.20445376</v>
      </c>
      <c r="D20" s="4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12.75" customHeight="1">
      <c r="A21" s="38"/>
      <c r="B21" s="38" t="s">
        <v>8</v>
      </c>
      <c r="C21" s="75">
        <f>Data!B17</f>
        <v>1.2429357</v>
      </c>
      <c r="D21" s="4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38">
        <v>2006</v>
      </c>
      <c r="B22" s="38" t="s">
        <v>5</v>
      </c>
      <c r="C22" s="75">
        <f>Data!B18</f>
        <v>1.272687782</v>
      </c>
      <c r="D22" s="4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1:29" ht="12.75" customHeight="1">
      <c r="A23" s="38"/>
      <c r="B23" s="38" t="s">
        <v>6</v>
      </c>
      <c r="C23" s="75">
        <f>Data!B19</f>
        <v>1.346421254</v>
      </c>
      <c r="D23" s="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 customHeight="1">
      <c r="A24" s="38"/>
      <c r="B24" s="38" t="s">
        <v>7</v>
      </c>
      <c r="C24" s="75">
        <f>Data!B20</f>
        <v>1.408368805</v>
      </c>
      <c r="D24" s="4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</row>
    <row r="25" spans="1:29" ht="12.75" customHeight="1">
      <c r="A25" s="38"/>
      <c r="B25" s="38" t="s">
        <v>8</v>
      </c>
      <c r="C25" s="75">
        <f>Data!B21</f>
        <v>1.369307189</v>
      </c>
      <c r="D25" s="4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1:29" ht="12.75" customHeight="1">
      <c r="A26" s="38">
        <v>2007</v>
      </c>
      <c r="B26" s="38" t="s">
        <v>5</v>
      </c>
      <c r="C26" s="75">
        <f>Data!B22</f>
        <v>1.342506177</v>
      </c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38"/>
      <c r="B27" s="38" t="s">
        <v>6</v>
      </c>
      <c r="C27" s="75">
        <f>Data!B23</f>
        <v>1.311785653</v>
      </c>
      <c r="D27" s="4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</row>
    <row r="28" spans="1:29" ht="12.75" customHeight="1">
      <c r="A28" s="38"/>
      <c r="B28" s="38" t="s">
        <v>7</v>
      </c>
      <c r="C28" s="75">
        <f>Data!B24</f>
        <v>1.269070114</v>
      </c>
      <c r="D28" s="4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</row>
    <row r="29" spans="1:29" ht="12.75" customHeight="1">
      <c r="A29" s="38"/>
      <c r="B29" s="38" t="s">
        <v>8</v>
      </c>
      <c r="C29" s="75">
        <f>Data!B25</f>
        <v>1.236252359</v>
      </c>
      <c r="D29" s="4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0" spans="1:29" ht="12.75" customHeight="1">
      <c r="A30" s="38">
        <v>2008</v>
      </c>
      <c r="B30" s="38" t="s">
        <v>5</v>
      </c>
      <c r="C30" s="75">
        <f>Data!B26</f>
        <v>1.249970863</v>
      </c>
      <c r="D30" s="4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</row>
    <row r="31" spans="1:29" ht="12.75" customHeight="1">
      <c r="A31" s="38"/>
      <c r="B31" s="38" t="s">
        <v>6</v>
      </c>
      <c r="C31" s="75">
        <f>Data!B27</f>
        <v>1.293754569</v>
      </c>
      <c r="D31" s="4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</row>
    <row r="32" spans="1:29" ht="12.75" customHeight="1">
      <c r="A32" s="38"/>
      <c r="B32" s="38" t="s">
        <v>7</v>
      </c>
      <c r="C32" s="75">
        <f>Data!B28</f>
        <v>1.352126747</v>
      </c>
      <c r="D32" s="4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</row>
    <row r="33" spans="1:29" ht="12.75" customHeight="1">
      <c r="A33" s="38"/>
      <c r="B33" s="38" t="s">
        <v>8</v>
      </c>
      <c r="C33" s="75">
        <f>Data!B29</f>
        <v>1.283484878</v>
      </c>
      <c r="D33" s="4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</row>
    <row r="34" spans="1:29" ht="12.75" customHeight="1">
      <c r="A34" s="38">
        <v>2009</v>
      </c>
      <c r="B34" s="38" t="s">
        <v>5</v>
      </c>
      <c r="C34" s="75">
        <f>Data!B30</f>
        <v>1.181826258</v>
      </c>
      <c r="D34" s="4"/>
      <c r="E34" s="73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</row>
    <row r="35" spans="1:29" ht="12.75" customHeight="1">
      <c r="A35" s="38"/>
      <c r="B35" s="38" t="s">
        <v>6</v>
      </c>
      <c r="C35" s="75">
        <f>Data!B31</f>
        <v>1.090095402</v>
      </c>
      <c r="D35" s="4"/>
      <c r="E35" s="73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29" ht="12.75" customHeight="1">
      <c r="A36" s="38"/>
      <c r="B36" s="38" t="s">
        <v>7</v>
      </c>
      <c r="C36" s="75">
        <f>Data!B32</f>
        <v>1.075234593</v>
      </c>
      <c r="D36" s="4"/>
      <c r="E36" s="73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</row>
    <row r="37" spans="1:29" ht="12.75" customHeight="1">
      <c r="A37" s="38"/>
      <c r="B37" s="38" t="s">
        <v>8</v>
      </c>
      <c r="C37" s="75">
        <f>Data!B33</f>
        <v>1.041016085</v>
      </c>
      <c r="D37" s="4"/>
      <c r="E37" s="7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</row>
    <row r="38" spans="1:29" ht="12.75" customHeight="1">
      <c r="A38" s="38">
        <f>IF(AND(B37="December",C38&lt;&gt;0),A34+1," ")</f>
        <v>2010</v>
      </c>
      <c r="B38" s="38" t="str">
        <f>IF(C38=0," ",IF(B37="March","June",IF(B37="June","September",IF(B37="September","December","March"))))</f>
        <v>March</v>
      </c>
      <c r="C38" s="75">
        <f>Data!B34</f>
        <v>1.068285927</v>
      </c>
      <c r="D38" s="4"/>
      <c r="E38" s="7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</row>
    <row r="39" spans="1:29" ht="12.75" customHeight="1">
      <c r="A39" s="38" t="str">
        <f>IF(AND(B38="December",C39&lt;&gt;0),A35+1," ")</f>
        <v> </v>
      </c>
      <c r="B39" s="38" t="str">
        <f>IF(C39=0," ",IF(B38="March","June",IF(B38="June","September",IF(B38="September","December","March"))))</f>
        <v>June</v>
      </c>
      <c r="C39" s="75">
        <f>Data!B35</f>
        <v>1.067060547</v>
      </c>
      <c r="D39" s="4"/>
      <c r="E39" s="73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12.75" customHeight="1">
      <c r="A40" s="48" t="str">
        <f>IF(AND(B39="December",C40&lt;&gt;0),A36+1," ")</f>
        <v> </v>
      </c>
      <c r="B40" s="46" t="str">
        <f>IF(C40=0," ",IF(B39="March","June",IF(B39="June","September",IF(B39="September","December","March"))))</f>
        <v>September</v>
      </c>
      <c r="C40" s="76">
        <f>Data!B36</f>
        <v>1.059484767</v>
      </c>
      <c r="D40" s="4"/>
      <c r="E40" s="73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ht="12.75" customHeight="1">
      <c r="A41" s="38"/>
      <c r="B41" s="38" t="s">
        <v>8</v>
      </c>
      <c r="C41" s="75">
        <f>Data!B37</f>
        <v>1.052023454</v>
      </c>
      <c r="D41" s="4"/>
      <c r="E41" s="7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ht="12.75" customHeight="1">
      <c r="A42" s="72">
        <f>IF(AND(B41="December",C42&lt;&gt;0),A38+1," ")</f>
        <v>2011</v>
      </c>
      <c r="B42" s="72" t="str">
        <f aca="true" t="shared" si="0" ref="B42:B52">IF(C42=0," ",IF(B41="March","June",IF(B41="June","September",IF(B41="September","December","March"))))</f>
        <v>March</v>
      </c>
      <c r="C42" s="77">
        <f>Data!B38</f>
        <v>1.0523694371</v>
      </c>
      <c r="D42" s="4"/>
      <c r="E42" s="7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12.75" customHeight="1">
      <c r="A43" s="74" t="str">
        <f>IF(AND(B42="December",C43&lt;&gt;0),A39+1," ")</f>
        <v> </v>
      </c>
      <c r="B43" s="74" t="str">
        <f t="shared" si="0"/>
        <v>June</v>
      </c>
      <c r="C43" s="78">
        <f>Data!B39</f>
        <v>1.0691048599</v>
      </c>
      <c r="D43" s="4"/>
      <c r="E43" s="7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4" spans="1:29" ht="12.75" customHeight="1">
      <c r="A44" s="74" t="str">
        <f>IF(AND(B43="December",C44&lt;&gt;0),A40+1," ")</f>
        <v> </v>
      </c>
      <c r="B44" s="74" t="str">
        <f t="shared" si="0"/>
        <v>September</v>
      </c>
      <c r="C44" s="78">
        <f>Data!B40</f>
        <v>1.0817270744</v>
      </c>
      <c r="D44" s="4"/>
      <c r="E44" s="7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</row>
    <row r="45" spans="1:29" ht="12.75" customHeight="1">
      <c r="A45" s="74" t="str">
        <f>IF(AND(B44="December",C45&lt;&gt;0),A41+1," ")</f>
        <v> </v>
      </c>
      <c r="B45" s="74" t="str">
        <f t="shared" si="0"/>
        <v>December</v>
      </c>
      <c r="C45" s="78">
        <f>Data!B41</f>
        <v>1.0879592959</v>
      </c>
      <c r="D45" s="4"/>
      <c r="E45" s="7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</row>
    <row r="46" spans="1:29" ht="12.75" customHeight="1">
      <c r="A46" s="74">
        <f>IF(AND(B45="December",C46&lt;&gt;0),A42+1," ")</f>
        <v>2012</v>
      </c>
      <c r="B46" s="74" t="str">
        <f t="shared" si="0"/>
        <v>March</v>
      </c>
      <c r="C46" s="78">
        <f>Data!B42</f>
        <v>1.1147070206</v>
      </c>
      <c r="D46" s="4"/>
      <c r="E46" s="7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</row>
    <row r="47" spans="1:29" ht="12.75" customHeight="1">
      <c r="A47" s="80"/>
      <c r="B47" s="74" t="str">
        <f t="shared" si="0"/>
        <v>June</v>
      </c>
      <c r="C47" s="78">
        <f>Data!B43</f>
        <v>1.1467947529</v>
      </c>
      <c r="D47" s="4"/>
      <c r="E47" s="73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</row>
    <row r="48" spans="1:29" ht="12.75" customHeight="1">
      <c r="A48" s="74"/>
      <c r="B48" s="74" t="str">
        <f t="shared" si="0"/>
        <v>September</v>
      </c>
      <c r="C48" s="78">
        <f>Data!B44</f>
        <v>1.131528065</v>
      </c>
      <c r="D48" s="4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</row>
    <row r="49" spans="1:29" ht="12.75" customHeight="1">
      <c r="A49" s="74"/>
      <c r="B49" s="74" t="str">
        <f t="shared" si="0"/>
        <v>December</v>
      </c>
      <c r="C49" s="78">
        <f>Data!B45</f>
        <v>1.1148005604</v>
      </c>
      <c r="D49" s="4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</row>
    <row r="50" spans="1:29" ht="12.75" customHeight="1">
      <c r="A50" s="74">
        <v>2013</v>
      </c>
      <c r="B50" s="74" t="str">
        <f t="shared" si="0"/>
        <v>March</v>
      </c>
      <c r="C50" s="78">
        <f>Data!B46</f>
        <v>1.1001530168</v>
      </c>
      <c r="D50" s="4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</row>
    <row r="51" spans="1:29" ht="12.75" customHeight="1">
      <c r="A51" s="74"/>
      <c r="B51" s="74" t="str">
        <f t="shared" si="0"/>
        <v>June</v>
      </c>
      <c r="C51" s="78">
        <f>Data!B47</f>
        <v>1.109191962</v>
      </c>
      <c r="D51" s="4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</row>
    <row r="52" spans="1:29" ht="12.75" customHeight="1">
      <c r="A52" s="81"/>
      <c r="B52" s="81" t="str">
        <f t="shared" si="0"/>
        <v>September</v>
      </c>
      <c r="C52" s="82">
        <f>Data!B48</f>
        <v>1.1195170203</v>
      </c>
      <c r="D52" s="4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9" customHeight="1">
      <c r="A53" s="23"/>
      <c r="B53" s="14"/>
      <c r="C53" s="22"/>
      <c r="D53" s="4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</row>
    <row r="54" spans="1:29" ht="9" customHeight="1">
      <c r="A54" s="23"/>
      <c r="B54" s="14"/>
      <c r="C54" s="22"/>
      <c r="D54" s="4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29" ht="9" customHeight="1">
      <c r="A55" s="23"/>
      <c r="B55" s="14"/>
      <c r="C55" s="22"/>
      <c r="D55" s="4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</row>
    <row r="56" spans="1:29" ht="9" customHeight="1">
      <c r="A56" s="23"/>
      <c r="B56" s="14"/>
      <c r="C56" s="22"/>
      <c r="D56" s="4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</row>
    <row r="57" spans="1:29" ht="9" customHeight="1">
      <c r="A57" s="23"/>
      <c r="B57" s="14"/>
      <c r="C57" s="22"/>
      <c r="D57" s="4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</row>
    <row r="58" spans="1:29" ht="9" customHeight="1">
      <c r="A58" s="23"/>
      <c r="B58" s="14"/>
      <c r="C58" s="22"/>
      <c r="D58" s="4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</row>
    <row r="59" spans="1:29" ht="9" customHeight="1">
      <c r="A59" s="23"/>
      <c r="B59" s="14"/>
      <c r="C59" s="22"/>
      <c r="D59" s="4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</row>
    <row r="60" spans="1:29" ht="9" customHeight="1">
      <c r="A60" s="23"/>
      <c r="B60" s="14"/>
      <c r="C60" s="22"/>
      <c r="D60" s="4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</row>
    <row r="61" spans="1:29" ht="9" customHeight="1">
      <c r="A61" s="23"/>
      <c r="B61" s="14"/>
      <c r="C61" s="22"/>
      <c r="D61" s="4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</row>
    <row r="62" spans="1:29" ht="9" customHeight="1">
      <c r="A62" s="23"/>
      <c r="B62" s="14"/>
      <c r="C62" s="22"/>
      <c r="D62" s="4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</row>
    <row r="63" spans="1:29" ht="9" customHeight="1">
      <c r="A63" s="23"/>
      <c r="B63" s="14"/>
      <c r="C63" s="22"/>
      <c r="D63" s="4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</row>
    <row r="64" spans="1:29" ht="9" customHeight="1">
      <c r="A64" s="23"/>
      <c r="B64" s="14"/>
      <c r="C64" s="22"/>
      <c r="D64" s="4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</row>
    <row r="65" spans="1:29" ht="9" customHeight="1">
      <c r="A65" s="23"/>
      <c r="B65" s="14"/>
      <c r="C65" s="22"/>
      <c r="D65" s="4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</row>
    <row r="66" spans="1:29" ht="9" customHeight="1">
      <c r="A66" s="23"/>
      <c r="B66" s="14"/>
      <c r="C66" s="22"/>
      <c r="D66" s="4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</row>
    <row r="67" spans="1:29" ht="9" customHeight="1">
      <c r="A67" s="23"/>
      <c r="B67" s="14"/>
      <c r="C67" s="22"/>
      <c r="D67" s="4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</row>
    <row r="68" spans="1:29" ht="9" customHeight="1">
      <c r="A68" s="23"/>
      <c r="B68" s="14"/>
      <c r="C68" s="22"/>
      <c r="D68" s="4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</row>
    <row r="69" spans="1:29" ht="9" customHeight="1">
      <c r="A69" s="23"/>
      <c r="B69" s="14"/>
      <c r="C69" s="22"/>
      <c r="D69" s="4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</row>
    <row r="70" spans="1:29" ht="9" customHeight="1">
      <c r="A70" s="23"/>
      <c r="B70" s="14"/>
      <c r="C70" s="22"/>
      <c r="D70" s="4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</row>
    <row r="71" spans="1:29" ht="9" customHeight="1">
      <c r="A71" s="23"/>
      <c r="B71" s="14"/>
      <c r="C71" s="22"/>
      <c r="D71" s="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</row>
    <row r="72" spans="1:29" ht="9" customHeight="1">
      <c r="A72" s="23"/>
      <c r="B72" s="14"/>
      <c r="C72" s="22"/>
      <c r="D72" s="4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</row>
    <row r="73" spans="1:29" ht="9" customHeight="1">
      <c r="A73" s="23"/>
      <c r="B73" s="14"/>
      <c r="C73" s="22"/>
      <c r="D73" s="4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</row>
    <row r="74" spans="1:29" ht="9" customHeight="1">
      <c r="A74" s="23"/>
      <c r="B74" s="14"/>
      <c r="C74" s="22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</row>
    <row r="75" spans="1:29" ht="9" customHeight="1">
      <c r="A75" s="23"/>
      <c r="B75" s="14"/>
      <c r="C75" s="22"/>
      <c r="D75" s="4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</row>
    <row r="76" spans="1:29" ht="9" customHeight="1">
      <c r="A76" s="23"/>
      <c r="B76" s="14"/>
      <c r="C76" s="22"/>
      <c r="D76" s="4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</row>
    <row r="77" spans="1:29" ht="9" customHeight="1">
      <c r="A77" s="23"/>
      <c r="B77" s="14"/>
      <c r="C77" s="22"/>
      <c r="D77" s="4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</row>
    <row r="78" spans="1:29" ht="9" customHeight="1">
      <c r="A78" s="23"/>
      <c r="B78" s="14"/>
      <c r="C78" s="22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</row>
    <row r="79" spans="1:29" ht="9" customHeight="1">
      <c r="A79" s="23"/>
      <c r="B79" s="14"/>
      <c r="C79" s="22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 ht="9" customHeight="1">
      <c r="A80" s="23"/>
      <c r="B80" s="14"/>
      <c r="C80" s="22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:29" ht="9" customHeight="1">
      <c r="A81" s="23"/>
      <c r="B81" s="14"/>
      <c r="C81" s="22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:29" ht="9" customHeight="1">
      <c r="A82" s="23"/>
      <c r="B82" s="14"/>
      <c r="C82" s="22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:29" ht="9" customHeight="1">
      <c r="A83" s="23"/>
      <c r="B83" s="14"/>
      <c r="C83" s="22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:29" ht="9" customHeight="1">
      <c r="A84" s="23"/>
      <c r="B84" s="14"/>
      <c r="C84" s="22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:29" ht="9" customHeight="1">
      <c r="A85" s="23"/>
      <c r="B85" s="14"/>
      <c r="C85" s="22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:29" ht="9" customHeight="1">
      <c r="A86" s="23"/>
      <c r="B86" s="14"/>
      <c r="C86" s="22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:29" ht="9" customHeight="1">
      <c r="A87" s="23"/>
      <c r="B87" s="14"/>
      <c r="C87" s="22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:29" ht="9" customHeight="1">
      <c r="A88" s="23"/>
      <c r="B88" s="14"/>
      <c r="C88" s="22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:29" ht="9" customHeight="1">
      <c r="A89" s="23"/>
      <c r="B89" s="14"/>
      <c r="C89" s="22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:29" ht="9" customHeight="1">
      <c r="A90" s="24"/>
      <c r="B90" s="14"/>
      <c r="C90" s="22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:29" ht="9" customHeight="1">
      <c r="A91" s="24"/>
      <c r="B91" s="14"/>
      <c r="C91" s="22"/>
      <c r="D91" s="4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:29" ht="9" customHeight="1">
      <c r="A92" s="24"/>
      <c r="B92" s="14"/>
      <c r="C92" s="22"/>
      <c r="D92" s="4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:29" ht="10.5" customHeight="1">
      <c r="A93" s="25"/>
      <c r="B93" s="15"/>
      <c r="C93" s="26"/>
      <c r="D93" s="4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:29" ht="9.75" customHeight="1">
      <c r="A94" s="27"/>
      <c r="B94" s="11"/>
      <c r="C94" s="28"/>
      <c r="D94" s="4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:29" ht="15.75" customHeight="1">
      <c r="A95" s="41" t="s">
        <v>37</v>
      </c>
      <c r="B95" s="12"/>
      <c r="C95" s="29"/>
      <c r="D95" s="4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:29" ht="15.75" customHeight="1">
      <c r="A96" s="42" t="s">
        <v>9</v>
      </c>
      <c r="B96" s="16"/>
      <c r="C96" s="20"/>
      <c r="D96" s="4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:29" ht="15.75" customHeight="1" thickBot="1">
      <c r="A97" s="43" t="s">
        <v>40</v>
      </c>
      <c r="B97" s="30"/>
      <c r="C97" s="31"/>
      <c r="D97" s="4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:29" ht="12.75">
      <c r="A98" s="4"/>
      <c r="B98" s="4"/>
      <c r="C98" s="4"/>
      <c r="D98" s="4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:29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:29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:29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:29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:29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:29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:29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:29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:29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:29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:29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:29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:29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:29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:29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:29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:29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:29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</sheetData>
  <sheetProtection/>
  <printOptions horizontalCentered="1" verticalCentered="1"/>
  <pageMargins left="0.75" right="0.5" top="0.6" bottom="0.6" header="0.5" footer="0.5"/>
  <pageSetup fitToHeight="1" fitToWidth="1" horizontalDpi="600" verticalDpi="600" orientation="portrait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>
    <tabColor rgb="FFFFFF00"/>
  </sheetPr>
  <dimension ref="A1:L66"/>
  <sheetViews>
    <sheetView defaultGridColor="0" zoomScale="87" zoomScaleNormal="87" zoomScalePageLayoutView="0" colorId="22" workbookViewId="0" topLeftCell="A49">
      <selection activeCell="L77" sqref="L77"/>
    </sheetView>
  </sheetViews>
  <sheetFormatPr defaultColWidth="9.75390625" defaultRowHeight="12.75"/>
  <cols>
    <col min="1" max="1" width="13.375" style="0" customWidth="1"/>
    <col min="2" max="2" width="10.75390625" style="0" customWidth="1"/>
  </cols>
  <sheetData>
    <row r="1" ht="12.75">
      <c r="A1" s="3" t="s">
        <v>2</v>
      </c>
    </row>
    <row r="2" ht="12.75">
      <c r="A2" s="3" t="s">
        <v>3</v>
      </c>
    </row>
    <row r="3" spans="2:7" ht="12.75">
      <c r="B3" s="3"/>
      <c r="G3" s="45" t="s">
        <v>20</v>
      </c>
    </row>
    <row r="4" spans="1:9" ht="12.75">
      <c r="A4" t="s">
        <v>12</v>
      </c>
      <c r="B4" t="s">
        <v>13</v>
      </c>
      <c r="D4" t="s">
        <v>14</v>
      </c>
      <c r="G4" s="3" t="s">
        <v>17</v>
      </c>
      <c r="H4" s="3" t="s">
        <v>18</v>
      </c>
      <c r="I4" t="s">
        <v>19</v>
      </c>
    </row>
    <row r="6" spans="1:10" ht="12.75">
      <c r="A6" s="33">
        <v>37695</v>
      </c>
      <c r="B6">
        <f>I6</f>
        <v>1</v>
      </c>
      <c r="D6" s="44">
        <f aca="true" t="shared" si="0" ref="D6:D29">IF(AND(B9&lt;&gt;0,H9=4),(B6+B7+B8+B9)/4," ")</f>
        <v>1.003101269</v>
      </c>
      <c r="F6" s="2"/>
      <c r="G6">
        <v>2003</v>
      </c>
      <c r="H6">
        <v>1</v>
      </c>
      <c r="I6">
        <v>1</v>
      </c>
      <c r="J6" s="1"/>
    </row>
    <row r="7" spans="1:10" ht="12.75">
      <c r="A7" s="34">
        <v>37786.3125</v>
      </c>
      <c r="B7">
        <f aca="true" t="shared" si="1" ref="B7:B36">I7</f>
        <v>1.01564623</v>
      </c>
      <c r="D7" s="44" t="str">
        <f t="shared" si="0"/>
        <v> </v>
      </c>
      <c r="F7" s="2"/>
      <c r="G7">
        <v>2003</v>
      </c>
      <c r="H7">
        <v>2</v>
      </c>
      <c r="I7">
        <v>1.01564623</v>
      </c>
      <c r="J7" s="1"/>
    </row>
    <row r="8" spans="1:10" ht="12.75">
      <c r="A8" s="34">
        <v>37877.625</v>
      </c>
      <c r="B8">
        <f t="shared" si="1"/>
        <v>1.003820085</v>
      </c>
      <c r="D8" s="44" t="str">
        <f t="shared" si="0"/>
        <v> </v>
      </c>
      <c r="F8" s="2"/>
      <c r="G8">
        <v>2003</v>
      </c>
      <c r="H8">
        <v>3</v>
      </c>
      <c r="I8">
        <v>1.003820085</v>
      </c>
      <c r="J8" s="1"/>
    </row>
    <row r="9" spans="1:10" ht="12.75">
      <c r="A9" s="34">
        <v>37968.9375</v>
      </c>
      <c r="B9">
        <f t="shared" si="1"/>
        <v>0.992938761</v>
      </c>
      <c r="D9" s="44" t="str">
        <f t="shared" si="0"/>
        <v> </v>
      </c>
      <c r="F9" s="2"/>
      <c r="G9">
        <v>2003</v>
      </c>
      <c r="H9">
        <v>4</v>
      </c>
      <c r="I9">
        <v>0.992938761</v>
      </c>
      <c r="J9" s="1"/>
    </row>
    <row r="10" spans="1:10" ht="12.75">
      <c r="A10" s="34">
        <v>38060.25</v>
      </c>
      <c r="B10">
        <f t="shared" si="1"/>
        <v>1.025960781</v>
      </c>
      <c r="D10" s="44">
        <f t="shared" si="0"/>
        <v>1.0664365345</v>
      </c>
      <c r="F10" s="2"/>
      <c r="G10">
        <v>2004</v>
      </c>
      <c r="H10">
        <v>1</v>
      </c>
      <c r="I10">
        <v>1.025960781</v>
      </c>
      <c r="J10" s="1"/>
    </row>
    <row r="11" spans="1:10" ht="12.75">
      <c r="A11" s="34">
        <v>38151.5625</v>
      </c>
      <c r="B11">
        <f t="shared" si="1"/>
        <v>1.063838007</v>
      </c>
      <c r="D11" s="44" t="str">
        <f t="shared" si="0"/>
        <v> </v>
      </c>
      <c r="F11" s="2"/>
      <c r="G11">
        <v>2004</v>
      </c>
      <c r="H11">
        <v>2</v>
      </c>
      <c r="I11">
        <v>1.063838007</v>
      </c>
      <c r="J11" s="1"/>
    </row>
    <row r="12" spans="1:10" ht="12.75">
      <c r="A12" s="34">
        <v>38242.875</v>
      </c>
      <c r="B12">
        <f t="shared" si="1"/>
        <v>1.084913194</v>
      </c>
      <c r="D12" s="44" t="str">
        <f t="shared" si="0"/>
        <v> </v>
      </c>
      <c r="F12" s="2"/>
      <c r="G12">
        <v>2004</v>
      </c>
      <c r="H12">
        <v>3</v>
      </c>
      <c r="I12">
        <v>1.084913194</v>
      </c>
      <c r="J12" s="1"/>
    </row>
    <row r="13" spans="1:10" ht="12.75">
      <c r="A13" s="34">
        <v>38334.1875</v>
      </c>
      <c r="B13">
        <f t="shared" si="1"/>
        <v>1.091034156</v>
      </c>
      <c r="D13" s="44" t="str">
        <f t="shared" si="0"/>
        <v> </v>
      </c>
      <c r="F13" s="2"/>
      <c r="G13">
        <v>2004</v>
      </c>
      <c r="H13">
        <v>4</v>
      </c>
      <c r="I13">
        <v>1.091034156</v>
      </c>
      <c r="J13" s="1"/>
    </row>
    <row r="14" spans="1:10" ht="12.75">
      <c r="A14" s="34">
        <v>38425.5</v>
      </c>
      <c r="B14">
        <f t="shared" si="1"/>
        <v>1.118940979</v>
      </c>
      <c r="D14" s="44">
        <f t="shared" si="0"/>
        <v>1.17881997375</v>
      </c>
      <c r="F14" s="2"/>
      <c r="G14">
        <v>2005</v>
      </c>
      <c r="H14">
        <v>1</v>
      </c>
      <c r="I14">
        <v>1.118940979</v>
      </c>
      <c r="J14" s="1"/>
    </row>
    <row r="15" spans="1:10" ht="12.75">
      <c r="A15" s="34">
        <v>38516.8125</v>
      </c>
      <c r="B15">
        <f t="shared" si="1"/>
        <v>1.148949456</v>
      </c>
      <c r="D15" s="44" t="str">
        <f t="shared" si="0"/>
        <v> </v>
      </c>
      <c r="F15" s="2"/>
      <c r="G15">
        <v>2005</v>
      </c>
      <c r="H15">
        <v>2</v>
      </c>
      <c r="I15">
        <v>1.148949456</v>
      </c>
      <c r="J15" s="1"/>
    </row>
    <row r="16" spans="1:10" ht="12.75">
      <c r="A16" s="34">
        <v>38608.125</v>
      </c>
      <c r="B16">
        <f t="shared" si="1"/>
        <v>1.20445376</v>
      </c>
      <c r="D16" s="44" t="str">
        <f t="shared" si="0"/>
        <v> </v>
      </c>
      <c r="F16" s="2"/>
      <c r="G16">
        <v>2005</v>
      </c>
      <c r="H16">
        <v>3</v>
      </c>
      <c r="I16">
        <v>1.20445376</v>
      </c>
      <c r="J16" s="1"/>
    </row>
    <row r="17" spans="1:10" ht="12.75">
      <c r="A17" s="34">
        <v>38699.4375</v>
      </c>
      <c r="B17">
        <f t="shared" si="1"/>
        <v>1.2429357</v>
      </c>
      <c r="D17" s="44" t="str">
        <f t="shared" si="0"/>
        <v> </v>
      </c>
      <c r="F17" s="2"/>
      <c r="G17">
        <v>2005</v>
      </c>
      <c r="H17">
        <v>4</v>
      </c>
      <c r="I17">
        <v>1.2429357</v>
      </c>
      <c r="J17" s="1"/>
    </row>
    <row r="18" spans="1:10" ht="12.75">
      <c r="A18" s="34">
        <v>38790.75</v>
      </c>
      <c r="B18">
        <f t="shared" si="1"/>
        <v>1.272687782</v>
      </c>
      <c r="D18" s="44">
        <f t="shared" si="0"/>
        <v>1.3491962575</v>
      </c>
      <c r="F18" s="2"/>
      <c r="G18">
        <v>2006</v>
      </c>
      <c r="H18">
        <v>1</v>
      </c>
      <c r="I18">
        <v>1.272687782</v>
      </c>
      <c r="J18" s="1"/>
    </row>
    <row r="19" spans="1:10" ht="12.75">
      <c r="A19" s="34">
        <v>38882.0625</v>
      </c>
      <c r="B19">
        <f t="shared" si="1"/>
        <v>1.346421254</v>
      </c>
      <c r="D19" s="44" t="str">
        <f t="shared" si="0"/>
        <v> </v>
      </c>
      <c r="F19" s="2"/>
      <c r="G19">
        <v>2006</v>
      </c>
      <c r="H19">
        <v>2</v>
      </c>
      <c r="I19">
        <v>1.346421254</v>
      </c>
      <c r="J19" s="1"/>
    </row>
    <row r="20" spans="1:10" ht="12.75">
      <c r="A20" s="34">
        <v>38973.375</v>
      </c>
      <c r="B20">
        <f t="shared" si="1"/>
        <v>1.408368805</v>
      </c>
      <c r="D20" s="44" t="str">
        <f t="shared" si="0"/>
        <v> </v>
      </c>
      <c r="F20" s="2"/>
      <c r="G20">
        <v>2006</v>
      </c>
      <c r="H20">
        <v>3</v>
      </c>
      <c r="I20">
        <v>1.408368805</v>
      </c>
      <c r="J20" s="1"/>
    </row>
    <row r="21" spans="1:10" ht="12.75">
      <c r="A21" s="34">
        <v>39064.6875</v>
      </c>
      <c r="B21">
        <f t="shared" si="1"/>
        <v>1.369307189</v>
      </c>
      <c r="D21" s="44" t="str">
        <f t="shared" si="0"/>
        <v> </v>
      </c>
      <c r="F21" s="2"/>
      <c r="G21">
        <v>2006</v>
      </c>
      <c r="H21">
        <v>4</v>
      </c>
      <c r="I21">
        <v>1.369307189</v>
      </c>
      <c r="J21" s="1"/>
    </row>
    <row r="22" spans="1:10" ht="12.75">
      <c r="A22" s="34">
        <v>39156</v>
      </c>
      <c r="B22">
        <f t="shared" si="1"/>
        <v>1.342506177</v>
      </c>
      <c r="D22" s="44">
        <f t="shared" si="0"/>
        <v>1.28990357575</v>
      </c>
      <c r="F22" s="2"/>
      <c r="G22">
        <v>2007</v>
      </c>
      <c r="H22">
        <v>1</v>
      </c>
      <c r="I22">
        <v>1.342506177</v>
      </c>
      <c r="J22" s="1"/>
    </row>
    <row r="23" spans="1:10" ht="12.75">
      <c r="A23" s="34">
        <v>39247.3125</v>
      </c>
      <c r="B23">
        <f t="shared" si="1"/>
        <v>1.311785653</v>
      </c>
      <c r="D23" s="44" t="str">
        <f t="shared" si="0"/>
        <v> </v>
      </c>
      <c r="F23" s="2"/>
      <c r="G23">
        <v>2007</v>
      </c>
      <c r="H23">
        <v>2</v>
      </c>
      <c r="I23">
        <v>1.311785653</v>
      </c>
      <c r="J23" s="1"/>
    </row>
    <row r="24" spans="1:12" ht="12.75">
      <c r="A24" s="34">
        <v>39338.625</v>
      </c>
      <c r="B24">
        <f t="shared" si="1"/>
        <v>1.269070114</v>
      </c>
      <c r="D24" s="44" t="str">
        <f t="shared" si="0"/>
        <v> </v>
      </c>
      <c r="F24" s="2"/>
      <c r="G24">
        <v>2007</v>
      </c>
      <c r="H24">
        <v>3</v>
      </c>
      <c r="I24">
        <v>1.269070114</v>
      </c>
      <c r="J24" s="1"/>
      <c r="L24" s="79"/>
    </row>
    <row r="25" spans="1:10" ht="12.75">
      <c r="A25" s="34">
        <v>39429.9375</v>
      </c>
      <c r="B25">
        <f t="shared" si="1"/>
        <v>1.236252359</v>
      </c>
      <c r="D25" s="44" t="str">
        <f t="shared" si="0"/>
        <v> </v>
      </c>
      <c r="F25" s="2"/>
      <c r="G25">
        <v>2007</v>
      </c>
      <c r="H25">
        <v>4</v>
      </c>
      <c r="I25">
        <v>1.236252359</v>
      </c>
      <c r="J25" s="1"/>
    </row>
    <row r="26" spans="1:10" ht="12.75">
      <c r="A26" s="34">
        <v>39521.25</v>
      </c>
      <c r="B26">
        <f t="shared" si="1"/>
        <v>1.249970863</v>
      </c>
      <c r="D26" s="44">
        <f t="shared" si="0"/>
        <v>1.2948342642500001</v>
      </c>
      <c r="F26" s="2"/>
      <c r="G26">
        <v>2008</v>
      </c>
      <c r="H26">
        <v>1</v>
      </c>
      <c r="I26">
        <v>1.249970863</v>
      </c>
      <c r="J26" s="1"/>
    </row>
    <row r="27" spans="1:10" ht="12.75">
      <c r="A27" s="34">
        <v>39612.5625</v>
      </c>
      <c r="B27">
        <f t="shared" si="1"/>
        <v>1.293754569</v>
      </c>
      <c r="D27" s="44" t="str">
        <f t="shared" si="0"/>
        <v> </v>
      </c>
      <c r="F27" s="2"/>
      <c r="G27">
        <v>2008</v>
      </c>
      <c r="H27">
        <v>2</v>
      </c>
      <c r="I27">
        <v>1.293754569</v>
      </c>
      <c r="J27" s="1"/>
    </row>
    <row r="28" spans="1:10" ht="12.75">
      <c r="A28" s="34">
        <v>39703.875</v>
      </c>
      <c r="B28">
        <f t="shared" si="1"/>
        <v>1.352126747</v>
      </c>
      <c r="D28" s="44" t="str">
        <f t="shared" si="0"/>
        <v> </v>
      </c>
      <c r="F28" s="2"/>
      <c r="G28">
        <v>2008</v>
      </c>
      <c r="H28">
        <v>3</v>
      </c>
      <c r="I28">
        <v>1.352126747</v>
      </c>
      <c r="J28" s="1"/>
    </row>
    <row r="29" spans="1:10" ht="12.75">
      <c r="A29" s="34">
        <v>39795.1875</v>
      </c>
      <c r="B29">
        <f t="shared" si="1"/>
        <v>1.283484878</v>
      </c>
      <c r="D29" s="44" t="str">
        <f t="shared" si="0"/>
        <v> </v>
      </c>
      <c r="F29" s="2"/>
      <c r="G29">
        <v>2008</v>
      </c>
      <c r="H29">
        <v>4</v>
      </c>
      <c r="I29">
        <v>1.283484878</v>
      </c>
      <c r="J29" s="1"/>
    </row>
    <row r="30" spans="1:10" ht="12.75">
      <c r="A30" s="34">
        <v>39886.5</v>
      </c>
      <c r="B30">
        <f t="shared" si="1"/>
        <v>1.181826258</v>
      </c>
      <c r="D30" s="44">
        <f aca="true" t="shared" si="2" ref="D30:D48">IF(AND(B33&lt;&gt;0,H33=4),(B30+B31+B32+B33)/4," ")</f>
        <v>1.0970430845</v>
      </c>
      <c r="F30" s="2"/>
      <c r="G30">
        <v>2009</v>
      </c>
      <c r="H30">
        <v>1</v>
      </c>
      <c r="I30">
        <v>1.181826258</v>
      </c>
      <c r="J30" s="1"/>
    </row>
    <row r="31" spans="1:9" ht="12.75">
      <c r="A31" s="35">
        <v>39977.8125</v>
      </c>
      <c r="B31">
        <f t="shared" si="1"/>
        <v>1.090095402</v>
      </c>
      <c r="D31" s="44" t="str">
        <f t="shared" si="2"/>
        <v> </v>
      </c>
      <c r="G31">
        <v>2009</v>
      </c>
      <c r="H31">
        <v>2</v>
      </c>
      <c r="I31">
        <v>1.090095402</v>
      </c>
    </row>
    <row r="32" spans="1:9" ht="12.75">
      <c r="A32" s="34">
        <f aca="true" t="shared" si="3" ref="A32:A41">IF(B32=" "," ",A31+91)</f>
        <v>40068.8125</v>
      </c>
      <c r="B32">
        <f t="shared" si="1"/>
        <v>1.075234593</v>
      </c>
      <c r="D32" s="44" t="str">
        <f t="shared" si="2"/>
        <v> </v>
      </c>
      <c r="G32">
        <v>2009</v>
      </c>
      <c r="H32">
        <v>3</v>
      </c>
      <c r="I32">
        <v>1.075234593</v>
      </c>
    </row>
    <row r="33" spans="1:9" ht="12.75">
      <c r="A33" s="34">
        <f t="shared" si="3"/>
        <v>40159.8125</v>
      </c>
      <c r="B33">
        <f t="shared" si="1"/>
        <v>1.041016085</v>
      </c>
      <c r="D33" s="44" t="str">
        <f t="shared" si="2"/>
        <v> </v>
      </c>
      <c r="G33">
        <v>2009</v>
      </c>
      <c r="H33">
        <v>4</v>
      </c>
      <c r="I33">
        <v>1.041016085</v>
      </c>
    </row>
    <row r="34" spans="1:9" ht="12.75">
      <c r="A34" s="34">
        <f t="shared" si="3"/>
        <v>40250.8125</v>
      </c>
      <c r="B34">
        <f t="shared" si="1"/>
        <v>1.068285927</v>
      </c>
      <c r="D34" s="44">
        <f t="shared" si="2"/>
        <v>1.06171367375</v>
      </c>
      <c r="G34">
        <v>2010</v>
      </c>
      <c r="H34">
        <v>1</v>
      </c>
      <c r="I34">
        <v>1.068285927</v>
      </c>
    </row>
    <row r="35" spans="1:9" ht="12.75">
      <c r="A35" s="34">
        <f t="shared" si="3"/>
        <v>40341.8125</v>
      </c>
      <c r="B35">
        <f t="shared" si="1"/>
        <v>1.067060547</v>
      </c>
      <c r="D35" s="44" t="str">
        <f t="shared" si="2"/>
        <v> </v>
      </c>
      <c r="G35">
        <v>2010</v>
      </c>
      <c r="H35">
        <v>2</v>
      </c>
      <c r="I35">
        <v>1.067060547</v>
      </c>
    </row>
    <row r="36" spans="1:9" ht="12.75">
      <c r="A36" s="34">
        <f t="shared" si="3"/>
        <v>40432.8125</v>
      </c>
      <c r="B36">
        <f t="shared" si="1"/>
        <v>1.059484767</v>
      </c>
      <c r="D36" s="44" t="str">
        <f t="shared" si="2"/>
        <v> </v>
      </c>
      <c r="G36">
        <v>2010</v>
      </c>
      <c r="H36">
        <v>3</v>
      </c>
      <c r="I36">
        <v>1.059484767</v>
      </c>
    </row>
    <row r="37" spans="1:9" ht="12.75">
      <c r="A37" s="34">
        <f t="shared" si="3"/>
        <v>40523.8125</v>
      </c>
      <c r="B37">
        <f aca="true" t="shared" si="4" ref="B37:B48">I37</f>
        <v>1.052023454</v>
      </c>
      <c r="C37" t="s">
        <v>16</v>
      </c>
      <c r="D37" s="44" t="str">
        <f t="shared" si="2"/>
        <v> </v>
      </c>
      <c r="G37">
        <v>2010</v>
      </c>
      <c r="H37">
        <v>4</v>
      </c>
      <c r="I37">
        <v>1.052023454</v>
      </c>
    </row>
    <row r="38" spans="1:9" ht="12.75">
      <c r="A38" s="34">
        <f t="shared" si="3"/>
        <v>40614.8125</v>
      </c>
      <c r="B38">
        <f t="shared" si="4"/>
        <v>1.0523694371</v>
      </c>
      <c r="C38" t="s">
        <v>16</v>
      </c>
      <c r="D38" s="44">
        <f t="shared" si="2"/>
        <v>1.072790166825</v>
      </c>
      <c r="E38" t="s">
        <v>16</v>
      </c>
      <c r="G38">
        <v>2011</v>
      </c>
      <c r="H38">
        <v>1</v>
      </c>
      <c r="I38">
        <v>1.0523694371</v>
      </c>
    </row>
    <row r="39" spans="1:9" ht="12.75">
      <c r="A39" s="34">
        <f t="shared" si="3"/>
        <v>40705.8125</v>
      </c>
      <c r="B39">
        <f t="shared" si="4"/>
        <v>1.0691048599</v>
      </c>
      <c r="C39" t="s">
        <v>16</v>
      </c>
      <c r="D39" s="44" t="str">
        <f t="shared" si="2"/>
        <v> </v>
      </c>
      <c r="G39">
        <v>2011</v>
      </c>
      <c r="H39">
        <v>2</v>
      </c>
      <c r="I39">
        <v>1.0691048599</v>
      </c>
    </row>
    <row r="40" spans="1:9" ht="12.75">
      <c r="A40" s="34">
        <f t="shared" si="3"/>
        <v>40796.8125</v>
      </c>
      <c r="B40">
        <f t="shared" si="4"/>
        <v>1.0817270744</v>
      </c>
      <c r="C40" t="s">
        <v>16</v>
      </c>
      <c r="D40" s="44" t="str">
        <f t="shared" si="2"/>
        <v> </v>
      </c>
      <c r="G40">
        <v>2011</v>
      </c>
      <c r="H40">
        <v>3</v>
      </c>
      <c r="I40">
        <v>1.0817270744</v>
      </c>
    </row>
    <row r="41" spans="1:9" ht="12.75">
      <c r="A41" s="34">
        <f t="shared" si="3"/>
        <v>40887.8125</v>
      </c>
      <c r="B41">
        <f t="shared" si="4"/>
        <v>1.0879592959</v>
      </c>
      <c r="C41" t="s">
        <v>16</v>
      </c>
      <c r="D41" s="44" t="str">
        <f t="shared" si="2"/>
        <v> </v>
      </c>
      <c r="G41">
        <v>2011</v>
      </c>
      <c r="H41">
        <v>4</v>
      </c>
      <c r="I41">
        <v>1.0879592959</v>
      </c>
    </row>
    <row r="42" spans="1:9" ht="12.75">
      <c r="A42" s="34">
        <f aca="true" t="shared" si="5" ref="A42:A48">IF(B42=" "," ",A41+91)</f>
        <v>40978.8125</v>
      </c>
      <c r="B42">
        <f t="shared" si="4"/>
        <v>1.1147070206</v>
      </c>
      <c r="C42" t="s">
        <v>16</v>
      </c>
      <c r="D42" s="44">
        <f t="shared" si="2"/>
        <v>1.1269575997249999</v>
      </c>
      <c r="G42">
        <v>2012</v>
      </c>
      <c r="H42">
        <v>1</v>
      </c>
      <c r="I42">
        <v>1.1147070206</v>
      </c>
    </row>
    <row r="43" spans="1:9" ht="12.75">
      <c r="A43" s="34">
        <f t="shared" si="5"/>
        <v>41069.8125</v>
      </c>
      <c r="B43">
        <f t="shared" si="4"/>
        <v>1.1467947529</v>
      </c>
      <c r="C43" t="s">
        <v>16</v>
      </c>
      <c r="D43" s="44" t="str">
        <f t="shared" si="2"/>
        <v> </v>
      </c>
      <c r="G43">
        <v>2012</v>
      </c>
      <c r="H43">
        <v>2</v>
      </c>
      <c r="I43">
        <v>1.1467947529</v>
      </c>
    </row>
    <row r="44" spans="1:9" ht="12.75">
      <c r="A44" s="34">
        <f t="shared" si="5"/>
        <v>41160.8125</v>
      </c>
      <c r="B44">
        <f t="shared" si="4"/>
        <v>1.131528065</v>
      </c>
      <c r="C44" t="s">
        <v>16</v>
      </c>
      <c r="D44" s="44" t="str">
        <f t="shared" si="2"/>
        <v> </v>
      </c>
      <c r="G44">
        <v>2012</v>
      </c>
      <c r="H44">
        <v>3</v>
      </c>
      <c r="I44">
        <v>1.131528065</v>
      </c>
    </row>
    <row r="45" spans="1:9" ht="12.75">
      <c r="A45" s="34">
        <f t="shared" si="5"/>
        <v>41251.8125</v>
      </c>
      <c r="B45">
        <f t="shared" si="4"/>
        <v>1.1148005604</v>
      </c>
      <c r="C45" t="s">
        <v>16</v>
      </c>
      <c r="D45" s="44" t="str">
        <f t="shared" si="2"/>
        <v> </v>
      </c>
      <c r="G45">
        <v>2012</v>
      </c>
      <c r="H45">
        <v>4</v>
      </c>
      <c r="I45">
        <v>1.1148005604</v>
      </c>
    </row>
    <row r="46" spans="1:9" ht="12.75">
      <c r="A46" s="34">
        <f t="shared" si="5"/>
        <v>41342.8125</v>
      </c>
      <c r="B46">
        <f t="shared" si="4"/>
        <v>1.1001530168</v>
      </c>
      <c r="C46" t="s">
        <v>16</v>
      </c>
      <c r="D46" s="44" t="str">
        <f t="shared" si="2"/>
        <v> </v>
      </c>
      <c r="G46">
        <v>2013</v>
      </c>
      <c r="H46">
        <v>1</v>
      </c>
      <c r="I46">
        <v>1.1001530168</v>
      </c>
    </row>
    <row r="47" spans="1:9" ht="12.75">
      <c r="A47" s="34">
        <f t="shared" si="5"/>
        <v>41433.8125</v>
      </c>
      <c r="B47">
        <f t="shared" si="4"/>
        <v>1.109191962</v>
      </c>
      <c r="C47" t="s">
        <v>16</v>
      </c>
      <c r="D47" s="44" t="str">
        <f t="shared" si="2"/>
        <v> </v>
      </c>
      <c r="G47">
        <v>2013</v>
      </c>
      <c r="H47">
        <v>2</v>
      </c>
      <c r="I47">
        <v>1.109191962</v>
      </c>
    </row>
    <row r="48" spans="1:9" ht="12.75">
      <c r="A48" s="34">
        <f t="shared" si="5"/>
        <v>41524.8125</v>
      </c>
      <c r="B48">
        <f t="shared" si="4"/>
        <v>1.1195170203</v>
      </c>
      <c r="C48" t="s">
        <v>16</v>
      </c>
      <c r="D48" s="44" t="str">
        <f t="shared" si="2"/>
        <v> </v>
      </c>
      <c r="G48">
        <v>2013</v>
      </c>
      <c r="H48">
        <v>3</v>
      </c>
      <c r="I48">
        <v>1.1195170203</v>
      </c>
    </row>
    <row r="49" spans="1:4" ht="12.75">
      <c r="A49" s="34"/>
      <c r="D49" s="44"/>
    </row>
    <row r="50" spans="1:4" ht="12.75">
      <c r="A50" s="34"/>
      <c r="D50" s="44"/>
    </row>
    <row r="51" spans="1:4" ht="12.75">
      <c r="A51" s="34" t="s">
        <v>16</v>
      </c>
      <c r="B51" t="s">
        <v>16</v>
      </c>
      <c r="C51" t="s">
        <v>16</v>
      </c>
      <c r="D51" s="44" t="s">
        <v>16</v>
      </c>
    </row>
    <row r="52" spans="1:9" ht="12.75">
      <c r="A52" s="34" t="s">
        <v>16</v>
      </c>
      <c r="B52" t="s">
        <v>16</v>
      </c>
      <c r="C52" t="s">
        <v>16</v>
      </c>
      <c r="D52" s="44" t="s">
        <v>16</v>
      </c>
      <c r="E52" t="s">
        <v>16</v>
      </c>
      <c r="G52" t="s">
        <v>16</v>
      </c>
      <c r="H52" t="s">
        <v>16</v>
      </c>
      <c r="I52" t="s">
        <v>16</v>
      </c>
    </row>
    <row r="53" spans="1:2" ht="12.75">
      <c r="A53" s="34"/>
      <c r="B53" s="3"/>
    </row>
    <row r="54" spans="1:2" ht="12.75">
      <c r="A54" s="1" t="s">
        <v>15</v>
      </c>
      <c r="B54" s="3"/>
    </row>
    <row r="55" spans="2:10" ht="12.75">
      <c r="B55" s="3"/>
      <c r="F55" s="2"/>
      <c r="G55" s="1"/>
      <c r="H55" s="1"/>
      <c r="I55" s="1"/>
      <c r="J55" s="1"/>
    </row>
    <row r="56" ht="12.75">
      <c r="B56" s="3"/>
    </row>
    <row r="57" ht="12.75">
      <c r="B57" s="13"/>
    </row>
    <row r="58" spans="2:10" ht="12.75">
      <c r="B58" s="13"/>
      <c r="F58" s="2"/>
      <c r="G58" s="1"/>
      <c r="H58" s="1"/>
      <c r="I58" s="1"/>
      <c r="J58" s="1"/>
    </row>
    <row r="59" spans="6:10" ht="12.75">
      <c r="F59" s="2"/>
      <c r="G59" s="1"/>
      <c r="H59" s="1"/>
      <c r="I59" s="1"/>
      <c r="J59" s="1"/>
    </row>
    <row r="60" spans="6:10" ht="12.75">
      <c r="F60" s="2"/>
      <c r="G60" s="1"/>
      <c r="H60" s="1"/>
      <c r="I60" s="1"/>
      <c r="J60" s="1"/>
    </row>
    <row r="61" spans="6:10" ht="12.75">
      <c r="F61" s="2"/>
      <c r="G61" s="1"/>
      <c r="H61" s="1"/>
      <c r="I61" s="1"/>
      <c r="J61" s="1"/>
    </row>
    <row r="62" spans="6:10" ht="12.75">
      <c r="F62" s="2"/>
      <c r="G62" s="1"/>
      <c r="H62" s="1"/>
      <c r="I62" s="1"/>
      <c r="J62" s="1"/>
    </row>
    <row r="64" ht="12.75">
      <c r="F64" s="2"/>
    </row>
    <row r="65" ht="12.75">
      <c r="F65" s="2"/>
    </row>
    <row r="66" ht="12.75">
      <c r="F66" s="2"/>
    </row>
  </sheetData>
  <sheetProtection/>
  <printOptions/>
  <pageMargins left="0.75" right="0.5" top="0.6" bottom="0.6" header="0.5" footer="0.5"/>
  <pageSetup horizontalDpi="600" verticalDpi="60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tbenedic</dc:creator>
  <cp:keywords/>
  <dc:description/>
  <cp:lastModifiedBy>USDOT User</cp:lastModifiedBy>
  <cp:lastPrinted>2011-03-25T17:30:36Z</cp:lastPrinted>
  <dcterms:created xsi:type="dcterms:W3CDTF">2002-11-21T20:15:29Z</dcterms:created>
  <dcterms:modified xsi:type="dcterms:W3CDTF">2014-04-03T21:26:18Z</dcterms:modified>
  <cp:category/>
  <cp:version/>
  <cp:contentType/>
  <cp:contentStatus/>
</cp:coreProperties>
</file>