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HDF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<sst xmlns="http://schemas.openxmlformats.org/spreadsheetml/2006/main" count="141" uniqueCount="114">
  <si>
    <t>DISPOSITION OF HIGHWAY-USER REVENUES, ALL LEVELS OF GOVERNMENT - 2007  1/</t>
  </si>
  <si>
    <t>Used for report date.</t>
  </si>
  <si>
    <t>Do not remove.</t>
  </si>
  <si>
    <t>(THOUSANDS OF DOLLARS)</t>
  </si>
  <si>
    <t>TABLE  HDF</t>
  </si>
  <si>
    <t>Report Year</t>
  </si>
  <si>
    <t>2007</t>
  </si>
  <si>
    <t>HIGHWAY-USER REVENUES AVAILABLE FOR DISTRIBUTION</t>
  </si>
  <si>
    <t>DISPOSITION OF HIGHWAY-USER REVENUES</t>
  </si>
  <si>
    <t>STATE</t>
  </si>
  <si>
    <t/>
  </si>
  <si>
    <t>BY FEDERAL GOVERNMENT</t>
  </si>
  <si>
    <t>BY STATE AND LOCAL GOVERNMENTS</t>
  </si>
  <si>
    <t>FEDERAL</t>
  </si>
  <si>
    <t>AND LOCAL</t>
  </si>
  <si>
    <t>FOR</t>
  </si>
  <si>
    <t>FOR MASS</t>
  </si>
  <si>
    <t>TO (FROM)</t>
  </si>
  <si>
    <t>GRAND</t>
  </si>
  <si>
    <t>FUEL AND</t>
  </si>
  <si>
    <t>AND</t>
  </si>
  <si>
    <t>TOTAL</t>
  </si>
  <si>
    <t>HIGHWAY</t>
  </si>
  <si>
    <t>TRANSIT</t>
  </si>
  <si>
    <t>OTHER STATES</t>
  </si>
  <si>
    <t>MASS</t>
  </si>
  <si>
    <t>VEHICLE</t>
  </si>
  <si>
    <t>LOCAL</t>
  </si>
  <si>
    <t>PURPOSES</t>
  </si>
  <si>
    <t>OR FOR GENERAL</t>
  </si>
  <si>
    <t>DISTRIBUTED</t>
  </si>
  <si>
    <t>COLLECTION</t>
  </si>
  <si>
    <t>GENERAL</t>
  </si>
  <si>
    <t>TAXES  2/</t>
  </si>
  <si>
    <t>TAXES</t>
  </si>
  <si>
    <t>TOLLS</t>
  </si>
  <si>
    <t>3/</t>
  </si>
  <si>
    <t>3/  4/</t>
  </si>
  <si>
    <t>PURPOSES  5/</t>
  </si>
  <si>
    <t>EXPENSES</t>
  </si>
  <si>
    <t>PURPOSES  6/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</si>
  <si>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</si>
  <si>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</si>
  <si>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</si>
  <si>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</si>
  <si>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</si>
  <si>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</si>
  <si>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</si>
  <si>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</si>
  <si>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</si>
  <si>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</si>
  <si>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</si>
  <si>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</si>
  <si>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</si>
  <si>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</si>
  <si>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</si>
  <si>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</si>
  <si>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</si>
  <si>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</si>
  <si>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</si>
  <si>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</si>
  <si>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</si>
  <si>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</si>
  <si>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</si>
  <si>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</si>
  <si>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</si>
  <si>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</si>
  <si>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</si>
  <si>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</si>
  <si>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</si>
  <si>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 Hampshire</t>
  </si>
  <si>
    <t>New  Jersey</t>
  </si>
  <si>
    <t>New  Mexico</t>
  </si>
  <si>
    <t>New  York</t>
  </si>
  <si>
    <t>North  Carolina</t>
  </si>
  <si>
    <t>North  Dakota</t>
  </si>
  <si>
    <t>Ohio</t>
  </si>
  <si>
    <t>Oklahoma</t>
  </si>
  <si>
    <t>Oregon</t>
  </si>
  <si>
    <t>Pennsylvania</t>
  </si>
  <si>
    <t>Rhode  Island</t>
  </si>
  <si>
    <t>South  Carolina</t>
  </si>
  <si>
    <t>South 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</si>
  <si>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</si>
  <si>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</si>
  <si>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</si>
  <si>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</si>
  <si>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</si>
  <si>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</si>
  <si>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</si>
  <si>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</si>
  <si>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</si>
  <si>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Undistributed  7/</t>
  </si>
  <si>
    <t>U.S.  Total</t>
  </si>
  <si>
    <t>Territories  8/</t>
  </si>
  <si>
    <t>Grand Total</t>
  </si>
  <si>
    <t xml:space="preserve">       1/  This table summarizes highway-user revenues and their disposition for all levels of government.  See Tables SDF</t>
  </si>
  <si>
    <t>by the State from the Highway Trust Fund for highways and mass transportation.  States with negative</t>
  </si>
  <si>
    <t>and  LDF for details on State and local imposts.</t>
  </si>
  <si>
    <t>numbers receive more from the Highway Trust Fund than the amount of collections attributed to those</t>
  </si>
  <si>
    <t xml:space="preserve">       2/  Total Federal receipts based on gross tax liabilities and refunds reported by the U.S. Department of the Treasury.  </t>
  </si>
  <si>
    <t>States.</t>
  </si>
  <si>
    <t xml:space="preserve">Payments attributable to highway users in each State are estimated by the Federal Highway Administration (FHWA).  </t>
  </si>
  <si>
    <t xml:space="preserve">       6/  Gross allocations of highway-user revenues to State general funds were reduced by the amount of</t>
  </si>
  <si>
    <t xml:space="preserve">       3/  Amounts shown for each State include only those transfer payments and direct Federal work, which are funded</t>
  </si>
  <si>
    <t xml:space="preserve">appropriations for highways from State general funds.  See Table DF for details.  </t>
  </si>
  <si>
    <t>by the Highway Trust Fund's highway-user revenues, rather than Trust Fund interest income, or general funds.  See Table</t>
  </si>
  <si>
    <t xml:space="preserve">       7/  Amounts shown represent direct Federal expenditures that can not be attributed to any single State</t>
  </si>
  <si>
    <t>FA-21 for full details on Federal funding of highways.</t>
  </si>
  <si>
    <t>and the net increase or decrease in the Highway and Mass Transit Accounts of the Highway Trust Fund.  See</t>
  </si>
  <si>
    <t xml:space="preserve">       4/  Payments to each State are partially estimated based on each State's percentage of total obligations for transit.  </t>
  </si>
  <si>
    <t xml:space="preserve">Tables FA-21 and HF-10 for more details.   </t>
  </si>
  <si>
    <t xml:space="preserve">       5/  Amounts shown represent total Federal highway-user revenues collected in each State less amounts received</t>
  </si>
  <si>
    <t xml:space="preserve">       8/  Data for Territory imposed taxes are excluded.  See Table R-1.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</si>
</sst>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_(* #,##0_);_(* \(#,##0\);_ &quot; -&quot;"/>
  </numFmts>
  <fonts count="5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vertical="center"/>
      <protection/>
    </xf>
    <xf numFmtId="49" fontId="4" fillId="0" borderId="6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0" fontId="1" fillId="0" borderId="9" xfId="0" applyFont="1" applyBorder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165" fontId="1" fillId="0" borderId="10" xfId="0" applyNumberFormat="1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vertical="center"/>
      <protection/>
    </xf>
    <xf numFmtId="166" fontId="4" fillId="0" borderId="7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18" xfId="0" applyNumberFormat="1" applyFont="1" applyBorder="1" applyAlignment="1" applyProtection="1">
      <alignment horizontal="center" vertical="center"/>
      <protection/>
    </xf>
    <xf numFmtId="166" fontId="4" fillId="0" borderId="14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166" fontId="4" fillId="0" borderId="3" xfId="0" applyNumberFormat="1" applyFont="1" applyBorder="1" applyAlignment="1" applyProtection="1">
      <alignment horizontal="center" vertical="center"/>
      <protection/>
    </xf>
    <xf numFmtId="166" fontId="4" fillId="0" borderId="15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6" fontId="4" fillId="2" borderId="7" xfId="0" applyNumberFormat="1" applyFont="1" applyFill="1" applyBorder="1" applyAlignment="1" applyProtection="1">
      <alignment horizontal="center" vertical="center"/>
      <protection/>
    </xf>
    <xf numFmtId="166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2" borderId="14" xfId="0" applyNumberFormat="1" applyFont="1" applyFill="1" applyBorder="1" applyAlignment="1" applyProtection="1">
      <alignment horizontal="center" vertical="center"/>
      <protection/>
    </xf>
    <xf numFmtId="166" fontId="4" fillId="2" borderId="2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66" fontId="4" fillId="0" borderId="19" xfId="0" applyNumberFormat="1" applyFont="1" applyBorder="1" applyAlignment="1" applyProtection="1">
      <alignment horizontal="center" vertical="center"/>
      <protection/>
    </xf>
    <xf numFmtId="166" fontId="4" fillId="0" borderId="20" xfId="0" applyNumberFormat="1" applyFont="1" applyBorder="1" applyAlignment="1" applyProtection="1">
      <alignment horizontal="center" vertical="center"/>
      <protection/>
    </xf>
    <xf numFmtId="166" fontId="4" fillId="0" borderId="21" xfId="0" applyNumberFormat="1" applyFont="1" applyBorder="1" applyAlignment="1" applyProtection="1">
      <alignment horizontal="center" vertical="center"/>
      <protection/>
    </xf>
    <xf numFmtId="166" fontId="4" fillId="0" borderId="22" xfId="0" applyNumberFormat="1" applyFont="1" applyBorder="1" applyAlignment="1" applyProtection="1">
      <alignment horizontal="center" vertical="center"/>
      <protection/>
    </xf>
    <xf numFmtId="166" fontId="4" fillId="0" borderId="23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\TABLES\NATIONAL\2007H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DF"/>
      <sheetName val="FDF"/>
      <sheetName val="DF"/>
      <sheetName val="SDF"/>
      <sheetName val="LDF"/>
    </sheetNames>
    <sheetDataSet>
      <sheetData sheetId="2">
        <row r="15">
          <cell r="D15">
            <v>60897.30924999999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21149.575</v>
          </cell>
        </row>
        <row r="19">
          <cell r="D19">
            <v>1243535.2697400001</v>
          </cell>
        </row>
        <row r="20">
          <cell r="D20">
            <v>3693.15372</v>
          </cell>
        </row>
        <row r="21">
          <cell r="D21">
            <v>4614.569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24760.583560000003</v>
          </cell>
        </row>
        <row r="25">
          <cell r="D25">
            <v>204218.79508</v>
          </cell>
        </row>
        <row r="26">
          <cell r="D26">
            <v>1992.759</v>
          </cell>
        </row>
        <row r="27">
          <cell r="D27">
            <v>3597.25</v>
          </cell>
        </row>
        <row r="28">
          <cell r="D28">
            <v>30449</v>
          </cell>
        </row>
        <row r="29">
          <cell r="D29">
            <v>0</v>
          </cell>
        </row>
        <row r="30">
          <cell r="D30">
            <v>1258.042</v>
          </cell>
        </row>
        <row r="31">
          <cell r="D31">
            <v>1865.891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32562.738</v>
          </cell>
        </row>
        <row r="35">
          <cell r="D35">
            <v>31025.49827</v>
          </cell>
        </row>
        <row r="36">
          <cell r="D36">
            <v>0</v>
          </cell>
        </row>
        <row r="37">
          <cell r="D37">
            <v>139997.49572000004</v>
          </cell>
        </row>
        <row r="38">
          <cell r="D38">
            <v>44724.835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14683.737</v>
          </cell>
        </row>
        <row r="43">
          <cell r="D43">
            <v>1220.81753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18536.31925</v>
          </cell>
        </row>
        <row r="47">
          <cell r="D47">
            <v>270625.388</v>
          </cell>
        </row>
        <row r="48">
          <cell r="D48">
            <v>29540.34915</v>
          </cell>
        </row>
        <row r="49">
          <cell r="D49">
            <v>5123.902</v>
          </cell>
        </row>
        <row r="50">
          <cell r="D50">
            <v>144698.604</v>
          </cell>
        </row>
        <row r="51">
          <cell r="D51">
            <v>26207.451</v>
          </cell>
        </row>
        <row r="52">
          <cell r="D52">
            <v>33089.41863</v>
          </cell>
        </row>
        <row r="53">
          <cell r="D53">
            <v>110952.15</v>
          </cell>
        </row>
        <row r="54">
          <cell r="D54">
            <v>17011.573</v>
          </cell>
        </row>
        <row r="55">
          <cell r="D55">
            <v>73141.144675</v>
          </cell>
        </row>
        <row r="56">
          <cell r="D56">
            <v>2642.19403</v>
          </cell>
        </row>
        <row r="57">
          <cell r="D57">
            <v>12238.961</v>
          </cell>
        </row>
        <row r="58">
          <cell r="D58">
            <v>216964.72419</v>
          </cell>
        </row>
        <row r="59">
          <cell r="D59">
            <v>30925.63339201558</v>
          </cell>
        </row>
        <row r="60">
          <cell r="D60">
            <v>692.598</v>
          </cell>
        </row>
        <row r="61">
          <cell r="D61">
            <v>199525.00999999998</v>
          </cell>
        </row>
        <row r="62">
          <cell r="D62">
            <v>91186.846</v>
          </cell>
        </row>
        <row r="63">
          <cell r="D63">
            <v>1525.487</v>
          </cell>
        </row>
        <row r="64">
          <cell r="D64">
            <v>1367.643</v>
          </cell>
        </row>
        <row r="65">
          <cell r="D65">
            <v>9588.107</v>
          </cell>
        </row>
        <row r="67">
          <cell r="D67">
            <v>3161830.822187015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U111"/>
  <sheetViews>
    <sheetView tabSelected="1" workbookViewId="0" topLeftCell="A1">
      <selection activeCell="D16" sqref="D16"/>
    </sheetView>
  </sheetViews>
  <sheetFormatPr defaultColWidth="4.57421875" defaultRowHeight="12.75"/>
  <cols>
    <col min="1" max="1" width="13.140625" style="1" customWidth="1"/>
    <col min="2" max="4" width="10.28125" style="1" customWidth="1"/>
    <col min="5" max="5" width="10.57421875" style="1" customWidth="1"/>
    <col min="6" max="6" width="10.28125" style="1" customWidth="1"/>
    <col min="7" max="7" width="9.140625" style="1" customWidth="1"/>
    <col min="8" max="8" width="10.28125" style="1" customWidth="1"/>
    <col min="9" max="9" width="10.00390625" style="1" customWidth="1"/>
    <col min="10" max="10" width="8.8515625" style="1" customWidth="1"/>
    <col min="11" max="11" width="8.57421875" style="1" customWidth="1"/>
    <col min="12" max="13" width="8.8515625" style="1" customWidth="1"/>
    <col min="14" max="15" width="10.28125" style="1" customWidth="1"/>
    <col min="16" max="16" width="4.57421875" style="1" customWidth="1"/>
    <col min="17" max="24" width="2.28125" style="1" customWidth="1"/>
    <col min="25" max="25" width="4.57421875" style="1" customWidth="1"/>
    <col min="26" max="26" width="7.421875" style="1" customWidth="1"/>
    <col min="27" max="16384" width="4.57421875" style="1" customWidth="1"/>
  </cols>
  <sheetData>
    <row r="1" ht="0.75" customHeight="1"/>
    <row r="2" ht="0.75" customHeight="1"/>
    <row r="3" ht="0.75" customHeight="1"/>
    <row r="4" ht="0.75" customHeight="1"/>
    <row r="5" ht="1.5" customHeight="1"/>
    <row r="6" spans="1:27" ht="12" customHeight="1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Z6" s="4" t="s">
        <v>1</v>
      </c>
      <c r="AA6" s="5"/>
    </row>
    <row r="7" spans="26:27" ht="4.5" customHeight="1">
      <c r="Z7" s="6" t="s">
        <v>2</v>
      </c>
      <c r="AA7" s="7"/>
    </row>
    <row r="8" spans="1:255" ht="8.25">
      <c r="A8" s="8"/>
      <c r="B8" s="9"/>
      <c r="C8" s="10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11" t="s">
        <v>4</v>
      </c>
      <c r="P8" s="9"/>
      <c r="Q8" s="9"/>
      <c r="R8" s="9"/>
      <c r="S8" s="9"/>
      <c r="T8" s="9"/>
      <c r="U8" s="9"/>
      <c r="V8" s="9"/>
      <c r="W8" s="9"/>
      <c r="X8" s="9"/>
      <c r="Y8" s="9"/>
      <c r="Z8" s="12" t="s">
        <v>5</v>
      </c>
      <c r="AA8" s="13" t="s">
        <v>6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15" ht="6.75" customHeight="1">
      <c r="A9" s="14"/>
      <c r="B9" s="15" t="s">
        <v>7</v>
      </c>
      <c r="C9" s="15"/>
      <c r="D9" s="15"/>
      <c r="E9" s="15"/>
      <c r="F9" s="16" t="s">
        <v>8</v>
      </c>
      <c r="G9" s="15"/>
      <c r="H9" s="15"/>
      <c r="I9" s="15"/>
      <c r="J9" s="15"/>
      <c r="K9" s="15"/>
      <c r="L9" s="15"/>
      <c r="M9" s="15"/>
      <c r="N9" s="15"/>
      <c r="O9" s="17"/>
    </row>
    <row r="10" spans="1:15" ht="6.75" customHeight="1">
      <c r="A10" s="18"/>
      <c r="B10" s="19"/>
      <c r="C10" s="19" t="s">
        <v>9</v>
      </c>
      <c r="D10" s="19" t="s">
        <v>10</v>
      </c>
      <c r="E10" s="19"/>
      <c r="F10" s="20" t="s">
        <v>11</v>
      </c>
      <c r="G10" s="21"/>
      <c r="H10" s="21"/>
      <c r="I10" s="21"/>
      <c r="J10" s="22" t="s">
        <v>12</v>
      </c>
      <c r="K10" s="21"/>
      <c r="L10" s="21"/>
      <c r="M10" s="21"/>
      <c r="N10" s="21"/>
      <c r="O10" s="23" t="s">
        <v>10</v>
      </c>
    </row>
    <row r="11" spans="1:15" ht="6.75" customHeight="1">
      <c r="A11" s="18"/>
      <c r="B11" s="19" t="s">
        <v>13</v>
      </c>
      <c r="C11" s="19" t="s">
        <v>14</v>
      </c>
      <c r="D11" s="19" t="s">
        <v>9</v>
      </c>
      <c r="E11" s="19" t="s">
        <v>10</v>
      </c>
      <c r="F11" s="24" t="s">
        <v>15</v>
      </c>
      <c r="G11" s="19" t="s">
        <v>16</v>
      </c>
      <c r="H11" s="19" t="s">
        <v>17</v>
      </c>
      <c r="I11" s="19" t="s">
        <v>10</v>
      </c>
      <c r="J11" s="25"/>
      <c r="K11" s="26"/>
      <c r="L11" s="19" t="s">
        <v>15</v>
      </c>
      <c r="M11" s="27" t="s">
        <v>10</v>
      </c>
      <c r="N11" s="28" t="s">
        <v>10</v>
      </c>
      <c r="O11" s="29" t="s">
        <v>18</v>
      </c>
    </row>
    <row r="12" spans="1:15" ht="6.75" customHeight="1">
      <c r="A12" s="30" t="s">
        <v>9</v>
      </c>
      <c r="B12" s="28" t="s">
        <v>19</v>
      </c>
      <c r="C12" s="28" t="s">
        <v>19</v>
      </c>
      <c r="D12" s="28" t="s">
        <v>20</v>
      </c>
      <c r="E12" s="19" t="s">
        <v>21</v>
      </c>
      <c r="F12" s="24" t="s">
        <v>22</v>
      </c>
      <c r="G12" s="28" t="s">
        <v>23</v>
      </c>
      <c r="H12" s="28" t="s">
        <v>24</v>
      </c>
      <c r="I12" s="28" t="s">
        <v>21</v>
      </c>
      <c r="J12" s="29" t="s">
        <v>15</v>
      </c>
      <c r="K12" s="28" t="s">
        <v>15</v>
      </c>
      <c r="L12" s="28" t="s">
        <v>25</v>
      </c>
      <c r="M12" s="28" t="s">
        <v>15</v>
      </c>
      <c r="N12" s="28" t="s">
        <v>21</v>
      </c>
      <c r="O12" s="29" t="s">
        <v>21</v>
      </c>
    </row>
    <row r="13" spans="1:15" ht="6.75" customHeight="1">
      <c r="A13" s="18"/>
      <c r="B13" s="28" t="s">
        <v>26</v>
      </c>
      <c r="C13" s="28" t="s">
        <v>26</v>
      </c>
      <c r="D13" s="28" t="s">
        <v>27</v>
      </c>
      <c r="E13" s="19" t="s">
        <v>10</v>
      </c>
      <c r="F13" s="24" t="s">
        <v>28</v>
      </c>
      <c r="G13" s="28" t="s">
        <v>28</v>
      </c>
      <c r="H13" s="28" t="s">
        <v>29</v>
      </c>
      <c r="I13" s="28" t="s">
        <v>30</v>
      </c>
      <c r="J13" s="29" t="s">
        <v>22</v>
      </c>
      <c r="K13" s="28" t="s">
        <v>31</v>
      </c>
      <c r="L13" s="28" t="s">
        <v>23</v>
      </c>
      <c r="M13" s="28" t="s">
        <v>32</v>
      </c>
      <c r="N13" s="28" t="s">
        <v>30</v>
      </c>
      <c r="O13" s="29" t="s">
        <v>30</v>
      </c>
    </row>
    <row r="14" spans="1:15" ht="6.75" customHeight="1">
      <c r="A14" s="18"/>
      <c r="B14" s="28" t="s">
        <v>33</v>
      </c>
      <c r="C14" s="28" t="s">
        <v>34</v>
      </c>
      <c r="D14" s="28" t="s">
        <v>35</v>
      </c>
      <c r="E14" s="19" t="s">
        <v>10</v>
      </c>
      <c r="F14" s="24" t="s">
        <v>36</v>
      </c>
      <c r="G14" s="28" t="s">
        <v>37</v>
      </c>
      <c r="H14" s="28" t="s">
        <v>38</v>
      </c>
      <c r="I14" s="28" t="s">
        <v>10</v>
      </c>
      <c r="J14" s="29" t="s">
        <v>28</v>
      </c>
      <c r="K14" s="28" t="s">
        <v>39</v>
      </c>
      <c r="L14" s="28" t="s">
        <v>28</v>
      </c>
      <c r="M14" s="28" t="s">
        <v>40</v>
      </c>
      <c r="N14" s="28" t="s">
        <v>10</v>
      </c>
      <c r="O14" s="29"/>
    </row>
    <row r="15" spans="1:24" ht="5.25" customHeight="1">
      <c r="A15" s="31" t="s">
        <v>41</v>
      </c>
      <c r="B15" s="32">
        <v>769550</v>
      </c>
      <c r="C15" s="32">
        <v>39841</v>
      </c>
      <c r="D15" s="32">
        <v>0</v>
      </c>
      <c r="E15" s="33">
        <v>809391</v>
      </c>
      <c r="F15" s="34">
        <v>758526.4</v>
      </c>
      <c r="G15" s="32">
        <v>9864</v>
      </c>
      <c r="H15" s="32">
        <v>1159.5999999999767</v>
      </c>
      <c r="I15" s="32">
        <v>769550</v>
      </c>
      <c r="J15" s="35">
        <v>1428220</v>
      </c>
      <c r="K15" s="32">
        <v>-1390635</v>
      </c>
      <c r="L15" s="32">
        <v>2037</v>
      </c>
      <c r="M15" s="32">
        <v>219</v>
      </c>
      <c r="N15" s="36">
        <v>39841</v>
      </c>
      <c r="O15" s="35">
        <v>809391</v>
      </c>
      <c r="P15" s="37"/>
      <c r="Q15" s="9">
        <f aca="true" t="shared" si="0" ref="Q15:Q67">E15-B15-C15-D15</f>
        <v>0</v>
      </c>
      <c r="R15" s="1">
        <f aca="true" t="shared" si="1" ref="R15:R67">I15-H15-G15-F15</f>
        <v>0</v>
      </c>
      <c r="S15" s="1">
        <f aca="true" t="shared" si="2" ref="S15:S67">I15-B15</f>
        <v>0</v>
      </c>
      <c r="T15" s="1">
        <f aca="true" t="shared" si="3" ref="T15:T67">N15-J15-K15-L15-M15</f>
        <v>0</v>
      </c>
      <c r="U15" s="1">
        <f aca="true" t="shared" si="4" ref="U15:U67">C15+D15-N15</f>
        <v>0</v>
      </c>
      <c r="V15" s="1">
        <f aca="true" t="shared" si="5" ref="V15:V67">I15+N15-O15</f>
        <v>0</v>
      </c>
      <c r="W15" s="1">
        <f aca="true" t="shared" si="6" ref="W15:W67">E15-O15</f>
        <v>0</v>
      </c>
      <c r="X15" s="1">
        <f>K15-'[1]DF'!D15</f>
        <v>-1451532.30925</v>
      </c>
    </row>
    <row r="16" spans="1:24" ht="5.25" customHeight="1">
      <c r="A16" s="38" t="s">
        <v>42</v>
      </c>
      <c r="B16" s="39">
        <v>135916</v>
      </c>
      <c r="C16" s="39">
        <v>102360.13675</v>
      </c>
      <c r="D16" s="39">
        <v>23811</v>
      </c>
      <c r="E16" s="40">
        <v>262087.13675</v>
      </c>
      <c r="F16" s="41">
        <v>393318.1</v>
      </c>
      <c r="G16" s="39">
        <v>17868</v>
      </c>
      <c r="H16" s="39">
        <v>-275270.1</v>
      </c>
      <c r="I16" s="39">
        <v>135916</v>
      </c>
      <c r="J16" s="42">
        <v>451597</v>
      </c>
      <c r="K16" s="39">
        <v>-325436.86325</v>
      </c>
      <c r="L16" s="39">
        <v>11</v>
      </c>
      <c r="M16" s="39">
        <v>0</v>
      </c>
      <c r="N16" s="43">
        <v>126171.13675</v>
      </c>
      <c r="O16" s="42">
        <v>262087.13675</v>
      </c>
      <c r="P16" s="37"/>
      <c r="Q16" s="9">
        <f t="shared" si="0"/>
        <v>0</v>
      </c>
      <c r="R16" s="1">
        <f t="shared" si="1"/>
        <v>0</v>
      </c>
      <c r="S16" s="1">
        <f t="shared" si="2"/>
        <v>0</v>
      </c>
      <c r="T16" s="1">
        <f t="shared" si="3"/>
        <v>0</v>
      </c>
      <c r="U16" s="1">
        <f t="shared" si="4"/>
        <v>0</v>
      </c>
      <c r="V16" s="1">
        <f t="shared" si="5"/>
        <v>0</v>
      </c>
      <c r="W16" s="1">
        <f t="shared" si="6"/>
        <v>0</v>
      </c>
      <c r="X16" s="1">
        <f>K16-'[1]DF'!D16</f>
        <v>-325436.86325</v>
      </c>
    </row>
    <row r="17" spans="1:24" ht="5.25" customHeight="1">
      <c r="A17" s="38" t="s">
        <v>43</v>
      </c>
      <c r="B17" s="39">
        <v>840520</v>
      </c>
      <c r="C17" s="39">
        <v>1052654.6030000001</v>
      </c>
      <c r="D17" s="39">
        <v>0</v>
      </c>
      <c r="E17" s="40">
        <v>1893174.6030000001</v>
      </c>
      <c r="F17" s="41">
        <v>397143.1</v>
      </c>
      <c r="G17" s="39">
        <v>89300</v>
      </c>
      <c r="H17" s="39">
        <v>354076.9</v>
      </c>
      <c r="I17" s="39">
        <v>840520</v>
      </c>
      <c r="J17" s="42">
        <v>1922302</v>
      </c>
      <c r="K17" s="39">
        <v>-907583.3969999999</v>
      </c>
      <c r="L17" s="39">
        <v>37936</v>
      </c>
      <c r="M17" s="39">
        <v>0</v>
      </c>
      <c r="N17" s="43">
        <v>1052654.6030000001</v>
      </c>
      <c r="O17" s="42">
        <v>1893174.6030000001</v>
      </c>
      <c r="P17" s="37"/>
      <c r="Q17" s="9">
        <f t="shared" si="0"/>
        <v>0</v>
      </c>
      <c r="R17" s="1">
        <f t="shared" si="1"/>
        <v>0</v>
      </c>
      <c r="S17" s="1">
        <f t="shared" si="2"/>
        <v>0</v>
      </c>
      <c r="T17" s="1">
        <f t="shared" si="3"/>
        <v>0</v>
      </c>
      <c r="U17" s="1">
        <f t="shared" si="4"/>
        <v>0</v>
      </c>
      <c r="V17" s="1">
        <f t="shared" si="5"/>
        <v>0</v>
      </c>
      <c r="W17" s="1">
        <f t="shared" si="6"/>
        <v>0</v>
      </c>
      <c r="X17" s="1">
        <f>K17-'[1]DF'!D17</f>
        <v>-907583.3969999999</v>
      </c>
    </row>
    <row r="18" spans="1:24" ht="5.25" customHeight="1">
      <c r="A18" s="38" t="s">
        <v>44</v>
      </c>
      <c r="B18" s="39">
        <v>489843</v>
      </c>
      <c r="C18" s="39">
        <v>594149.6710000001</v>
      </c>
      <c r="D18" s="39">
        <v>0</v>
      </c>
      <c r="E18" s="40">
        <v>1083992.671</v>
      </c>
      <c r="F18" s="41">
        <v>437996.4</v>
      </c>
      <c r="G18" s="39">
        <v>9451</v>
      </c>
      <c r="H18" s="39">
        <v>42395.6</v>
      </c>
      <c r="I18" s="39">
        <v>489843</v>
      </c>
      <c r="J18" s="42">
        <v>863691</v>
      </c>
      <c r="K18" s="39">
        <v>-272994.3289999999</v>
      </c>
      <c r="L18" s="39">
        <v>3453</v>
      </c>
      <c r="M18" s="39">
        <v>0</v>
      </c>
      <c r="N18" s="43">
        <v>594149.6710000001</v>
      </c>
      <c r="O18" s="42">
        <v>1083992.671</v>
      </c>
      <c r="P18" s="37"/>
      <c r="Q18" s="9">
        <f t="shared" si="0"/>
        <v>0</v>
      </c>
      <c r="R18" s="1">
        <f t="shared" si="1"/>
        <v>0</v>
      </c>
      <c r="S18" s="1">
        <f t="shared" si="2"/>
        <v>0</v>
      </c>
      <c r="T18" s="1">
        <f t="shared" si="3"/>
        <v>0</v>
      </c>
      <c r="U18" s="1">
        <f t="shared" si="4"/>
        <v>0</v>
      </c>
      <c r="V18" s="1">
        <f t="shared" si="5"/>
        <v>0</v>
      </c>
      <c r="W18" s="1">
        <f t="shared" si="6"/>
        <v>0</v>
      </c>
      <c r="X18" s="1">
        <f>K18-'[1]DF'!D18</f>
        <v>-294143.9039999999</v>
      </c>
    </row>
    <row r="19" spans="1:24" ht="5.25" customHeight="1">
      <c r="A19" s="31" t="s">
        <v>45</v>
      </c>
      <c r="B19" s="32">
        <v>3983374</v>
      </c>
      <c r="C19" s="32">
        <v>7330552.4637899995</v>
      </c>
      <c r="D19" s="32">
        <v>748393</v>
      </c>
      <c r="E19" s="33">
        <v>12062319.46379</v>
      </c>
      <c r="F19" s="34">
        <v>2755837.1</v>
      </c>
      <c r="G19" s="32">
        <v>607221</v>
      </c>
      <c r="H19" s="32">
        <v>620315.9</v>
      </c>
      <c r="I19" s="32">
        <v>3983374</v>
      </c>
      <c r="J19" s="35">
        <v>8682571</v>
      </c>
      <c r="K19" s="32">
        <v>-3600041.5362100005</v>
      </c>
      <c r="L19" s="32">
        <v>631838</v>
      </c>
      <c r="M19" s="32">
        <v>2364578</v>
      </c>
      <c r="N19" s="36">
        <v>8078945.4637899995</v>
      </c>
      <c r="O19" s="35">
        <v>12062319.46379</v>
      </c>
      <c r="P19" s="37"/>
      <c r="Q19" s="9">
        <f t="shared" si="0"/>
        <v>0</v>
      </c>
      <c r="R19" s="1">
        <f t="shared" si="1"/>
        <v>0</v>
      </c>
      <c r="S19" s="1">
        <f t="shared" si="2"/>
        <v>0</v>
      </c>
      <c r="T19" s="1">
        <f t="shared" si="3"/>
        <v>0</v>
      </c>
      <c r="U19" s="1">
        <f t="shared" si="4"/>
        <v>0</v>
      </c>
      <c r="V19" s="1">
        <f t="shared" si="5"/>
        <v>0</v>
      </c>
      <c r="W19" s="1">
        <f t="shared" si="6"/>
        <v>0</v>
      </c>
      <c r="X19" s="1">
        <f>K19-'[1]DF'!D19</f>
        <v>-4843576.805950001</v>
      </c>
    </row>
    <row r="20" spans="1:24" ht="5.25" customHeight="1">
      <c r="A20" s="38" t="s">
        <v>46</v>
      </c>
      <c r="B20" s="39">
        <v>593529</v>
      </c>
      <c r="C20" s="39">
        <v>1328125.40728</v>
      </c>
      <c r="D20" s="39">
        <v>96321</v>
      </c>
      <c r="E20" s="40">
        <v>2017975.40728</v>
      </c>
      <c r="F20" s="41">
        <v>548814.9</v>
      </c>
      <c r="G20" s="39">
        <v>60588</v>
      </c>
      <c r="H20" s="39">
        <v>-15873.9</v>
      </c>
      <c r="I20" s="39">
        <v>593529</v>
      </c>
      <c r="J20" s="42">
        <v>1243690</v>
      </c>
      <c r="K20" s="39">
        <v>134315.40727999993</v>
      </c>
      <c r="L20" s="39">
        <v>46441</v>
      </c>
      <c r="M20" s="39">
        <v>0</v>
      </c>
      <c r="N20" s="43">
        <v>1424446.40728</v>
      </c>
      <c r="O20" s="42">
        <v>2017975.40728</v>
      </c>
      <c r="P20" s="37"/>
      <c r="Q20" s="9">
        <f t="shared" si="0"/>
        <v>0</v>
      </c>
      <c r="R20" s="1">
        <f t="shared" si="1"/>
        <v>0</v>
      </c>
      <c r="S20" s="1">
        <f t="shared" si="2"/>
        <v>0</v>
      </c>
      <c r="T20" s="1">
        <f t="shared" si="3"/>
        <v>0</v>
      </c>
      <c r="U20" s="1">
        <f t="shared" si="4"/>
        <v>0</v>
      </c>
      <c r="V20" s="1">
        <f t="shared" si="5"/>
        <v>0</v>
      </c>
      <c r="W20" s="1">
        <f t="shared" si="6"/>
        <v>0</v>
      </c>
      <c r="X20" s="1">
        <f>K20-'[1]DF'!D20</f>
        <v>130622.25355999992</v>
      </c>
    </row>
    <row r="21" spans="1:24" ht="5.25" customHeight="1">
      <c r="A21" s="38" t="s">
        <v>47</v>
      </c>
      <c r="B21" s="39">
        <v>390718</v>
      </c>
      <c r="C21" s="39">
        <v>1017536.501</v>
      </c>
      <c r="D21" s="39">
        <v>323</v>
      </c>
      <c r="E21" s="40">
        <v>1408577.5010000002</v>
      </c>
      <c r="F21" s="41">
        <v>348805.5</v>
      </c>
      <c r="G21" s="39">
        <v>37974</v>
      </c>
      <c r="H21" s="39">
        <v>3938.5</v>
      </c>
      <c r="I21" s="39">
        <v>390718</v>
      </c>
      <c r="J21" s="42">
        <v>986329</v>
      </c>
      <c r="K21" s="39">
        <v>-337089.49899999995</v>
      </c>
      <c r="L21" s="39">
        <v>368620</v>
      </c>
      <c r="M21" s="39">
        <v>0</v>
      </c>
      <c r="N21" s="43">
        <v>1017859.501</v>
      </c>
      <c r="O21" s="42">
        <v>1408577.5010000002</v>
      </c>
      <c r="P21" s="37"/>
      <c r="Q21" s="9">
        <f t="shared" si="0"/>
        <v>1.1641532182693481E-10</v>
      </c>
      <c r="R21" s="1">
        <f t="shared" si="1"/>
        <v>0</v>
      </c>
      <c r="S21" s="1">
        <f t="shared" si="2"/>
        <v>0</v>
      </c>
      <c r="T21" s="1">
        <f t="shared" si="3"/>
        <v>0</v>
      </c>
      <c r="U21" s="1">
        <f t="shared" si="4"/>
        <v>0</v>
      </c>
      <c r="V21" s="1">
        <f t="shared" si="5"/>
        <v>0</v>
      </c>
      <c r="W21" s="1">
        <f t="shared" si="6"/>
        <v>0</v>
      </c>
      <c r="X21" s="1">
        <f>K21-'[1]DF'!D21</f>
        <v>-341704.06799999997</v>
      </c>
    </row>
    <row r="22" spans="1:24" ht="5.25" customHeight="1">
      <c r="A22" s="38" t="s">
        <v>48</v>
      </c>
      <c r="B22" s="39">
        <v>105345</v>
      </c>
      <c r="C22" s="39">
        <v>223473.36800000002</v>
      </c>
      <c r="D22" s="39">
        <v>213637</v>
      </c>
      <c r="E22" s="40">
        <v>542455.368</v>
      </c>
      <c r="F22" s="41">
        <v>95508.6</v>
      </c>
      <c r="G22" s="39">
        <v>1935</v>
      </c>
      <c r="H22" s="39">
        <v>7901.399999999994</v>
      </c>
      <c r="I22" s="39">
        <v>105345</v>
      </c>
      <c r="J22" s="42">
        <v>643675</v>
      </c>
      <c r="K22" s="39">
        <v>-276923.632</v>
      </c>
      <c r="L22" s="39">
        <v>69953</v>
      </c>
      <c r="M22" s="39">
        <v>406</v>
      </c>
      <c r="N22" s="43">
        <v>437110.368</v>
      </c>
      <c r="O22" s="42">
        <v>542455.368</v>
      </c>
      <c r="P22" s="37"/>
      <c r="Q22" s="9">
        <f t="shared" si="0"/>
        <v>0</v>
      </c>
      <c r="R22" s="1">
        <f t="shared" si="1"/>
        <v>0</v>
      </c>
      <c r="S22" s="1">
        <f t="shared" si="2"/>
        <v>0</v>
      </c>
      <c r="T22" s="1">
        <f t="shared" si="3"/>
        <v>0</v>
      </c>
      <c r="U22" s="1">
        <f t="shared" si="4"/>
        <v>0</v>
      </c>
      <c r="V22" s="1">
        <f t="shared" si="5"/>
        <v>0</v>
      </c>
      <c r="W22" s="1">
        <f t="shared" si="6"/>
        <v>0</v>
      </c>
      <c r="X22" s="1">
        <f>K22-'[1]DF'!D22</f>
        <v>-276923.632</v>
      </c>
    </row>
    <row r="23" spans="1:24" ht="5.25" customHeight="1">
      <c r="A23" s="31" t="s">
        <v>49</v>
      </c>
      <c r="B23" s="32">
        <v>31083</v>
      </c>
      <c r="C23" s="32">
        <v>914187.938</v>
      </c>
      <c r="D23" s="32">
        <v>70368</v>
      </c>
      <c r="E23" s="33">
        <v>1015638.938</v>
      </c>
      <c r="F23" s="34">
        <v>135684.4</v>
      </c>
      <c r="G23" s="32">
        <v>141545</v>
      </c>
      <c r="H23" s="32">
        <v>-246146.4</v>
      </c>
      <c r="I23" s="32">
        <v>31083</v>
      </c>
      <c r="J23" s="35">
        <v>1012652</v>
      </c>
      <c r="K23" s="32">
        <v>-409456.06200000003</v>
      </c>
      <c r="L23" s="32">
        <v>372238</v>
      </c>
      <c r="M23" s="32">
        <v>9122</v>
      </c>
      <c r="N23" s="36">
        <v>984555.938</v>
      </c>
      <c r="O23" s="35">
        <v>1015638.938</v>
      </c>
      <c r="P23" s="37"/>
      <c r="Q23" s="9">
        <f t="shared" si="0"/>
        <v>0</v>
      </c>
      <c r="R23" s="1">
        <f t="shared" si="1"/>
        <v>0</v>
      </c>
      <c r="S23" s="1">
        <f t="shared" si="2"/>
        <v>0</v>
      </c>
      <c r="T23" s="1">
        <f t="shared" si="3"/>
        <v>0</v>
      </c>
      <c r="U23" s="1">
        <f t="shared" si="4"/>
        <v>0</v>
      </c>
      <c r="V23" s="1">
        <f t="shared" si="5"/>
        <v>0</v>
      </c>
      <c r="W23" s="1">
        <f t="shared" si="6"/>
        <v>0</v>
      </c>
      <c r="X23" s="1">
        <f>K23-'[1]DF'!D23</f>
        <v>-409456.06200000003</v>
      </c>
    </row>
    <row r="24" spans="1:24" ht="5.25" customHeight="1">
      <c r="A24" s="38" t="s">
        <v>50</v>
      </c>
      <c r="B24" s="39">
        <v>2195909</v>
      </c>
      <c r="C24" s="39">
        <v>3335615.283009999</v>
      </c>
      <c r="D24" s="39">
        <v>1124495</v>
      </c>
      <c r="E24" s="40">
        <v>6656019.2830099985</v>
      </c>
      <c r="F24" s="41">
        <v>2120134.5</v>
      </c>
      <c r="G24" s="39">
        <v>132402</v>
      </c>
      <c r="H24" s="39">
        <v>-56627.5</v>
      </c>
      <c r="I24" s="39">
        <v>2195909</v>
      </c>
      <c r="J24" s="42">
        <v>6430037</v>
      </c>
      <c r="K24" s="39">
        <v>-2247082.7169900015</v>
      </c>
      <c r="L24" s="39">
        <v>277156</v>
      </c>
      <c r="M24" s="39">
        <v>0</v>
      </c>
      <c r="N24" s="43">
        <v>4460110.2830099985</v>
      </c>
      <c r="O24" s="42">
        <v>6656019.2830099985</v>
      </c>
      <c r="P24" s="37"/>
      <c r="Q24" s="9">
        <f t="shared" si="0"/>
        <v>0</v>
      </c>
      <c r="R24" s="1">
        <f t="shared" si="1"/>
        <v>0</v>
      </c>
      <c r="S24" s="1">
        <f t="shared" si="2"/>
        <v>0</v>
      </c>
      <c r="T24" s="1">
        <f t="shared" si="3"/>
        <v>0</v>
      </c>
      <c r="U24" s="1">
        <f t="shared" si="4"/>
        <v>0</v>
      </c>
      <c r="V24" s="1">
        <f t="shared" si="5"/>
        <v>0</v>
      </c>
      <c r="W24" s="1">
        <f t="shared" si="6"/>
        <v>0</v>
      </c>
      <c r="X24" s="1">
        <f>K24-'[1]DF'!D24</f>
        <v>-2271843.3005500017</v>
      </c>
    </row>
    <row r="25" spans="1:24" ht="5.25" customHeight="1">
      <c r="A25" s="38" t="s">
        <v>51</v>
      </c>
      <c r="B25" s="39">
        <v>1463283</v>
      </c>
      <c r="C25" s="39">
        <v>1297928.01597</v>
      </c>
      <c r="D25" s="39">
        <v>32632</v>
      </c>
      <c r="E25" s="40">
        <v>2793843.01597</v>
      </c>
      <c r="F25" s="41">
        <v>1229869.1</v>
      </c>
      <c r="G25" s="39">
        <v>70083</v>
      </c>
      <c r="H25" s="39">
        <v>163330.9</v>
      </c>
      <c r="I25" s="39">
        <v>1463283</v>
      </c>
      <c r="J25" s="42">
        <v>2521855</v>
      </c>
      <c r="K25" s="39">
        <v>-1244189.98403</v>
      </c>
      <c r="L25" s="39">
        <v>8230</v>
      </c>
      <c r="M25" s="39">
        <v>44665</v>
      </c>
      <c r="N25" s="43">
        <v>1330560.01597</v>
      </c>
      <c r="O25" s="42">
        <v>2793843.01597</v>
      </c>
      <c r="P25" s="37"/>
      <c r="Q25" s="9">
        <f t="shared" si="0"/>
        <v>0</v>
      </c>
      <c r="R25" s="1">
        <f t="shared" si="1"/>
        <v>0</v>
      </c>
      <c r="S25" s="1">
        <f t="shared" si="2"/>
        <v>0</v>
      </c>
      <c r="T25" s="1">
        <f t="shared" si="3"/>
        <v>0</v>
      </c>
      <c r="U25" s="1">
        <f t="shared" si="4"/>
        <v>0</v>
      </c>
      <c r="V25" s="1">
        <f t="shared" si="5"/>
        <v>0</v>
      </c>
      <c r="W25" s="1">
        <f t="shared" si="6"/>
        <v>0</v>
      </c>
      <c r="X25" s="1">
        <f>K25-'[1]DF'!D25</f>
        <v>-1448408.77911</v>
      </c>
    </row>
    <row r="26" spans="1:24" ht="5.25" customHeight="1">
      <c r="A26" s="38" t="s">
        <v>52</v>
      </c>
      <c r="B26" s="39">
        <v>105484</v>
      </c>
      <c r="C26" s="39">
        <v>219602.834</v>
      </c>
      <c r="D26" s="39">
        <v>0</v>
      </c>
      <c r="E26" s="40">
        <v>325086.83400000003</v>
      </c>
      <c r="F26" s="41">
        <v>120152.4</v>
      </c>
      <c r="G26" s="39">
        <v>19446</v>
      </c>
      <c r="H26" s="39">
        <v>-34114.4</v>
      </c>
      <c r="I26" s="39">
        <v>105484</v>
      </c>
      <c r="J26" s="42">
        <v>259869</v>
      </c>
      <c r="K26" s="39">
        <v>-43898.166</v>
      </c>
      <c r="L26" s="39">
        <v>3632</v>
      </c>
      <c r="M26" s="39">
        <v>0</v>
      </c>
      <c r="N26" s="43">
        <v>219602.834</v>
      </c>
      <c r="O26" s="42">
        <v>325086.83400000003</v>
      </c>
      <c r="P26" s="37"/>
      <c r="Q26" s="9">
        <f t="shared" si="0"/>
        <v>2.9103830456733704E-11</v>
      </c>
      <c r="R26" s="1">
        <f t="shared" si="1"/>
        <v>0</v>
      </c>
      <c r="S26" s="1">
        <f t="shared" si="2"/>
        <v>0</v>
      </c>
      <c r="T26" s="1">
        <f t="shared" si="3"/>
        <v>0</v>
      </c>
      <c r="U26" s="1">
        <f t="shared" si="4"/>
        <v>0</v>
      </c>
      <c r="V26" s="1">
        <f t="shared" si="5"/>
        <v>0</v>
      </c>
      <c r="W26" s="1">
        <f t="shared" si="6"/>
        <v>0</v>
      </c>
      <c r="X26" s="1">
        <f>K26-'[1]DF'!D26</f>
        <v>-45890.924999999996</v>
      </c>
    </row>
    <row r="27" spans="1:24" ht="5.25" customHeight="1">
      <c r="A27" s="31" t="s">
        <v>53</v>
      </c>
      <c r="B27" s="32">
        <v>209056</v>
      </c>
      <c r="C27" s="32">
        <v>417206.935</v>
      </c>
      <c r="D27" s="32">
        <v>352</v>
      </c>
      <c r="E27" s="33">
        <v>626614.935</v>
      </c>
      <c r="F27" s="34">
        <v>346813.9</v>
      </c>
      <c r="G27" s="32">
        <v>6066</v>
      </c>
      <c r="H27" s="32">
        <v>-143823.9</v>
      </c>
      <c r="I27" s="32">
        <v>209056</v>
      </c>
      <c r="J27" s="35">
        <v>662884</v>
      </c>
      <c r="K27" s="32">
        <v>-247958.065</v>
      </c>
      <c r="L27" s="32">
        <v>2633</v>
      </c>
      <c r="M27" s="32">
        <v>0</v>
      </c>
      <c r="N27" s="36">
        <v>417558.935</v>
      </c>
      <c r="O27" s="35">
        <v>626614.935</v>
      </c>
      <c r="P27" s="37"/>
      <c r="Q27" s="9">
        <f t="shared" si="0"/>
        <v>5.820766091346741E-11</v>
      </c>
      <c r="R27" s="1">
        <f t="shared" si="1"/>
        <v>0</v>
      </c>
      <c r="S27" s="1">
        <f t="shared" si="2"/>
        <v>0</v>
      </c>
      <c r="T27" s="1">
        <f t="shared" si="3"/>
        <v>0</v>
      </c>
      <c r="U27" s="1">
        <f t="shared" si="4"/>
        <v>0</v>
      </c>
      <c r="V27" s="1">
        <f t="shared" si="5"/>
        <v>0</v>
      </c>
      <c r="W27" s="1">
        <f t="shared" si="6"/>
        <v>0</v>
      </c>
      <c r="X27" s="1">
        <f>K27-'[1]DF'!D27</f>
        <v>-251555.315</v>
      </c>
    </row>
    <row r="28" spans="1:24" ht="5.25" customHeight="1">
      <c r="A28" s="38" t="s">
        <v>54</v>
      </c>
      <c r="B28" s="39">
        <v>1485344</v>
      </c>
      <c r="C28" s="39">
        <v>3264168.2</v>
      </c>
      <c r="D28" s="39">
        <v>604987</v>
      </c>
      <c r="E28" s="40">
        <v>5354499.2</v>
      </c>
      <c r="F28" s="41">
        <v>1008378.7</v>
      </c>
      <c r="G28" s="39">
        <v>254720</v>
      </c>
      <c r="H28" s="39">
        <v>222245.3</v>
      </c>
      <c r="I28" s="39">
        <v>1485344</v>
      </c>
      <c r="J28" s="42">
        <v>4254764</v>
      </c>
      <c r="K28" s="39">
        <v>-870058.8</v>
      </c>
      <c r="L28" s="39">
        <v>484450</v>
      </c>
      <c r="M28" s="39">
        <v>0</v>
      </c>
      <c r="N28" s="43">
        <v>3869155.2</v>
      </c>
      <c r="O28" s="42">
        <v>5354499.2</v>
      </c>
      <c r="P28" s="37"/>
      <c r="Q28" s="9">
        <f t="shared" si="0"/>
        <v>0</v>
      </c>
      <c r="R28" s="1">
        <f t="shared" si="1"/>
        <v>0</v>
      </c>
      <c r="S28" s="1">
        <f t="shared" si="2"/>
        <v>0</v>
      </c>
      <c r="T28" s="1">
        <f t="shared" si="3"/>
        <v>2.3283064365386963E-10</v>
      </c>
      <c r="U28" s="1">
        <f t="shared" si="4"/>
        <v>0</v>
      </c>
      <c r="V28" s="1">
        <f t="shared" si="5"/>
        <v>0</v>
      </c>
      <c r="W28" s="1">
        <f t="shared" si="6"/>
        <v>0</v>
      </c>
      <c r="X28" s="1">
        <f>K28-'[1]DF'!D28</f>
        <v>-900507.8</v>
      </c>
    </row>
    <row r="29" spans="1:24" ht="5.25" customHeight="1">
      <c r="A29" s="38" t="s">
        <v>55</v>
      </c>
      <c r="B29" s="39">
        <v>1071732</v>
      </c>
      <c r="C29" s="39">
        <v>1153502.584608901</v>
      </c>
      <c r="D29" s="39">
        <v>139206</v>
      </c>
      <c r="E29" s="40">
        <v>2364440.5846089013</v>
      </c>
      <c r="F29" s="41">
        <v>633326.1</v>
      </c>
      <c r="G29" s="39">
        <v>44755</v>
      </c>
      <c r="H29" s="39">
        <v>393650.9</v>
      </c>
      <c r="I29" s="39">
        <v>1071732</v>
      </c>
      <c r="J29" s="42">
        <v>2009438</v>
      </c>
      <c r="K29" s="39">
        <v>-792843.4153910989</v>
      </c>
      <c r="L29" s="39">
        <v>35748</v>
      </c>
      <c r="M29" s="39">
        <v>40366</v>
      </c>
      <c r="N29" s="43">
        <v>1292708.584608901</v>
      </c>
      <c r="O29" s="42">
        <v>2364440.5846089013</v>
      </c>
      <c r="P29" s="37"/>
      <c r="Q29" s="9">
        <f t="shared" si="0"/>
        <v>2.3283064365386963E-10</v>
      </c>
      <c r="R29" s="1">
        <f t="shared" si="1"/>
        <v>0</v>
      </c>
      <c r="S29" s="1">
        <f t="shared" si="2"/>
        <v>0</v>
      </c>
      <c r="T29" s="1">
        <f t="shared" si="3"/>
        <v>0</v>
      </c>
      <c r="U29" s="1">
        <f t="shared" si="4"/>
        <v>0</v>
      </c>
      <c r="V29" s="1">
        <f t="shared" si="5"/>
        <v>0</v>
      </c>
      <c r="W29" s="1">
        <f t="shared" si="6"/>
        <v>0</v>
      </c>
      <c r="X29" s="1">
        <f>K29-'[1]DF'!D29</f>
        <v>-792843.4153910989</v>
      </c>
    </row>
    <row r="30" spans="1:24" ht="5.25" customHeight="1">
      <c r="A30" s="38" t="s">
        <v>56</v>
      </c>
      <c r="B30" s="39">
        <v>511855</v>
      </c>
      <c r="C30" s="39">
        <v>864608.057</v>
      </c>
      <c r="D30" s="39">
        <v>0</v>
      </c>
      <c r="E30" s="40">
        <v>1376463.057</v>
      </c>
      <c r="F30" s="41">
        <v>323319.7</v>
      </c>
      <c r="G30" s="39">
        <v>16567</v>
      </c>
      <c r="H30" s="39">
        <v>171968.3</v>
      </c>
      <c r="I30" s="39">
        <v>511855</v>
      </c>
      <c r="J30" s="42">
        <v>1360603</v>
      </c>
      <c r="K30" s="39">
        <v>-516323.94299999997</v>
      </c>
      <c r="L30" s="39">
        <v>20329</v>
      </c>
      <c r="M30" s="39">
        <v>0</v>
      </c>
      <c r="N30" s="43">
        <v>864608.057</v>
      </c>
      <c r="O30" s="42">
        <v>1376463.057</v>
      </c>
      <c r="P30" s="37"/>
      <c r="Q30" s="9">
        <f t="shared" si="0"/>
        <v>0</v>
      </c>
      <c r="R30" s="1">
        <f t="shared" si="1"/>
        <v>0</v>
      </c>
      <c r="S30" s="1">
        <f t="shared" si="2"/>
        <v>0</v>
      </c>
      <c r="T30" s="1">
        <f t="shared" si="3"/>
        <v>0</v>
      </c>
      <c r="U30" s="1">
        <f t="shared" si="4"/>
        <v>0</v>
      </c>
      <c r="V30" s="1">
        <f t="shared" si="5"/>
        <v>0</v>
      </c>
      <c r="W30" s="1">
        <f t="shared" si="6"/>
        <v>0</v>
      </c>
      <c r="X30" s="1">
        <f>K30-'[1]DF'!D30</f>
        <v>-517581.985</v>
      </c>
    </row>
    <row r="31" spans="1:24" ht="5.25" customHeight="1">
      <c r="A31" s="31" t="s">
        <v>57</v>
      </c>
      <c r="B31" s="32">
        <v>388065</v>
      </c>
      <c r="C31" s="32">
        <v>635013.922</v>
      </c>
      <c r="D31" s="32">
        <v>78275</v>
      </c>
      <c r="E31" s="33">
        <v>1101353.922</v>
      </c>
      <c r="F31" s="34">
        <v>458225.5</v>
      </c>
      <c r="G31" s="32">
        <v>10459</v>
      </c>
      <c r="H31" s="32">
        <v>-80619.5</v>
      </c>
      <c r="I31" s="32">
        <v>388065</v>
      </c>
      <c r="J31" s="35">
        <v>1223220</v>
      </c>
      <c r="K31" s="32">
        <v>-514161.078</v>
      </c>
      <c r="L31" s="32">
        <v>4230</v>
      </c>
      <c r="M31" s="32">
        <v>0</v>
      </c>
      <c r="N31" s="36">
        <v>713288.922</v>
      </c>
      <c r="O31" s="35">
        <v>1101353.922</v>
      </c>
      <c r="P31" s="37"/>
      <c r="Q31" s="9">
        <f t="shared" si="0"/>
        <v>0</v>
      </c>
      <c r="R31" s="1">
        <f t="shared" si="1"/>
        <v>0</v>
      </c>
      <c r="S31" s="1">
        <f t="shared" si="2"/>
        <v>0</v>
      </c>
      <c r="T31" s="1">
        <f t="shared" si="3"/>
        <v>0</v>
      </c>
      <c r="U31" s="1">
        <f t="shared" si="4"/>
        <v>0</v>
      </c>
      <c r="V31" s="1">
        <f t="shared" si="5"/>
        <v>0</v>
      </c>
      <c r="W31" s="1">
        <f t="shared" si="6"/>
        <v>0</v>
      </c>
      <c r="X31" s="1">
        <f>K31-'[1]DF'!D31</f>
        <v>-516026.969</v>
      </c>
    </row>
    <row r="32" spans="1:24" ht="5.25" customHeight="1">
      <c r="A32" s="38" t="s">
        <v>58</v>
      </c>
      <c r="B32" s="39">
        <v>715036</v>
      </c>
      <c r="C32" s="39">
        <v>1211269.4610000001</v>
      </c>
      <c r="D32" s="39">
        <v>0</v>
      </c>
      <c r="E32" s="40">
        <v>1926305.4610000001</v>
      </c>
      <c r="F32" s="41">
        <v>595590.6</v>
      </c>
      <c r="G32" s="39">
        <v>19951</v>
      </c>
      <c r="H32" s="39">
        <v>99494.4</v>
      </c>
      <c r="I32" s="39">
        <v>715036</v>
      </c>
      <c r="J32" s="42">
        <v>1844287</v>
      </c>
      <c r="K32" s="39">
        <v>-723329.5389999999</v>
      </c>
      <c r="L32" s="39">
        <v>90177</v>
      </c>
      <c r="M32" s="39">
        <v>135</v>
      </c>
      <c r="N32" s="43">
        <v>1211269.4610000001</v>
      </c>
      <c r="O32" s="42">
        <v>1926305.4610000001</v>
      </c>
      <c r="P32" s="37"/>
      <c r="Q32" s="9">
        <f t="shared" si="0"/>
        <v>0</v>
      </c>
      <c r="R32" s="1">
        <f t="shared" si="1"/>
        <v>0</v>
      </c>
      <c r="S32" s="1">
        <f t="shared" si="2"/>
        <v>0</v>
      </c>
      <c r="T32" s="1">
        <f t="shared" si="3"/>
        <v>0</v>
      </c>
      <c r="U32" s="1">
        <f t="shared" si="4"/>
        <v>0</v>
      </c>
      <c r="V32" s="1">
        <f t="shared" si="5"/>
        <v>0</v>
      </c>
      <c r="W32" s="1">
        <f t="shared" si="6"/>
        <v>0</v>
      </c>
      <c r="X32" s="1">
        <f>K32-'[1]DF'!D32</f>
        <v>-723329.5389999999</v>
      </c>
    </row>
    <row r="33" spans="1:24" ht="5.25" customHeight="1">
      <c r="A33" s="38" t="s">
        <v>59</v>
      </c>
      <c r="B33" s="39">
        <v>752830</v>
      </c>
      <c r="C33" s="39">
        <v>841613.1706500001</v>
      </c>
      <c r="D33" s="39">
        <v>43301</v>
      </c>
      <c r="E33" s="40">
        <v>1637744.1706500002</v>
      </c>
      <c r="F33" s="41">
        <v>654977.1</v>
      </c>
      <c r="G33" s="39">
        <v>34721</v>
      </c>
      <c r="H33" s="39">
        <v>63131.9</v>
      </c>
      <c r="I33" s="39">
        <v>752830</v>
      </c>
      <c r="J33" s="42">
        <v>1574119</v>
      </c>
      <c r="K33" s="39">
        <v>-697940.8293499999</v>
      </c>
      <c r="L33" s="39">
        <v>8736</v>
      </c>
      <c r="M33" s="39">
        <v>0</v>
      </c>
      <c r="N33" s="43">
        <v>884914.1706500001</v>
      </c>
      <c r="O33" s="42">
        <v>1637744.1706500002</v>
      </c>
      <c r="P33" s="37"/>
      <c r="Q33" s="9">
        <f t="shared" si="0"/>
        <v>1.1641532182693481E-10</v>
      </c>
      <c r="R33" s="1">
        <f t="shared" si="1"/>
        <v>0</v>
      </c>
      <c r="S33" s="1">
        <f t="shared" si="2"/>
        <v>0</v>
      </c>
      <c r="T33" s="1">
        <f t="shared" si="3"/>
        <v>0</v>
      </c>
      <c r="U33" s="1">
        <f t="shared" si="4"/>
        <v>0</v>
      </c>
      <c r="V33" s="1">
        <f t="shared" si="5"/>
        <v>0</v>
      </c>
      <c r="W33" s="1">
        <f t="shared" si="6"/>
        <v>0</v>
      </c>
      <c r="X33" s="1">
        <f>K33-'[1]DF'!D33</f>
        <v>-697940.8293499999</v>
      </c>
    </row>
    <row r="34" spans="1:24" ht="5.25" customHeight="1">
      <c r="A34" s="38" t="s">
        <v>60</v>
      </c>
      <c r="B34" s="39">
        <v>200323</v>
      </c>
      <c r="C34" s="39">
        <v>55803.879</v>
      </c>
      <c r="D34" s="39">
        <v>87710</v>
      </c>
      <c r="E34" s="40">
        <v>343836.879</v>
      </c>
      <c r="F34" s="41">
        <v>159830.6</v>
      </c>
      <c r="G34" s="39">
        <v>7075</v>
      </c>
      <c r="H34" s="39">
        <v>33417.4</v>
      </c>
      <c r="I34" s="39">
        <v>200323</v>
      </c>
      <c r="J34" s="42">
        <v>401045</v>
      </c>
      <c r="K34" s="39">
        <v>-257650.12099999998</v>
      </c>
      <c r="L34" s="39">
        <v>119</v>
      </c>
      <c r="M34" s="39">
        <v>0</v>
      </c>
      <c r="N34" s="43">
        <v>143513.87900000002</v>
      </c>
      <c r="O34" s="42">
        <v>343836.879</v>
      </c>
      <c r="P34" s="37"/>
      <c r="Q34" s="9">
        <f t="shared" si="0"/>
        <v>0</v>
      </c>
      <c r="R34" s="1">
        <f t="shared" si="1"/>
        <v>0</v>
      </c>
      <c r="S34" s="1">
        <f t="shared" si="2"/>
        <v>0</v>
      </c>
      <c r="T34" s="1">
        <f t="shared" si="3"/>
        <v>0</v>
      </c>
      <c r="U34" s="1">
        <f t="shared" si="4"/>
        <v>0</v>
      </c>
      <c r="V34" s="1">
        <f t="shared" si="5"/>
        <v>0</v>
      </c>
      <c r="W34" s="1">
        <f t="shared" si="6"/>
        <v>0</v>
      </c>
      <c r="X34" s="1">
        <f>K34-'[1]DF'!D34</f>
        <v>-290212.859</v>
      </c>
    </row>
    <row r="35" spans="1:24" ht="5.25" customHeight="1">
      <c r="A35" s="31" t="s">
        <v>61</v>
      </c>
      <c r="B35" s="32">
        <v>691844</v>
      </c>
      <c r="C35" s="32">
        <v>2030669.67294</v>
      </c>
      <c r="D35" s="32">
        <v>458718</v>
      </c>
      <c r="E35" s="33">
        <v>3181231.67294</v>
      </c>
      <c r="F35" s="34">
        <v>624900.6</v>
      </c>
      <c r="G35" s="32">
        <v>37096</v>
      </c>
      <c r="H35" s="32">
        <v>29847.4</v>
      </c>
      <c r="I35" s="32">
        <v>691844</v>
      </c>
      <c r="J35" s="35">
        <v>2102763</v>
      </c>
      <c r="K35" s="32">
        <v>-349739.32706000004</v>
      </c>
      <c r="L35" s="32">
        <v>645547</v>
      </c>
      <c r="M35" s="32">
        <v>90817</v>
      </c>
      <c r="N35" s="36">
        <v>2489387.67294</v>
      </c>
      <c r="O35" s="35">
        <v>3181231.67294</v>
      </c>
      <c r="P35" s="37"/>
      <c r="Q35" s="9">
        <f t="shared" si="0"/>
        <v>0</v>
      </c>
      <c r="R35" s="1">
        <f t="shared" si="1"/>
        <v>0</v>
      </c>
      <c r="S35" s="1">
        <f t="shared" si="2"/>
        <v>0</v>
      </c>
      <c r="T35" s="1">
        <f t="shared" si="3"/>
        <v>0</v>
      </c>
      <c r="U35" s="1">
        <f t="shared" si="4"/>
        <v>0</v>
      </c>
      <c r="V35" s="1">
        <f t="shared" si="5"/>
        <v>0</v>
      </c>
      <c r="W35" s="1">
        <f t="shared" si="6"/>
        <v>0</v>
      </c>
      <c r="X35" s="1">
        <f>K35-'[1]DF'!D35</f>
        <v>-380764.82533</v>
      </c>
    </row>
    <row r="36" spans="1:24" ht="5.25" customHeight="1">
      <c r="A36" s="38" t="s">
        <v>62</v>
      </c>
      <c r="B36" s="39">
        <v>652315</v>
      </c>
      <c r="C36" s="39">
        <v>1022454.65472</v>
      </c>
      <c r="D36" s="39">
        <v>464013</v>
      </c>
      <c r="E36" s="40">
        <v>2138782.65472</v>
      </c>
      <c r="F36" s="41">
        <v>367279.9</v>
      </c>
      <c r="G36" s="39">
        <v>94840</v>
      </c>
      <c r="H36" s="39">
        <v>190195.1</v>
      </c>
      <c r="I36" s="39">
        <v>652315</v>
      </c>
      <c r="J36" s="42">
        <v>2375237</v>
      </c>
      <c r="K36" s="39">
        <v>-1871086.34528</v>
      </c>
      <c r="L36" s="39">
        <v>968629</v>
      </c>
      <c r="M36" s="39">
        <v>13688</v>
      </c>
      <c r="N36" s="43">
        <v>1486467.65472</v>
      </c>
      <c r="O36" s="42">
        <v>2138782.65472</v>
      </c>
      <c r="P36" s="37"/>
      <c r="Q36" s="9">
        <f t="shared" si="0"/>
        <v>0</v>
      </c>
      <c r="R36" s="1">
        <f t="shared" si="1"/>
        <v>0</v>
      </c>
      <c r="S36" s="1">
        <f t="shared" si="2"/>
        <v>0</v>
      </c>
      <c r="T36" s="1">
        <f t="shared" si="3"/>
        <v>0</v>
      </c>
      <c r="U36" s="1">
        <f t="shared" si="4"/>
        <v>0</v>
      </c>
      <c r="V36" s="1">
        <f t="shared" si="5"/>
        <v>0</v>
      </c>
      <c r="W36" s="1">
        <f t="shared" si="6"/>
        <v>0</v>
      </c>
      <c r="X36" s="1">
        <f>K36-'[1]DF'!D36</f>
        <v>-1871086.34528</v>
      </c>
    </row>
    <row r="37" spans="1:24" ht="5.25" customHeight="1">
      <c r="A37" s="38" t="s">
        <v>63</v>
      </c>
      <c r="B37" s="39">
        <v>1201081</v>
      </c>
      <c r="C37" s="39">
        <v>1903053.1388700001</v>
      </c>
      <c r="D37" s="39">
        <v>33618</v>
      </c>
      <c r="E37" s="40">
        <v>3137752.13887</v>
      </c>
      <c r="F37" s="41">
        <v>904058.7</v>
      </c>
      <c r="G37" s="39">
        <v>82238</v>
      </c>
      <c r="H37" s="39">
        <v>214784.3</v>
      </c>
      <c r="I37" s="39">
        <v>1201081</v>
      </c>
      <c r="J37" s="42">
        <v>2871325</v>
      </c>
      <c r="K37" s="39">
        <v>-1164515.8611299999</v>
      </c>
      <c r="L37" s="39">
        <v>229862</v>
      </c>
      <c r="M37" s="39">
        <v>0</v>
      </c>
      <c r="N37" s="43">
        <v>1936671.1388700001</v>
      </c>
      <c r="O37" s="42">
        <v>3137752.13887</v>
      </c>
      <c r="P37" s="37"/>
      <c r="Q37" s="9">
        <f t="shared" si="0"/>
        <v>-2.3283064365386963E-10</v>
      </c>
      <c r="R37" s="1">
        <f t="shared" si="1"/>
        <v>0</v>
      </c>
      <c r="S37" s="1">
        <f t="shared" si="2"/>
        <v>0</v>
      </c>
      <c r="T37" s="1">
        <f t="shared" si="3"/>
        <v>0</v>
      </c>
      <c r="U37" s="1">
        <f t="shared" si="4"/>
        <v>0</v>
      </c>
      <c r="V37" s="1">
        <f t="shared" si="5"/>
        <v>0</v>
      </c>
      <c r="W37" s="1">
        <f t="shared" si="6"/>
        <v>0</v>
      </c>
      <c r="X37" s="1">
        <f>K37-'[1]DF'!D37</f>
        <v>-1304513.3568499999</v>
      </c>
    </row>
    <row r="38" spans="1:24" ht="5.25" customHeight="1">
      <c r="A38" s="38" t="s">
        <v>64</v>
      </c>
      <c r="B38" s="39">
        <v>715127</v>
      </c>
      <c r="C38" s="39">
        <v>1198641.066</v>
      </c>
      <c r="D38" s="39">
        <v>0</v>
      </c>
      <c r="E38" s="40">
        <v>1913768.066</v>
      </c>
      <c r="F38" s="41">
        <v>609575.2</v>
      </c>
      <c r="G38" s="39">
        <v>79796</v>
      </c>
      <c r="H38" s="39">
        <v>25755.8</v>
      </c>
      <c r="I38" s="39">
        <v>715127</v>
      </c>
      <c r="J38" s="42">
        <v>1653609</v>
      </c>
      <c r="K38" s="39">
        <v>-832399.9339999999</v>
      </c>
      <c r="L38" s="39">
        <v>377432</v>
      </c>
      <c r="M38" s="39">
        <v>0</v>
      </c>
      <c r="N38" s="43">
        <v>1198641.066</v>
      </c>
      <c r="O38" s="42">
        <v>1913768.066</v>
      </c>
      <c r="P38" s="37"/>
      <c r="Q38" s="9">
        <f t="shared" si="0"/>
        <v>0</v>
      </c>
      <c r="R38" s="1">
        <f t="shared" si="1"/>
        <v>0</v>
      </c>
      <c r="S38" s="1">
        <f t="shared" si="2"/>
        <v>0</v>
      </c>
      <c r="T38" s="1">
        <f t="shared" si="3"/>
        <v>0</v>
      </c>
      <c r="U38" s="1">
        <f t="shared" si="4"/>
        <v>0</v>
      </c>
      <c r="V38" s="1">
        <f t="shared" si="5"/>
        <v>0</v>
      </c>
      <c r="W38" s="1">
        <f t="shared" si="6"/>
        <v>0</v>
      </c>
      <c r="X38" s="1">
        <f>K38-'[1]DF'!D38</f>
        <v>-877124.7689999999</v>
      </c>
    </row>
    <row r="39" spans="1:24" ht="5.25" customHeight="1">
      <c r="A39" s="31" t="s">
        <v>65</v>
      </c>
      <c r="B39" s="32">
        <v>526045</v>
      </c>
      <c r="C39" s="32">
        <v>566986.8470000001</v>
      </c>
      <c r="D39" s="32">
        <v>0</v>
      </c>
      <c r="E39" s="33">
        <v>1093031.847</v>
      </c>
      <c r="F39" s="34">
        <v>936904.3</v>
      </c>
      <c r="G39" s="32">
        <v>7227</v>
      </c>
      <c r="H39" s="32">
        <v>-418086.3</v>
      </c>
      <c r="I39" s="32">
        <v>526045</v>
      </c>
      <c r="J39" s="35">
        <v>1405154</v>
      </c>
      <c r="K39" s="32">
        <v>-839855.1529999999</v>
      </c>
      <c r="L39" s="32">
        <v>1688</v>
      </c>
      <c r="M39" s="32">
        <v>0</v>
      </c>
      <c r="N39" s="36">
        <v>566986.8470000001</v>
      </c>
      <c r="O39" s="35">
        <v>1093031.847</v>
      </c>
      <c r="P39" s="37"/>
      <c r="Q39" s="9">
        <f t="shared" si="0"/>
        <v>0</v>
      </c>
      <c r="R39" s="1">
        <f t="shared" si="1"/>
        <v>0</v>
      </c>
      <c r="S39" s="1">
        <f t="shared" si="2"/>
        <v>0</v>
      </c>
      <c r="T39" s="1">
        <f t="shared" si="3"/>
        <v>0</v>
      </c>
      <c r="U39" s="1">
        <f t="shared" si="4"/>
        <v>0</v>
      </c>
      <c r="V39" s="1">
        <f t="shared" si="5"/>
        <v>0</v>
      </c>
      <c r="W39" s="1">
        <f t="shared" si="6"/>
        <v>0</v>
      </c>
      <c r="X39" s="1">
        <f>K39-'[1]DF'!D39</f>
        <v>-839855.1529999999</v>
      </c>
    </row>
    <row r="40" spans="1:24" ht="5.25" customHeight="1">
      <c r="A40" s="38" t="s">
        <v>66</v>
      </c>
      <c r="B40" s="39">
        <v>958268</v>
      </c>
      <c r="C40" s="39">
        <v>1058948.8076266667</v>
      </c>
      <c r="D40" s="39">
        <v>0</v>
      </c>
      <c r="E40" s="40">
        <v>2017216.8076266667</v>
      </c>
      <c r="F40" s="41">
        <v>830599.9</v>
      </c>
      <c r="G40" s="39">
        <v>47234</v>
      </c>
      <c r="H40" s="39">
        <v>80434.1</v>
      </c>
      <c r="I40" s="39">
        <v>958268</v>
      </c>
      <c r="J40" s="42">
        <v>2143163</v>
      </c>
      <c r="K40" s="39">
        <v>-1091232.1923733333</v>
      </c>
      <c r="L40" s="39">
        <v>7018</v>
      </c>
      <c r="M40" s="39">
        <v>0</v>
      </c>
      <c r="N40" s="43">
        <v>1058948.8076266667</v>
      </c>
      <c r="O40" s="42">
        <v>2017216.8076266667</v>
      </c>
      <c r="P40" s="37"/>
      <c r="Q40" s="9">
        <f t="shared" si="0"/>
        <v>0</v>
      </c>
      <c r="R40" s="1">
        <f t="shared" si="1"/>
        <v>0</v>
      </c>
      <c r="S40" s="1">
        <f t="shared" si="2"/>
        <v>0</v>
      </c>
      <c r="T40" s="1">
        <f t="shared" si="3"/>
        <v>0</v>
      </c>
      <c r="U40" s="1">
        <f t="shared" si="4"/>
        <v>0</v>
      </c>
      <c r="V40" s="1">
        <f t="shared" si="5"/>
        <v>0</v>
      </c>
      <c r="W40" s="1">
        <f t="shared" si="6"/>
        <v>0</v>
      </c>
      <c r="X40" s="1">
        <f>K40-'[1]DF'!D40</f>
        <v>-1091232.1923733333</v>
      </c>
    </row>
    <row r="41" spans="1:24" ht="5.25" customHeight="1">
      <c r="A41" s="38" t="s">
        <v>67</v>
      </c>
      <c r="B41" s="39">
        <v>181419</v>
      </c>
      <c r="C41" s="39">
        <v>409554.97422</v>
      </c>
      <c r="D41" s="39">
        <v>1988</v>
      </c>
      <c r="E41" s="40">
        <v>592961.97422</v>
      </c>
      <c r="F41" s="41">
        <v>310030.4</v>
      </c>
      <c r="G41" s="39">
        <v>1459</v>
      </c>
      <c r="H41" s="39">
        <v>-130070.4</v>
      </c>
      <c r="I41" s="39">
        <v>181419</v>
      </c>
      <c r="J41" s="42">
        <v>404609</v>
      </c>
      <c r="K41" s="39">
        <v>3540.9742199999746</v>
      </c>
      <c r="L41" s="39">
        <v>3393</v>
      </c>
      <c r="M41" s="39">
        <v>0</v>
      </c>
      <c r="N41" s="43">
        <v>411542.97422</v>
      </c>
      <c r="O41" s="42">
        <v>592961.97422</v>
      </c>
      <c r="P41" s="37"/>
      <c r="Q41" s="9">
        <f t="shared" si="0"/>
        <v>0</v>
      </c>
      <c r="R41" s="1">
        <f t="shared" si="1"/>
        <v>0</v>
      </c>
      <c r="S41" s="1">
        <f t="shared" si="2"/>
        <v>0</v>
      </c>
      <c r="T41" s="1">
        <f t="shared" si="3"/>
        <v>0</v>
      </c>
      <c r="U41" s="1">
        <f t="shared" si="4"/>
        <v>0</v>
      </c>
      <c r="V41" s="1">
        <f t="shared" si="5"/>
        <v>0</v>
      </c>
      <c r="W41" s="1">
        <f t="shared" si="6"/>
        <v>0</v>
      </c>
      <c r="X41" s="1">
        <f>K41-'[1]DF'!D41</f>
        <v>3540.9742199999746</v>
      </c>
    </row>
    <row r="42" spans="1:24" ht="5.25" customHeight="1">
      <c r="A42" s="38" t="s">
        <v>68</v>
      </c>
      <c r="B42" s="39">
        <v>290764</v>
      </c>
      <c r="C42" s="39">
        <v>514757.41</v>
      </c>
      <c r="D42" s="39">
        <v>0</v>
      </c>
      <c r="E42" s="40">
        <v>805521.41</v>
      </c>
      <c r="F42" s="41">
        <v>237084.2</v>
      </c>
      <c r="G42" s="39">
        <v>4027</v>
      </c>
      <c r="H42" s="39">
        <v>49652.8</v>
      </c>
      <c r="I42" s="39">
        <v>290764</v>
      </c>
      <c r="J42" s="42">
        <v>1381861</v>
      </c>
      <c r="K42" s="39">
        <v>-870127.59</v>
      </c>
      <c r="L42" s="39">
        <v>3024</v>
      </c>
      <c r="M42" s="39">
        <v>0</v>
      </c>
      <c r="N42" s="43">
        <v>514757.41</v>
      </c>
      <c r="O42" s="42">
        <v>805521.41</v>
      </c>
      <c r="P42" s="37"/>
      <c r="Q42" s="9">
        <f t="shared" si="0"/>
        <v>5.820766091346741E-11</v>
      </c>
      <c r="R42" s="1">
        <f t="shared" si="1"/>
        <v>0</v>
      </c>
      <c r="S42" s="1">
        <f t="shared" si="2"/>
        <v>0</v>
      </c>
      <c r="T42" s="1">
        <f t="shared" si="3"/>
        <v>-1.1641532182693481E-10</v>
      </c>
      <c r="U42" s="1">
        <f t="shared" si="4"/>
        <v>0</v>
      </c>
      <c r="V42" s="1">
        <f t="shared" si="5"/>
        <v>0</v>
      </c>
      <c r="W42" s="1">
        <f t="shared" si="6"/>
        <v>0</v>
      </c>
      <c r="X42" s="1">
        <f>K42-'[1]DF'!D42</f>
        <v>-884811.3269999999</v>
      </c>
    </row>
    <row r="43" spans="1:24" ht="5.25" customHeight="1">
      <c r="A43" s="31" t="s">
        <v>69</v>
      </c>
      <c r="B43" s="32">
        <v>355272</v>
      </c>
      <c r="C43" s="32">
        <v>908620.57843</v>
      </c>
      <c r="D43" s="32">
        <v>1348</v>
      </c>
      <c r="E43" s="33">
        <v>1265240.57843</v>
      </c>
      <c r="F43" s="34">
        <v>321415.4</v>
      </c>
      <c r="G43" s="32">
        <v>25801</v>
      </c>
      <c r="H43" s="32">
        <v>8055.599999999977</v>
      </c>
      <c r="I43" s="32">
        <v>355272</v>
      </c>
      <c r="J43" s="35">
        <v>1023260</v>
      </c>
      <c r="K43" s="32">
        <v>-114476.42157</v>
      </c>
      <c r="L43" s="32">
        <v>1185</v>
      </c>
      <c r="M43" s="32">
        <v>0</v>
      </c>
      <c r="N43" s="36">
        <v>909968.57843</v>
      </c>
      <c r="O43" s="35">
        <v>1265240.57843</v>
      </c>
      <c r="P43" s="37"/>
      <c r="Q43" s="9">
        <f t="shared" si="0"/>
        <v>0</v>
      </c>
      <c r="R43" s="1">
        <f t="shared" si="1"/>
        <v>0</v>
      </c>
      <c r="S43" s="1">
        <f t="shared" si="2"/>
        <v>0</v>
      </c>
      <c r="T43" s="1">
        <f t="shared" si="3"/>
        <v>0</v>
      </c>
      <c r="U43" s="1">
        <f t="shared" si="4"/>
        <v>0</v>
      </c>
      <c r="V43" s="1">
        <f t="shared" si="5"/>
        <v>0</v>
      </c>
      <c r="W43" s="1">
        <f t="shared" si="6"/>
        <v>0</v>
      </c>
      <c r="X43" s="1">
        <f>K43-'[1]DF'!D43</f>
        <v>-115697.2391</v>
      </c>
    </row>
    <row r="44" spans="1:24" ht="5.25" customHeight="1">
      <c r="A44" s="38" t="s">
        <v>70</v>
      </c>
      <c r="B44" s="39">
        <v>163705</v>
      </c>
      <c r="C44" s="39">
        <v>276474.68299999996</v>
      </c>
      <c r="D44" s="39">
        <v>117115</v>
      </c>
      <c r="E44" s="40">
        <v>557294.683</v>
      </c>
      <c r="F44" s="41">
        <v>155987.7</v>
      </c>
      <c r="G44" s="39">
        <v>3217</v>
      </c>
      <c r="H44" s="39">
        <v>4500.299999999988</v>
      </c>
      <c r="I44" s="39">
        <v>163705</v>
      </c>
      <c r="J44" s="42">
        <v>434559</v>
      </c>
      <c r="K44" s="39">
        <v>-45978.31700000004</v>
      </c>
      <c r="L44" s="39">
        <v>5009</v>
      </c>
      <c r="M44" s="39">
        <v>0</v>
      </c>
      <c r="N44" s="43">
        <v>393589.68299999996</v>
      </c>
      <c r="O44" s="42">
        <v>557294.683</v>
      </c>
      <c r="P44" s="37"/>
      <c r="Q44" s="9">
        <f t="shared" si="0"/>
        <v>0</v>
      </c>
      <c r="R44" s="1">
        <f t="shared" si="1"/>
        <v>0</v>
      </c>
      <c r="S44" s="1">
        <f t="shared" si="2"/>
        <v>0</v>
      </c>
      <c r="T44" s="1">
        <f t="shared" si="3"/>
        <v>0</v>
      </c>
      <c r="U44" s="1">
        <f t="shared" si="4"/>
        <v>0</v>
      </c>
      <c r="V44" s="1">
        <f t="shared" si="5"/>
        <v>0</v>
      </c>
      <c r="W44" s="1">
        <f t="shared" si="6"/>
        <v>0</v>
      </c>
      <c r="X44" s="1">
        <f>K44-'[1]DF'!D44</f>
        <v>-45978.31700000004</v>
      </c>
    </row>
    <row r="45" spans="1:24" ht="5.25" customHeight="1">
      <c r="A45" s="38" t="s">
        <v>71</v>
      </c>
      <c r="B45" s="39">
        <v>1123895</v>
      </c>
      <c r="C45" s="39">
        <v>1405559.9</v>
      </c>
      <c r="D45" s="39">
        <v>945670</v>
      </c>
      <c r="E45" s="40">
        <v>3475124.9</v>
      </c>
      <c r="F45" s="41">
        <v>807842.2</v>
      </c>
      <c r="G45" s="39">
        <v>356934</v>
      </c>
      <c r="H45" s="39">
        <v>-40881.2</v>
      </c>
      <c r="I45" s="39">
        <v>1123895</v>
      </c>
      <c r="J45" s="42">
        <v>3453809</v>
      </c>
      <c r="K45" s="39">
        <v>-1680799.1</v>
      </c>
      <c r="L45" s="39">
        <v>564100</v>
      </c>
      <c r="M45" s="39">
        <v>14120</v>
      </c>
      <c r="N45" s="43">
        <v>2351229.9</v>
      </c>
      <c r="O45" s="42">
        <v>3475124.9</v>
      </c>
      <c r="P45" s="37"/>
      <c r="Q45" s="9">
        <f t="shared" si="0"/>
        <v>0</v>
      </c>
      <c r="R45" s="1">
        <f t="shared" si="1"/>
        <v>0</v>
      </c>
      <c r="S45" s="1">
        <f t="shared" si="2"/>
        <v>0</v>
      </c>
      <c r="T45" s="1">
        <f t="shared" si="3"/>
        <v>0</v>
      </c>
      <c r="U45" s="1">
        <f t="shared" si="4"/>
        <v>0</v>
      </c>
      <c r="V45" s="1">
        <f t="shared" si="5"/>
        <v>0</v>
      </c>
      <c r="W45" s="1">
        <f t="shared" si="6"/>
        <v>0</v>
      </c>
      <c r="X45" s="1">
        <f>K45-'[1]DF'!D45</f>
        <v>-1680799.1</v>
      </c>
    </row>
    <row r="46" spans="1:24" ht="5.25" customHeight="1">
      <c r="A46" s="38" t="s">
        <v>72</v>
      </c>
      <c r="B46" s="39">
        <v>362617</v>
      </c>
      <c r="C46" s="39">
        <v>760747.16354</v>
      </c>
      <c r="D46" s="39">
        <v>1250968</v>
      </c>
      <c r="E46" s="40">
        <v>2374332.16354</v>
      </c>
      <c r="F46" s="41">
        <v>299808.9</v>
      </c>
      <c r="G46" s="39">
        <v>13506</v>
      </c>
      <c r="H46" s="39">
        <v>49302.1</v>
      </c>
      <c r="I46" s="39">
        <v>362617</v>
      </c>
      <c r="J46" s="42">
        <v>1249491</v>
      </c>
      <c r="K46" s="39">
        <v>-155733.8364599999</v>
      </c>
      <c r="L46" s="39">
        <v>932078</v>
      </c>
      <c r="M46" s="39">
        <v>-14120</v>
      </c>
      <c r="N46" s="43">
        <v>2011715.16354</v>
      </c>
      <c r="O46" s="42">
        <v>2374332.16354</v>
      </c>
      <c r="P46" s="37"/>
      <c r="Q46" s="9">
        <f t="shared" si="0"/>
        <v>0</v>
      </c>
      <c r="R46" s="1">
        <f t="shared" si="1"/>
        <v>0</v>
      </c>
      <c r="S46" s="1">
        <f t="shared" si="2"/>
        <v>0</v>
      </c>
      <c r="T46" s="1">
        <f t="shared" si="3"/>
        <v>0</v>
      </c>
      <c r="U46" s="1">
        <f t="shared" si="4"/>
        <v>0</v>
      </c>
      <c r="V46" s="1">
        <f t="shared" si="5"/>
        <v>0</v>
      </c>
      <c r="W46" s="1">
        <f t="shared" si="6"/>
        <v>0</v>
      </c>
      <c r="X46" s="1">
        <f>K46-'[1]DF'!D46</f>
        <v>-174270.1557099999</v>
      </c>
    </row>
    <row r="47" spans="1:24" ht="5.25" customHeight="1">
      <c r="A47" s="31" t="s">
        <v>73</v>
      </c>
      <c r="B47" s="32">
        <v>1531766</v>
      </c>
      <c r="C47" s="32">
        <v>3163853.353</v>
      </c>
      <c r="D47" s="32">
        <v>1360325</v>
      </c>
      <c r="E47" s="33">
        <v>6055944.353</v>
      </c>
      <c r="F47" s="34">
        <v>1581095.7</v>
      </c>
      <c r="G47" s="32">
        <v>1115826</v>
      </c>
      <c r="H47" s="32">
        <v>-1165155.7</v>
      </c>
      <c r="I47" s="32">
        <v>1531766</v>
      </c>
      <c r="J47" s="35">
        <v>4909790</v>
      </c>
      <c r="K47" s="32">
        <v>-3711884.647</v>
      </c>
      <c r="L47" s="32">
        <v>3254436</v>
      </c>
      <c r="M47" s="32">
        <v>71837</v>
      </c>
      <c r="N47" s="36">
        <v>4524178.353</v>
      </c>
      <c r="O47" s="35">
        <v>6055944.353</v>
      </c>
      <c r="P47" s="37"/>
      <c r="Q47" s="9">
        <f t="shared" si="0"/>
        <v>0</v>
      </c>
      <c r="R47" s="1">
        <f t="shared" si="1"/>
        <v>0</v>
      </c>
      <c r="S47" s="1">
        <f t="shared" si="2"/>
        <v>0</v>
      </c>
      <c r="T47" s="1">
        <f t="shared" si="3"/>
        <v>0</v>
      </c>
      <c r="U47" s="1">
        <f t="shared" si="4"/>
        <v>0</v>
      </c>
      <c r="V47" s="1">
        <f t="shared" si="5"/>
        <v>0</v>
      </c>
      <c r="W47" s="1">
        <f t="shared" si="6"/>
        <v>0</v>
      </c>
      <c r="X47" s="1">
        <f>K47-'[1]DF'!D47</f>
        <v>-3982510.0349999997</v>
      </c>
    </row>
    <row r="48" spans="1:24" ht="5.25" customHeight="1">
      <c r="A48" s="38" t="s">
        <v>74</v>
      </c>
      <c r="B48" s="39">
        <v>1189664</v>
      </c>
      <c r="C48" s="39">
        <v>2296964.98878</v>
      </c>
      <c r="D48" s="39">
        <v>4884</v>
      </c>
      <c r="E48" s="40">
        <v>3491512.98878</v>
      </c>
      <c r="F48" s="41">
        <v>745213.9</v>
      </c>
      <c r="G48" s="39">
        <v>38300</v>
      </c>
      <c r="H48" s="39">
        <v>406150.1</v>
      </c>
      <c r="I48" s="39">
        <v>1189664</v>
      </c>
      <c r="J48" s="42">
        <v>2320297</v>
      </c>
      <c r="K48" s="39">
        <v>-108797.01122000022</v>
      </c>
      <c r="L48" s="39">
        <v>90349</v>
      </c>
      <c r="M48" s="39">
        <v>0</v>
      </c>
      <c r="N48" s="43">
        <v>2301848.98878</v>
      </c>
      <c r="O48" s="42">
        <v>3491512.98878</v>
      </c>
      <c r="P48" s="37"/>
      <c r="Q48" s="9">
        <f t="shared" si="0"/>
        <v>0</v>
      </c>
      <c r="R48" s="1">
        <f t="shared" si="1"/>
        <v>0</v>
      </c>
      <c r="S48" s="1">
        <f t="shared" si="2"/>
        <v>0</v>
      </c>
      <c r="T48" s="1">
        <f t="shared" si="3"/>
        <v>0</v>
      </c>
      <c r="U48" s="1">
        <f t="shared" si="4"/>
        <v>0</v>
      </c>
      <c r="V48" s="1">
        <f t="shared" si="5"/>
        <v>0</v>
      </c>
      <c r="W48" s="1">
        <f t="shared" si="6"/>
        <v>0</v>
      </c>
      <c r="X48" s="1">
        <f>K48-'[1]DF'!D48</f>
        <v>-138337.3603700002</v>
      </c>
    </row>
    <row r="49" spans="1:24" ht="5.25" customHeight="1">
      <c r="A49" s="38" t="s">
        <v>75</v>
      </c>
      <c r="B49" s="39">
        <v>121056</v>
      </c>
      <c r="C49" s="39">
        <v>215978.151</v>
      </c>
      <c r="D49" s="39">
        <v>0</v>
      </c>
      <c r="E49" s="40">
        <v>337034.151</v>
      </c>
      <c r="F49" s="41">
        <v>253439.8</v>
      </c>
      <c r="G49" s="39">
        <v>2415</v>
      </c>
      <c r="H49" s="39">
        <v>-134798.8</v>
      </c>
      <c r="I49" s="39">
        <v>121056</v>
      </c>
      <c r="J49" s="42">
        <v>405937</v>
      </c>
      <c r="K49" s="39">
        <v>-194339.849</v>
      </c>
      <c r="L49" s="39">
        <v>4381</v>
      </c>
      <c r="M49" s="39">
        <v>0</v>
      </c>
      <c r="N49" s="43">
        <v>215978.151</v>
      </c>
      <c r="O49" s="42">
        <v>337034.151</v>
      </c>
      <c r="P49" s="37"/>
      <c r="Q49" s="9">
        <f t="shared" si="0"/>
        <v>0</v>
      </c>
      <c r="R49" s="1">
        <f t="shared" si="1"/>
        <v>0</v>
      </c>
      <c r="S49" s="1">
        <f t="shared" si="2"/>
        <v>0</v>
      </c>
      <c r="T49" s="1">
        <f t="shared" si="3"/>
        <v>0</v>
      </c>
      <c r="U49" s="1">
        <f t="shared" si="4"/>
        <v>0</v>
      </c>
      <c r="V49" s="1">
        <f t="shared" si="5"/>
        <v>0</v>
      </c>
      <c r="W49" s="1">
        <f t="shared" si="6"/>
        <v>0</v>
      </c>
      <c r="X49" s="1">
        <f>K49-'[1]DF'!D49</f>
        <v>-199463.751</v>
      </c>
    </row>
    <row r="50" spans="1:24" ht="5.25" customHeight="1">
      <c r="A50" s="38" t="s">
        <v>76</v>
      </c>
      <c r="B50" s="39">
        <v>1502276</v>
      </c>
      <c r="C50" s="39">
        <v>2614478.111</v>
      </c>
      <c r="D50" s="39">
        <v>201155</v>
      </c>
      <c r="E50" s="40">
        <v>4317909.111</v>
      </c>
      <c r="F50" s="41">
        <v>1283709.4</v>
      </c>
      <c r="G50" s="39">
        <v>85908</v>
      </c>
      <c r="H50" s="39">
        <v>132658.6</v>
      </c>
      <c r="I50" s="39">
        <v>1502276</v>
      </c>
      <c r="J50" s="42">
        <v>3885168</v>
      </c>
      <c r="K50" s="39">
        <v>-1069534.889</v>
      </c>
      <c r="L50" s="39">
        <v>0</v>
      </c>
      <c r="M50" s="39">
        <v>0</v>
      </c>
      <c r="N50" s="43">
        <v>2815633.111</v>
      </c>
      <c r="O50" s="42">
        <v>4317909.111</v>
      </c>
      <c r="P50" s="37"/>
      <c r="Q50" s="9">
        <f t="shared" si="0"/>
        <v>-4.656612873077393E-10</v>
      </c>
      <c r="R50" s="1">
        <f t="shared" si="1"/>
        <v>0</v>
      </c>
      <c r="S50" s="1">
        <f t="shared" si="2"/>
        <v>0</v>
      </c>
      <c r="T50" s="1">
        <f t="shared" si="3"/>
        <v>0</v>
      </c>
      <c r="U50" s="1">
        <f t="shared" si="4"/>
        <v>0</v>
      </c>
      <c r="V50" s="1">
        <f t="shared" si="5"/>
        <v>0</v>
      </c>
      <c r="W50" s="1">
        <f t="shared" si="6"/>
        <v>0</v>
      </c>
      <c r="X50" s="1">
        <f>K50-'[1]DF'!D50</f>
        <v>-1214233.493</v>
      </c>
    </row>
    <row r="51" spans="1:24" ht="5.25" customHeight="1">
      <c r="A51" s="31" t="s">
        <v>77</v>
      </c>
      <c r="B51" s="32">
        <v>601644</v>
      </c>
      <c r="C51" s="32">
        <v>1063901.584</v>
      </c>
      <c r="D51" s="32">
        <v>203606</v>
      </c>
      <c r="E51" s="33">
        <v>1869151.584</v>
      </c>
      <c r="F51" s="34">
        <v>477606.5</v>
      </c>
      <c r="G51" s="32">
        <v>14052</v>
      </c>
      <c r="H51" s="32">
        <v>109985.5</v>
      </c>
      <c r="I51" s="32">
        <v>601644</v>
      </c>
      <c r="J51" s="35">
        <v>1000762</v>
      </c>
      <c r="K51" s="32">
        <v>265191.58400000003</v>
      </c>
      <c r="L51" s="32">
        <v>1554</v>
      </c>
      <c r="M51" s="32">
        <v>0</v>
      </c>
      <c r="N51" s="36">
        <v>1267507.584</v>
      </c>
      <c r="O51" s="35">
        <v>1869151.584</v>
      </c>
      <c r="P51" s="37"/>
      <c r="Q51" s="9">
        <f t="shared" si="0"/>
        <v>0</v>
      </c>
      <c r="R51" s="1">
        <f t="shared" si="1"/>
        <v>0</v>
      </c>
      <c r="S51" s="1">
        <f t="shared" si="2"/>
        <v>0</v>
      </c>
      <c r="T51" s="1">
        <f t="shared" si="3"/>
        <v>0</v>
      </c>
      <c r="U51" s="1">
        <f t="shared" si="4"/>
        <v>0</v>
      </c>
      <c r="V51" s="1">
        <f t="shared" si="5"/>
        <v>0</v>
      </c>
      <c r="W51" s="1">
        <f t="shared" si="6"/>
        <v>0</v>
      </c>
      <c r="X51" s="1">
        <f>K51-'[1]DF'!D51</f>
        <v>238984.13300000003</v>
      </c>
    </row>
    <row r="52" spans="1:24" ht="5.25" customHeight="1">
      <c r="A52" s="38" t="s">
        <v>78</v>
      </c>
      <c r="B52" s="39">
        <v>478684</v>
      </c>
      <c r="C52" s="39">
        <v>888058.3363100002</v>
      </c>
      <c r="D52" s="39">
        <v>41</v>
      </c>
      <c r="E52" s="40">
        <v>1366783.3363100002</v>
      </c>
      <c r="F52" s="41">
        <v>373711.7</v>
      </c>
      <c r="G52" s="39">
        <v>78387</v>
      </c>
      <c r="H52" s="39">
        <v>26585.3</v>
      </c>
      <c r="I52" s="39">
        <v>478684</v>
      </c>
      <c r="J52" s="42">
        <v>1201221</v>
      </c>
      <c r="K52" s="39">
        <v>-371411.66368999984</v>
      </c>
      <c r="L52" s="39">
        <v>58290</v>
      </c>
      <c r="M52" s="39">
        <v>0</v>
      </c>
      <c r="N52" s="43">
        <v>888099.3363100002</v>
      </c>
      <c r="O52" s="42">
        <v>1366783.3363100002</v>
      </c>
      <c r="P52" s="37"/>
      <c r="Q52" s="9">
        <f t="shared" si="0"/>
        <v>0</v>
      </c>
      <c r="R52" s="1">
        <f t="shared" si="1"/>
        <v>0</v>
      </c>
      <c r="S52" s="1">
        <f t="shared" si="2"/>
        <v>0</v>
      </c>
      <c r="T52" s="1">
        <f t="shared" si="3"/>
        <v>0</v>
      </c>
      <c r="U52" s="1">
        <f t="shared" si="4"/>
        <v>0</v>
      </c>
      <c r="V52" s="1">
        <f t="shared" si="5"/>
        <v>0</v>
      </c>
      <c r="W52" s="1">
        <f t="shared" si="6"/>
        <v>0</v>
      </c>
      <c r="X52" s="1">
        <f>K52-'[1]DF'!D52</f>
        <v>-404501.0823199998</v>
      </c>
    </row>
    <row r="53" spans="1:24" ht="5.25" customHeight="1">
      <c r="A53" s="38" t="s">
        <v>79</v>
      </c>
      <c r="B53" s="39">
        <v>1498388</v>
      </c>
      <c r="C53" s="39">
        <v>2990509.4161600005</v>
      </c>
      <c r="D53" s="39">
        <v>931084</v>
      </c>
      <c r="E53" s="40">
        <v>5419981.4161600005</v>
      </c>
      <c r="F53" s="41">
        <v>1271049.9</v>
      </c>
      <c r="G53" s="39">
        <v>341018</v>
      </c>
      <c r="H53" s="39">
        <v>-113679.9</v>
      </c>
      <c r="I53" s="39">
        <v>1498388</v>
      </c>
      <c r="J53" s="42">
        <v>3481068</v>
      </c>
      <c r="K53" s="39">
        <v>-347775.5838399995</v>
      </c>
      <c r="L53" s="39">
        <v>695048</v>
      </c>
      <c r="M53" s="39">
        <v>93253</v>
      </c>
      <c r="N53" s="43">
        <v>3921593.4161600005</v>
      </c>
      <c r="O53" s="42">
        <v>5419981.4161600005</v>
      </c>
      <c r="P53" s="37"/>
      <c r="Q53" s="9">
        <f t="shared" si="0"/>
        <v>0</v>
      </c>
      <c r="R53" s="1">
        <f t="shared" si="1"/>
        <v>0</v>
      </c>
      <c r="S53" s="1">
        <f t="shared" si="2"/>
        <v>0</v>
      </c>
      <c r="T53" s="1">
        <f t="shared" si="3"/>
        <v>0</v>
      </c>
      <c r="U53" s="1">
        <f t="shared" si="4"/>
        <v>0</v>
      </c>
      <c r="V53" s="1">
        <f t="shared" si="5"/>
        <v>0</v>
      </c>
      <c r="W53" s="1">
        <f t="shared" si="6"/>
        <v>0</v>
      </c>
      <c r="X53" s="1">
        <f>K53-'[1]DF'!D53</f>
        <v>-458727.73383999954</v>
      </c>
    </row>
    <row r="54" spans="1:24" ht="5.25" customHeight="1">
      <c r="A54" s="38" t="s">
        <v>80</v>
      </c>
      <c r="B54" s="39">
        <v>93936</v>
      </c>
      <c r="C54" s="39">
        <v>206750.64200000002</v>
      </c>
      <c r="D54" s="39">
        <v>12064</v>
      </c>
      <c r="E54" s="40">
        <v>312750.642</v>
      </c>
      <c r="F54" s="41">
        <v>241456.3</v>
      </c>
      <c r="G54" s="39">
        <v>6547</v>
      </c>
      <c r="H54" s="39">
        <v>-154067.3</v>
      </c>
      <c r="I54" s="39">
        <v>93936</v>
      </c>
      <c r="J54" s="42">
        <v>349120</v>
      </c>
      <c r="K54" s="39">
        <v>-168818.35799999998</v>
      </c>
      <c r="L54" s="39">
        <v>37624</v>
      </c>
      <c r="M54" s="39">
        <v>889</v>
      </c>
      <c r="N54" s="43">
        <v>218814.64200000002</v>
      </c>
      <c r="O54" s="42">
        <v>312750.642</v>
      </c>
      <c r="P54" s="37"/>
      <c r="Q54" s="9">
        <f t="shared" si="0"/>
        <v>-2.9103830456733704E-11</v>
      </c>
      <c r="R54" s="1">
        <f t="shared" si="1"/>
        <v>0</v>
      </c>
      <c r="S54" s="1">
        <f t="shared" si="2"/>
        <v>0</v>
      </c>
      <c r="T54" s="1">
        <f t="shared" si="3"/>
        <v>0</v>
      </c>
      <c r="U54" s="1">
        <f t="shared" si="4"/>
        <v>0</v>
      </c>
      <c r="V54" s="1">
        <f t="shared" si="5"/>
        <v>0</v>
      </c>
      <c r="W54" s="1">
        <f t="shared" si="6"/>
        <v>0</v>
      </c>
      <c r="X54" s="1">
        <f>K54-'[1]DF'!D54</f>
        <v>-185829.93099999998</v>
      </c>
    </row>
    <row r="55" spans="1:24" ht="5.25" customHeight="1">
      <c r="A55" s="31" t="s">
        <v>81</v>
      </c>
      <c r="B55" s="32">
        <v>713055</v>
      </c>
      <c r="C55" s="32">
        <v>734530.716325</v>
      </c>
      <c r="D55" s="32">
        <v>17350</v>
      </c>
      <c r="E55" s="33">
        <v>1464935.716325</v>
      </c>
      <c r="F55" s="34">
        <v>539718.3</v>
      </c>
      <c r="G55" s="32">
        <v>13850</v>
      </c>
      <c r="H55" s="32">
        <v>159486.7</v>
      </c>
      <c r="I55" s="32">
        <v>713055</v>
      </c>
      <c r="J55" s="35">
        <v>826759</v>
      </c>
      <c r="K55" s="32">
        <v>-83732.28367499996</v>
      </c>
      <c r="L55" s="32">
        <v>5868</v>
      </c>
      <c r="M55" s="32">
        <v>2986</v>
      </c>
      <c r="N55" s="36">
        <v>751880.716325</v>
      </c>
      <c r="O55" s="35">
        <v>1464935.716325</v>
      </c>
      <c r="P55" s="37"/>
      <c r="Q55" s="9">
        <f t="shared" si="0"/>
        <v>-1.1641532182693481E-10</v>
      </c>
      <c r="R55" s="1">
        <f t="shared" si="1"/>
        <v>0</v>
      </c>
      <c r="S55" s="1">
        <f t="shared" si="2"/>
        <v>0</v>
      </c>
      <c r="T55" s="1">
        <f t="shared" si="3"/>
        <v>0</v>
      </c>
      <c r="U55" s="1">
        <f t="shared" si="4"/>
        <v>0</v>
      </c>
      <c r="V55" s="1">
        <f t="shared" si="5"/>
        <v>0</v>
      </c>
      <c r="W55" s="1">
        <f t="shared" si="6"/>
        <v>0</v>
      </c>
      <c r="X55" s="1">
        <f>K55-'[1]DF'!D55</f>
        <v>-156873.42834999994</v>
      </c>
    </row>
    <row r="56" spans="1:24" ht="5.25" customHeight="1">
      <c r="A56" s="38" t="s">
        <v>82</v>
      </c>
      <c r="B56" s="39">
        <v>140977</v>
      </c>
      <c r="C56" s="39">
        <v>231843.47341</v>
      </c>
      <c r="D56" s="39">
        <v>0</v>
      </c>
      <c r="E56" s="40">
        <v>372820.47341</v>
      </c>
      <c r="F56" s="41">
        <v>204819.8</v>
      </c>
      <c r="G56" s="39">
        <v>1865</v>
      </c>
      <c r="H56" s="39">
        <v>-65707.8</v>
      </c>
      <c r="I56" s="39">
        <v>140977</v>
      </c>
      <c r="J56" s="42">
        <v>323843</v>
      </c>
      <c r="K56" s="39">
        <v>-95548.52659</v>
      </c>
      <c r="L56" s="39">
        <v>3426</v>
      </c>
      <c r="M56" s="39">
        <v>123</v>
      </c>
      <c r="N56" s="43">
        <v>231843.47341</v>
      </c>
      <c r="O56" s="42">
        <v>372820.47341</v>
      </c>
      <c r="P56" s="37"/>
      <c r="Q56" s="9">
        <f t="shared" si="0"/>
        <v>-2.9103830456733704E-11</v>
      </c>
      <c r="R56" s="1">
        <f t="shared" si="1"/>
        <v>0</v>
      </c>
      <c r="S56" s="1">
        <f t="shared" si="2"/>
        <v>0</v>
      </c>
      <c r="T56" s="1">
        <f t="shared" si="3"/>
        <v>0</v>
      </c>
      <c r="U56" s="1">
        <f t="shared" si="4"/>
        <v>0</v>
      </c>
      <c r="V56" s="1">
        <f t="shared" si="5"/>
        <v>0</v>
      </c>
      <c r="W56" s="1">
        <f t="shared" si="6"/>
        <v>0</v>
      </c>
      <c r="X56" s="1">
        <f>K56-'[1]DF'!D56</f>
        <v>-98190.72062</v>
      </c>
    </row>
    <row r="57" spans="1:24" ht="5.25" customHeight="1">
      <c r="A57" s="38" t="s">
        <v>83</v>
      </c>
      <c r="B57" s="39">
        <v>935703</v>
      </c>
      <c r="C57" s="39">
        <v>1481042.1646699999</v>
      </c>
      <c r="D57" s="39">
        <v>471964</v>
      </c>
      <c r="E57" s="40">
        <v>2888709.16467</v>
      </c>
      <c r="F57" s="41">
        <v>560612.1</v>
      </c>
      <c r="G57" s="39">
        <v>29437</v>
      </c>
      <c r="H57" s="39">
        <v>345653.9</v>
      </c>
      <c r="I57" s="39">
        <v>935703</v>
      </c>
      <c r="J57" s="42">
        <v>1923957</v>
      </c>
      <c r="K57" s="39">
        <v>-16555.835330000147</v>
      </c>
      <c r="L57" s="39">
        <v>40106</v>
      </c>
      <c r="M57" s="39">
        <v>5499</v>
      </c>
      <c r="N57" s="43">
        <v>1953006.1646699999</v>
      </c>
      <c r="O57" s="42">
        <v>2888709.16467</v>
      </c>
      <c r="P57" s="37"/>
      <c r="Q57" s="9">
        <f t="shared" si="0"/>
        <v>0</v>
      </c>
      <c r="R57" s="1">
        <f t="shared" si="1"/>
        <v>0</v>
      </c>
      <c r="S57" s="1">
        <f t="shared" si="2"/>
        <v>0</v>
      </c>
      <c r="T57" s="1">
        <f t="shared" si="3"/>
        <v>0</v>
      </c>
      <c r="U57" s="1">
        <f t="shared" si="4"/>
        <v>0</v>
      </c>
      <c r="V57" s="1">
        <f t="shared" si="5"/>
        <v>0</v>
      </c>
      <c r="W57" s="1">
        <f t="shared" si="6"/>
        <v>0</v>
      </c>
      <c r="X57" s="1">
        <f>K57-'[1]DF'!D57</f>
        <v>-28794.796330000147</v>
      </c>
    </row>
    <row r="58" spans="1:24" ht="5.25" customHeight="1">
      <c r="A58" s="38" t="s">
        <v>84</v>
      </c>
      <c r="B58" s="39">
        <v>3612003</v>
      </c>
      <c r="C58" s="39">
        <v>7705610.976</v>
      </c>
      <c r="D58" s="39">
        <v>238793</v>
      </c>
      <c r="E58" s="40">
        <v>11556406.976</v>
      </c>
      <c r="F58" s="41">
        <v>1898435</v>
      </c>
      <c r="G58" s="39">
        <v>153393</v>
      </c>
      <c r="H58" s="39">
        <v>1560175</v>
      </c>
      <c r="I58" s="39">
        <v>3612003</v>
      </c>
      <c r="J58" s="42">
        <v>7441434</v>
      </c>
      <c r="K58" s="39">
        <v>325579.9759999998</v>
      </c>
      <c r="L58" s="39">
        <v>177390</v>
      </c>
      <c r="M58" s="39">
        <v>0</v>
      </c>
      <c r="N58" s="43">
        <v>7944403.976</v>
      </c>
      <c r="O58" s="42">
        <v>11556406.976</v>
      </c>
      <c r="P58" s="37"/>
      <c r="Q58" s="9">
        <f t="shared" si="0"/>
        <v>0</v>
      </c>
      <c r="R58" s="1">
        <f t="shared" si="1"/>
        <v>0</v>
      </c>
      <c r="S58" s="1">
        <f t="shared" si="2"/>
        <v>0</v>
      </c>
      <c r="T58" s="1">
        <f t="shared" si="3"/>
        <v>0</v>
      </c>
      <c r="U58" s="1">
        <f t="shared" si="4"/>
        <v>0</v>
      </c>
      <c r="V58" s="1">
        <f t="shared" si="5"/>
        <v>0</v>
      </c>
      <c r="W58" s="1">
        <f t="shared" si="6"/>
        <v>0</v>
      </c>
      <c r="X58" s="1">
        <f>K58-'[1]DF'!D58</f>
        <v>108615.25180999978</v>
      </c>
    </row>
    <row r="59" spans="1:24" ht="5.25" customHeight="1">
      <c r="A59" s="31" t="s">
        <v>85</v>
      </c>
      <c r="B59" s="32">
        <v>353128</v>
      </c>
      <c r="C59" s="32">
        <v>468905.39460462687</v>
      </c>
      <c r="D59" s="32">
        <v>1440</v>
      </c>
      <c r="E59" s="33">
        <v>823473.3946046268</v>
      </c>
      <c r="F59" s="34">
        <v>284237.1</v>
      </c>
      <c r="G59" s="32">
        <v>26774</v>
      </c>
      <c r="H59" s="32">
        <v>42116.9</v>
      </c>
      <c r="I59" s="32">
        <v>353128</v>
      </c>
      <c r="J59" s="35">
        <v>1141613</v>
      </c>
      <c r="K59" s="32">
        <v>-671267.6053953732</v>
      </c>
      <c r="L59" s="32">
        <v>0</v>
      </c>
      <c r="M59" s="32">
        <v>0</v>
      </c>
      <c r="N59" s="36">
        <v>470345.39460462687</v>
      </c>
      <c r="O59" s="35">
        <v>823473.3946046268</v>
      </c>
      <c r="P59" s="37"/>
      <c r="Q59" s="9">
        <f t="shared" si="0"/>
        <v>-5.820766091346741E-11</v>
      </c>
      <c r="R59" s="1">
        <f t="shared" si="1"/>
        <v>0</v>
      </c>
      <c r="S59" s="1">
        <f t="shared" si="2"/>
        <v>0</v>
      </c>
      <c r="T59" s="1">
        <f t="shared" si="3"/>
        <v>0</v>
      </c>
      <c r="U59" s="1">
        <f t="shared" si="4"/>
        <v>0</v>
      </c>
      <c r="V59" s="1">
        <f t="shared" si="5"/>
        <v>0</v>
      </c>
      <c r="W59" s="1">
        <f t="shared" si="6"/>
        <v>0</v>
      </c>
      <c r="X59" s="1">
        <f>K59-'[1]DF'!D59</f>
        <v>-702193.2387873888</v>
      </c>
    </row>
    <row r="60" spans="1:24" ht="5.25" customHeight="1">
      <c r="A60" s="38" t="s">
        <v>86</v>
      </c>
      <c r="B60" s="39">
        <v>85655</v>
      </c>
      <c r="C60" s="39">
        <v>485439.91500000004</v>
      </c>
      <c r="D60" s="39">
        <v>34049</v>
      </c>
      <c r="E60" s="40">
        <v>605143.915</v>
      </c>
      <c r="F60" s="41">
        <v>166040.2</v>
      </c>
      <c r="G60" s="39">
        <v>6667</v>
      </c>
      <c r="H60" s="39">
        <v>-87052.2</v>
      </c>
      <c r="I60" s="39">
        <v>85655</v>
      </c>
      <c r="J60" s="42">
        <v>486780</v>
      </c>
      <c r="K60" s="39">
        <v>27760.915000000037</v>
      </c>
      <c r="L60" s="39">
        <v>4491</v>
      </c>
      <c r="M60" s="39">
        <v>457</v>
      </c>
      <c r="N60" s="43">
        <v>519488.91500000004</v>
      </c>
      <c r="O60" s="42">
        <v>605143.915</v>
      </c>
      <c r="P60" s="37"/>
      <c r="Q60" s="9">
        <f t="shared" si="0"/>
        <v>0</v>
      </c>
      <c r="R60" s="1">
        <f t="shared" si="1"/>
        <v>0</v>
      </c>
      <c r="S60" s="1">
        <f t="shared" si="2"/>
        <v>0</v>
      </c>
      <c r="T60" s="1">
        <f t="shared" si="3"/>
        <v>0</v>
      </c>
      <c r="U60" s="1">
        <f t="shared" si="4"/>
        <v>0</v>
      </c>
      <c r="V60" s="1">
        <f t="shared" si="5"/>
        <v>0</v>
      </c>
      <c r="W60" s="1">
        <f t="shared" si="6"/>
        <v>0</v>
      </c>
      <c r="X60" s="1">
        <f>K60-'[1]DF'!D60</f>
        <v>27068.31700000004</v>
      </c>
    </row>
    <row r="61" spans="1:24" ht="5.25" customHeight="1">
      <c r="A61" s="38" t="s">
        <v>87</v>
      </c>
      <c r="B61" s="39">
        <v>1122134</v>
      </c>
      <c r="C61" s="39">
        <v>1570684.91079</v>
      </c>
      <c r="D61" s="39">
        <v>215110</v>
      </c>
      <c r="E61" s="40">
        <v>2907928.91079</v>
      </c>
      <c r="F61" s="41">
        <v>635793.3</v>
      </c>
      <c r="G61" s="39">
        <v>60945</v>
      </c>
      <c r="H61" s="39">
        <v>425395.7</v>
      </c>
      <c r="I61" s="39">
        <v>1122134</v>
      </c>
      <c r="J61" s="42">
        <v>2066071</v>
      </c>
      <c r="K61" s="39">
        <v>-459255.0892099999</v>
      </c>
      <c r="L61" s="39">
        <v>178979</v>
      </c>
      <c r="M61" s="39">
        <v>0</v>
      </c>
      <c r="N61" s="43">
        <v>1785794.91079</v>
      </c>
      <c r="O61" s="42">
        <v>2907928.91079</v>
      </c>
      <c r="P61" s="37"/>
      <c r="Q61" s="9">
        <f t="shared" si="0"/>
        <v>0</v>
      </c>
      <c r="R61" s="1">
        <f t="shared" si="1"/>
        <v>0</v>
      </c>
      <c r="S61" s="1">
        <f t="shared" si="2"/>
        <v>0</v>
      </c>
      <c r="T61" s="1">
        <f t="shared" si="3"/>
        <v>0</v>
      </c>
      <c r="U61" s="1">
        <f t="shared" si="4"/>
        <v>0</v>
      </c>
      <c r="V61" s="1">
        <f t="shared" si="5"/>
        <v>0</v>
      </c>
      <c r="W61" s="1">
        <f t="shared" si="6"/>
        <v>0</v>
      </c>
      <c r="X61" s="1">
        <f>K61-'[1]DF'!D61</f>
        <v>-658780.0992099999</v>
      </c>
    </row>
    <row r="62" spans="1:24" ht="5.25" customHeight="1">
      <c r="A62" s="38" t="s">
        <v>88</v>
      </c>
      <c r="B62" s="39">
        <v>730508</v>
      </c>
      <c r="C62" s="39">
        <v>1583694.48463</v>
      </c>
      <c r="D62" s="39">
        <v>148019</v>
      </c>
      <c r="E62" s="40">
        <v>2462221.48463</v>
      </c>
      <c r="F62" s="41">
        <v>710600.5</v>
      </c>
      <c r="G62" s="39">
        <v>138101</v>
      </c>
      <c r="H62" s="39">
        <v>-118193.5</v>
      </c>
      <c r="I62" s="39">
        <v>730508</v>
      </c>
      <c r="J62" s="42">
        <v>2459772</v>
      </c>
      <c r="K62" s="39">
        <v>-773869.5153699999</v>
      </c>
      <c r="L62" s="39">
        <v>36185</v>
      </c>
      <c r="M62" s="39">
        <v>9626</v>
      </c>
      <c r="N62" s="43">
        <v>1731713.48463</v>
      </c>
      <c r="O62" s="42">
        <v>2462221.48463</v>
      </c>
      <c r="P62" s="37"/>
      <c r="Q62" s="9">
        <f t="shared" si="0"/>
        <v>-2.3283064365386963E-10</v>
      </c>
      <c r="R62" s="1">
        <f t="shared" si="1"/>
        <v>0</v>
      </c>
      <c r="S62" s="1">
        <f t="shared" si="2"/>
        <v>0</v>
      </c>
      <c r="T62" s="1">
        <f t="shared" si="3"/>
        <v>0</v>
      </c>
      <c r="U62" s="1">
        <f t="shared" si="4"/>
        <v>0</v>
      </c>
      <c r="V62" s="1">
        <f t="shared" si="5"/>
        <v>0</v>
      </c>
      <c r="W62" s="1">
        <f t="shared" si="6"/>
        <v>0</v>
      </c>
      <c r="X62" s="1">
        <f>K62-'[1]DF'!D62</f>
        <v>-865056.3613699999</v>
      </c>
    </row>
    <row r="63" spans="1:24" ht="5.25" customHeight="1">
      <c r="A63" s="31" t="s">
        <v>89</v>
      </c>
      <c r="B63" s="32">
        <v>258381</v>
      </c>
      <c r="C63" s="32">
        <v>605883.132</v>
      </c>
      <c r="D63" s="32">
        <v>58105</v>
      </c>
      <c r="E63" s="33">
        <v>922369.132</v>
      </c>
      <c r="F63" s="34">
        <v>401512.8</v>
      </c>
      <c r="G63" s="32">
        <v>5767</v>
      </c>
      <c r="H63" s="32">
        <v>-148898.8</v>
      </c>
      <c r="I63" s="32">
        <v>258381</v>
      </c>
      <c r="J63" s="35">
        <v>759097</v>
      </c>
      <c r="K63" s="32">
        <v>-97869.86800000002</v>
      </c>
      <c r="L63" s="32">
        <v>2761</v>
      </c>
      <c r="M63" s="32">
        <v>0</v>
      </c>
      <c r="N63" s="36">
        <v>663988.132</v>
      </c>
      <c r="O63" s="35">
        <v>922369.132</v>
      </c>
      <c r="P63" s="37"/>
      <c r="Q63" s="9">
        <f t="shared" si="0"/>
        <v>0</v>
      </c>
      <c r="R63" s="1">
        <f t="shared" si="1"/>
        <v>0</v>
      </c>
      <c r="S63" s="1">
        <f t="shared" si="2"/>
        <v>0</v>
      </c>
      <c r="T63" s="1">
        <f t="shared" si="3"/>
        <v>0</v>
      </c>
      <c r="U63" s="1">
        <f t="shared" si="4"/>
        <v>0</v>
      </c>
      <c r="V63" s="1">
        <f t="shared" si="5"/>
        <v>0</v>
      </c>
      <c r="W63" s="1">
        <f t="shared" si="6"/>
        <v>0</v>
      </c>
      <c r="X63" s="1">
        <f>K63-'[1]DF'!D63</f>
        <v>-99395.35500000001</v>
      </c>
    </row>
    <row r="64" spans="1:24" ht="5.25" customHeight="1">
      <c r="A64" s="38" t="s">
        <v>90</v>
      </c>
      <c r="B64" s="39">
        <v>717830</v>
      </c>
      <c r="C64" s="39">
        <v>1549457.527</v>
      </c>
      <c r="D64" s="39">
        <v>0</v>
      </c>
      <c r="E64" s="40">
        <v>2267287.527</v>
      </c>
      <c r="F64" s="41">
        <v>593873.4</v>
      </c>
      <c r="G64" s="39">
        <v>38143</v>
      </c>
      <c r="H64" s="39">
        <v>85813.6</v>
      </c>
      <c r="I64" s="39">
        <v>717830</v>
      </c>
      <c r="J64" s="42">
        <v>1955738</v>
      </c>
      <c r="K64" s="39">
        <v>-526765.473</v>
      </c>
      <c r="L64" s="39">
        <v>120485</v>
      </c>
      <c r="M64" s="39">
        <v>0</v>
      </c>
      <c r="N64" s="43">
        <v>1549457.527</v>
      </c>
      <c r="O64" s="42">
        <v>2267287.527</v>
      </c>
      <c r="P64" s="37"/>
      <c r="Q64" s="9">
        <f t="shared" si="0"/>
        <v>-2.3283064365386963E-10</v>
      </c>
      <c r="R64" s="1">
        <f t="shared" si="1"/>
        <v>0</v>
      </c>
      <c r="S64" s="1">
        <f t="shared" si="2"/>
        <v>0</v>
      </c>
      <c r="T64" s="1">
        <f t="shared" si="3"/>
        <v>0</v>
      </c>
      <c r="U64" s="1">
        <f t="shared" si="4"/>
        <v>0</v>
      </c>
      <c r="V64" s="1">
        <f t="shared" si="5"/>
        <v>0</v>
      </c>
      <c r="W64" s="1">
        <f t="shared" si="6"/>
        <v>0</v>
      </c>
      <c r="X64" s="1">
        <f>K64-'[1]DF'!D64</f>
        <v>-528133.116</v>
      </c>
    </row>
    <row r="65" spans="1:24" ht="5.25" customHeight="1">
      <c r="A65" s="38" t="s">
        <v>91</v>
      </c>
      <c r="B65" s="39">
        <v>188896</v>
      </c>
      <c r="C65" s="39">
        <v>167217.03</v>
      </c>
      <c r="D65" s="39">
        <v>0</v>
      </c>
      <c r="E65" s="40">
        <v>356113.03</v>
      </c>
      <c r="F65" s="41">
        <v>236967.2</v>
      </c>
      <c r="G65" s="39">
        <v>9025</v>
      </c>
      <c r="H65" s="39">
        <v>-57096.2</v>
      </c>
      <c r="I65" s="39">
        <v>188896</v>
      </c>
      <c r="J65" s="42">
        <v>305309</v>
      </c>
      <c r="K65" s="39">
        <v>-176236.97</v>
      </c>
      <c r="L65" s="39">
        <v>38145</v>
      </c>
      <c r="M65" s="39">
        <v>0</v>
      </c>
      <c r="N65" s="43">
        <v>167217.03</v>
      </c>
      <c r="O65" s="42">
        <v>356113.03</v>
      </c>
      <c r="P65" s="37"/>
      <c r="Q65" s="9">
        <f t="shared" si="0"/>
        <v>2.9103830456733704E-11</v>
      </c>
      <c r="R65" s="1">
        <f t="shared" si="1"/>
        <v>0</v>
      </c>
      <c r="S65" s="1">
        <f t="shared" si="2"/>
        <v>0</v>
      </c>
      <c r="T65" s="1">
        <f t="shared" si="3"/>
        <v>0</v>
      </c>
      <c r="U65" s="1">
        <f t="shared" si="4"/>
        <v>0</v>
      </c>
      <c r="V65" s="1">
        <f t="shared" si="5"/>
        <v>0</v>
      </c>
      <c r="W65" s="1">
        <f t="shared" si="6"/>
        <v>0</v>
      </c>
      <c r="X65" s="1">
        <f>K65-'[1]DF'!D65</f>
        <v>-185825.077</v>
      </c>
    </row>
    <row r="66" spans="1:24" ht="9" thickBot="1">
      <c r="A66" s="44" t="s">
        <v>92</v>
      </c>
      <c r="B66" s="45"/>
      <c r="C66" s="45"/>
      <c r="D66" s="45"/>
      <c r="E66" s="46"/>
      <c r="F66" s="34">
        <v>1161085.1811699977</v>
      </c>
      <c r="G66" s="32">
        <v>923417.6550000003</v>
      </c>
      <c r="H66" s="32">
        <v>-2084502.836169998</v>
      </c>
      <c r="I66" s="45"/>
      <c r="J66" s="47"/>
      <c r="K66" s="45"/>
      <c r="L66" s="45"/>
      <c r="M66" s="45"/>
      <c r="N66" s="48"/>
      <c r="O66" s="47"/>
      <c r="P66" s="37"/>
      <c r="Q66" s="9">
        <f t="shared" si="0"/>
        <v>0</v>
      </c>
      <c r="R66" s="1">
        <f t="shared" si="1"/>
        <v>0</v>
      </c>
      <c r="S66" s="1">
        <f t="shared" si="2"/>
        <v>0</v>
      </c>
      <c r="T66" s="1">
        <f t="shared" si="3"/>
        <v>0</v>
      </c>
      <c r="U66" s="1">
        <f t="shared" si="4"/>
        <v>0</v>
      </c>
      <c r="V66" s="1">
        <f t="shared" si="5"/>
        <v>0</v>
      </c>
      <c r="W66" s="1">
        <f t="shared" si="6"/>
        <v>0</v>
      </c>
      <c r="X66" s="1">
        <f>K66-'[1]DF'!D66</f>
        <v>0</v>
      </c>
    </row>
    <row r="67" spans="1:24" ht="9" thickTop="1">
      <c r="A67" s="49" t="s">
        <v>93</v>
      </c>
      <c r="B67" s="50">
        <v>39536831</v>
      </c>
      <c r="C67" s="50">
        <v>67980486.63408518</v>
      </c>
      <c r="D67" s="50">
        <v>10435238</v>
      </c>
      <c r="E67" s="51">
        <v>117952555.6340852</v>
      </c>
      <c r="F67" s="52">
        <v>33548718.181169983</v>
      </c>
      <c r="G67" s="50">
        <v>5435203.655</v>
      </c>
      <c r="H67" s="50">
        <v>552909.1638300016</v>
      </c>
      <c r="I67" s="50">
        <v>39536831</v>
      </c>
      <c r="J67" s="53">
        <v>97519424</v>
      </c>
      <c r="K67" s="50">
        <v>-32808815.36591481</v>
      </c>
      <c r="L67" s="50">
        <v>10956450</v>
      </c>
      <c r="M67" s="50">
        <v>2748666</v>
      </c>
      <c r="N67" s="54">
        <v>78415724.63408518</v>
      </c>
      <c r="O67" s="53">
        <v>117952555.6340852</v>
      </c>
      <c r="P67" s="37"/>
      <c r="Q67" s="9">
        <f t="shared" si="0"/>
        <v>1.4901161193847656E-08</v>
      </c>
      <c r="R67" s="1">
        <f t="shared" si="1"/>
        <v>0</v>
      </c>
      <c r="S67" s="1">
        <f t="shared" si="2"/>
        <v>0</v>
      </c>
      <c r="T67" s="1">
        <f t="shared" si="3"/>
        <v>-1.1175870895385742E-08</v>
      </c>
      <c r="U67" s="1">
        <f t="shared" si="4"/>
        <v>0</v>
      </c>
      <c r="V67" s="1">
        <f t="shared" si="5"/>
        <v>0</v>
      </c>
      <c r="W67" s="1">
        <f t="shared" si="6"/>
        <v>0</v>
      </c>
      <c r="X67" s="1">
        <f>K67-'[1]DF'!D67</f>
        <v>-35970646.18810183</v>
      </c>
    </row>
    <row r="68" spans="1:17" ht="9" thickBot="1">
      <c r="A68" s="44" t="s">
        <v>94</v>
      </c>
      <c r="B68" s="45"/>
      <c r="C68" s="45"/>
      <c r="D68" s="45"/>
      <c r="E68" s="46"/>
      <c r="F68" s="34">
        <v>296914.93</v>
      </c>
      <c r="G68" s="32">
        <v>64104</v>
      </c>
      <c r="H68" s="32">
        <v>-361018.93</v>
      </c>
      <c r="I68" s="45"/>
      <c r="J68" s="47"/>
      <c r="K68" s="45"/>
      <c r="L68" s="45"/>
      <c r="M68" s="45"/>
      <c r="N68" s="48"/>
      <c r="O68" s="47"/>
      <c r="P68" s="37"/>
      <c r="Q68" s="9"/>
    </row>
    <row r="69" spans="1:17" ht="9" thickTop="1">
      <c r="A69" s="55" t="s">
        <v>95</v>
      </c>
      <c r="B69" s="50">
        <v>39536831</v>
      </c>
      <c r="C69" s="50">
        <v>67980486.63408518</v>
      </c>
      <c r="D69" s="50">
        <v>10435238</v>
      </c>
      <c r="E69" s="51">
        <v>117952555.6340852</v>
      </c>
      <c r="F69" s="52">
        <v>33845633.11116999</v>
      </c>
      <c r="G69" s="50">
        <v>5499307.655</v>
      </c>
      <c r="H69" s="50">
        <v>191890.2338300016</v>
      </c>
      <c r="I69" s="50">
        <v>39536831</v>
      </c>
      <c r="J69" s="53">
        <v>97519424</v>
      </c>
      <c r="K69" s="50">
        <v>-32808815.36591481</v>
      </c>
      <c r="L69" s="50">
        <v>10956450</v>
      </c>
      <c r="M69" s="50">
        <v>2748666</v>
      </c>
      <c r="N69" s="54">
        <v>78415724.63408518</v>
      </c>
      <c r="O69" s="53">
        <v>117952555.6340852</v>
      </c>
      <c r="P69" s="37"/>
      <c r="Q69" s="9"/>
    </row>
    <row r="70" spans="1:15" ht="1.5" customHeight="1">
      <c r="A70" s="5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57"/>
    </row>
    <row r="71" spans="1:15" ht="6.75" customHeight="1">
      <c r="A71" s="56" t="s">
        <v>96</v>
      </c>
      <c r="B71" s="10"/>
      <c r="C71" s="10"/>
      <c r="D71" s="10"/>
      <c r="E71" s="10"/>
      <c r="F71" s="10"/>
      <c r="G71" s="10"/>
      <c r="H71" s="9"/>
      <c r="I71" s="9" t="s">
        <v>97</v>
      </c>
      <c r="J71" s="10"/>
      <c r="K71" s="10"/>
      <c r="L71" s="10"/>
      <c r="M71" s="10"/>
      <c r="N71" s="10"/>
      <c r="O71" s="58"/>
    </row>
    <row r="72" spans="1:15" ht="6.75" customHeight="1">
      <c r="A72" s="56" t="s">
        <v>98</v>
      </c>
      <c r="B72" s="10"/>
      <c r="C72" s="10"/>
      <c r="D72" s="10"/>
      <c r="E72" s="10"/>
      <c r="F72" s="10"/>
      <c r="G72" s="10"/>
      <c r="H72" s="9"/>
      <c r="I72" s="9" t="s">
        <v>99</v>
      </c>
      <c r="J72" s="10"/>
      <c r="K72" s="10"/>
      <c r="L72" s="10"/>
      <c r="M72" s="10"/>
      <c r="N72" s="10"/>
      <c r="O72" s="58"/>
    </row>
    <row r="73" spans="1:15" ht="6.75" customHeight="1">
      <c r="A73" s="56" t="s">
        <v>100</v>
      </c>
      <c r="B73" s="10"/>
      <c r="C73" s="10"/>
      <c r="D73" s="10"/>
      <c r="E73" s="10"/>
      <c r="F73" s="10"/>
      <c r="G73" s="10"/>
      <c r="H73" s="9"/>
      <c r="I73" s="9" t="s">
        <v>101</v>
      </c>
      <c r="J73" s="10"/>
      <c r="K73" s="10"/>
      <c r="L73" s="10"/>
      <c r="M73" s="10"/>
      <c r="N73" s="10"/>
      <c r="O73" s="58"/>
    </row>
    <row r="74" spans="1:15" ht="6.75" customHeight="1">
      <c r="A74" s="56" t="s">
        <v>102</v>
      </c>
      <c r="B74" s="10"/>
      <c r="C74" s="10"/>
      <c r="D74" s="10"/>
      <c r="E74" s="10"/>
      <c r="F74" s="10"/>
      <c r="G74" s="10"/>
      <c r="H74" s="9"/>
      <c r="I74" s="9" t="s">
        <v>103</v>
      </c>
      <c r="J74" s="10"/>
      <c r="K74" s="10"/>
      <c r="L74" s="10"/>
      <c r="M74" s="10"/>
      <c r="N74" s="10"/>
      <c r="O74" s="58"/>
    </row>
    <row r="75" spans="1:15" ht="6.75" customHeight="1">
      <c r="A75" s="56" t="s">
        <v>104</v>
      </c>
      <c r="B75" s="10"/>
      <c r="C75" s="10"/>
      <c r="D75" s="10"/>
      <c r="E75" s="10"/>
      <c r="F75" s="10"/>
      <c r="G75" s="10"/>
      <c r="H75" s="9"/>
      <c r="I75" s="9" t="s">
        <v>105</v>
      </c>
      <c r="J75" s="10"/>
      <c r="K75" s="10"/>
      <c r="L75" s="10"/>
      <c r="M75" s="10"/>
      <c r="N75" s="10"/>
      <c r="O75" s="58"/>
    </row>
    <row r="76" spans="1:15" ht="6.75" customHeight="1">
      <c r="A76" s="56" t="s">
        <v>106</v>
      </c>
      <c r="B76" s="10"/>
      <c r="C76" s="10"/>
      <c r="D76" s="10"/>
      <c r="E76" s="10"/>
      <c r="F76" s="10"/>
      <c r="G76" s="10"/>
      <c r="H76" s="9"/>
      <c r="I76" s="9" t="s">
        <v>107</v>
      </c>
      <c r="J76" s="10"/>
      <c r="K76" s="10"/>
      <c r="L76" s="10"/>
      <c r="M76" s="10"/>
      <c r="N76" s="10"/>
      <c r="O76" s="58"/>
    </row>
    <row r="77" spans="1:15" ht="6.75" customHeight="1">
      <c r="A77" s="56" t="s">
        <v>108</v>
      </c>
      <c r="B77" s="10"/>
      <c r="C77" s="10"/>
      <c r="D77" s="10"/>
      <c r="E77" s="10"/>
      <c r="F77" s="10"/>
      <c r="G77" s="10"/>
      <c r="H77" s="9"/>
      <c r="I77" s="9" t="s">
        <v>109</v>
      </c>
      <c r="J77" s="10"/>
      <c r="K77" s="10"/>
      <c r="L77" s="10"/>
      <c r="M77" s="10"/>
      <c r="N77" s="10"/>
      <c r="O77" s="58"/>
    </row>
    <row r="78" spans="1:15" ht="6.75" customHeight="1">
      <c r="A78" s="56" t="s">
        <v>110</v>
      </c>
      <c r="B78" s="10"/>
      <c r="C78" s="10"/>
      <c r="D78" s="10"/>
      <c r="E78" s="10"/>
      <c r="F78" s="10"/>
      <c r="G78" s="10"/>
      <c r="H78" s="9"/>
      <c r="I78" s="9" t="s">
        <v>111</v>
      </c>
      <c r="J78" s="10"/>
      <c r="K78" s="10"/>
      <c r="L78" s="10"/>
      <c r="M78" s="10"/>
      <c r="N78" s="10"/>
      <c r="O78" s="58"/>
    </row>
    <row r="79" spans="1:15" ht="6.75" customHeight="1">
      <c r="A79" s="56" t="s">
        <v>112</v>
      </c>
      <c r="B79" s="10"/>
      <c r="C79" s="10"/>
      <c r="D79" s="10"/>
      <c r="E79" s="10"/>
      <c r="F79" s="10"/>
      <c r="G79" s="10"/>
      <c r="H79" s="9"/>
      <c r="I79" s="9" t="s">
        <v>113</v>
      </c>
      <c r="J79" s="10"/>
      <c r="K79" s="10"/>
      <c r="L79" s="10"/>
      <c r="M79" s="10"/>
      <c r="N79" s="10"/>
      <c r="O79" s="58"/>
    </row>
    <row r="80" spans="1:15" ht="1.5" customHeight="1">
      <c r="A80" s="59"/>
      <c r="B80" s="21"/>
      <c r="C80" s="21"/>
      <c r="D80" s="21"/>
      <c r="E80" s="21"/>
      <c r="F80" s="21"/>
      <c r="G80" s="21"/>
      <c r="H80" s="60"/>
      <c r="I80" s="61"/>
      <c r="J80" s="21"/>
      <c r="K80" s="21"/>
      <c r="L80" s="21"/>
      <c r="M80" s="21"/>
      <c r="N80" s="21"/>
      <c r="O80" s="62"/>
    </row>
    <row r="85" spans="1:9" ht="8.25">
      <c r="A85" s="37"/>
      <c r="B85" s="37"/>
      <c r="C85" s="37"/>
      <c r="D85" s="37"/>
      <c r="E85" s="37"/>
      <c r="F85" s="37"/>
      <c r="G85" s="37"/>
      <c r="H85" s="37"/>
      <c r="I85" s="10"/>
    </row>
    <row r="111" spans="5:17" ht="8.25"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37"/>
      <c r="Q111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FHWA</cp:lastModifiedBy>
  <dcterms:created xsi:type="dcterms:W3CDTF">2009-04-30T16:08:32Z</dcterms:created>
  <dcterms:modified xsi:type="dcterms:W3CDTF">2009-04-30T16:10:35Z</dcterms:modified>
  <cp:category/>
  <cp:version/>
  <cp:contentType/>
  <cp:contentStatus/>
</cp:coreProperties>
</file>