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Share\HPM10\HTF\2021\Tables\"/>
    </mc:Choice>
  </mc:AlternateContent>
  <xr:revisionPtr revIDLastSave="0" documentId="14_{B4B63007-FD30-4F9D-A733-EB985191B03A}" xr6:coauthVersionLast="47" xr6:coauthVersionMax="47" xr10:uidLastSave="{00000000-0000-0000-0000-000000000000}"/>
  <bookViews>
    <workbookView xWindow="-110" yWindow="-110" windowWidth="19420" windowHeight="10420" xr2:uid="{A70E9D3F-5034-4A29-BDDB-48582CE29070}"/>
  </bookViews>
  <sheets>
    <sheet name="FE-221_2021_final" sheetId="2" r:id="rId1"/>
  </sheets>
  <definedNames>
    <definedName name="CTIPS">#REF!</definedName>
    <definedName name="d">#REF!</definedName>
    <definedName name="new">#REF!</definedName>
    <definedName name="PAGE1R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3" i="2" l="1"/>
  <c r="C62" i="2"/>
  <c r="C61" i="2"/>
  <c r="C60" i="2"/>
  <c r="C59" i="2"/>
  <c r="D58" i="2"/>
  <c r="B58" i="2"/>
  <c r="B64" i="2" s="1"/>
  <c r="C52" i="2" l="1"/>
  <c r="C44" i="2"/>
  <c r="C36" i="2"/>
  <c r="C28" i="2"/>
  <c r="C20" i="2"/>
  <c r="C12" i="2"/>
  <c r="C38" i="2"/>
  <c r="C22" i="2"/>
  <c r="C8" i="2"/>
  <c r="C27" i="2"/>
  <c r="C11" i="2"/>
  <c r="C53" i="2"/>
  <c r="C45" i="2"/>
  <c r="C37" i="2"/>
  <c r="C29" i="2"/>
  <c r="C21" i="2"/>
  <c r="C13" i="2"/>
  <c r="C46" i="2"/>
  <c r="C34" i="2"/>
  <c r="C26" i="2"/>
  <c r="C19" i="2"/>
  <c r="C54" i="2"/>
  <c r="C30" i="2"/>
  <c r="C14" i="2"/>
  <c r="C55" i="2"/>
  <c r="C47" i="2"/>
  <c r="C39" i="2"/>
  <c r="C31" i="2"/>
  <c r="C23" i="2"/>
  <c r="C15" i="2"/>
  <c r="C7" i="2"/>
  <c r="C58" i="2" s="1"/>
  <c r="C64" i="2" s="1"/>
  <c r="C56" i="2"/>
  <c r="C48" i="2"/>
  <c r="C40" i="2"/>
  <c r="C32" i="2"/>
  <c r="C16" i="2"/>
  <c r="C18" i="2"/>
  <c r="C10" i="2"/>
  <c r="C24" i="2"/>
  <c r="C51" i="2"/>
  <c r="C43" i="2"/>
  <c r="C35" i="2"/>
  <c r="C57" i="2"/>
  <c r="C49" i="2"/>
  <c r="C41" i="2"/>
  <c r="C33" i="2"/>
  <c r="C25" i="2"/>
  <c r="C17" i="2"/>
  <c r="C9" i="2"/>
  <c r="C50" i="2"/>
  <c r="C42" i="2"/>
  <c r="D64" i="2"/>
  <c r="E53" i="2" l="1"/>
  <c r="E45" i="2"/>
  <c r="E37" i="2"/>
  <c r="E29" i="2"/>
  <c r="E21" i="2"/>
  <c r="E13" i="2"/>
  <c r="E55" i="2"/>
  <c r="E47" i="2"/>
  <c r="E31" i="2"/>
  <c r="E15" i="2"/>
  <c r="E7" i="2"/>
  <c r="E17" i="2"/>
  <c r="E35" i="2"/>
  <c r="E44" i="2"/>
  <c r="E20" i="2"/>
  <c r="E60" i="2"/>
  <c r="E54" i="2"/>
  <c r="E46" i="2"/>
  <c r="E38" i="2"/>
  <c r="E30" i="2"/>
  <c r="E22" i="2"/>
  <c r="E14" i="2"/>
  <c r="E39" i="2"/>
  <c r="E23" i="2"/>
  <c r="E19" i="2"/>
  <c r="E62" i="2"/>
  <c r="E12" i="2"/>
  <c r="E63" i="2"/>
  <c r="E25" i="2"/>
  <c r="E9" i="2"/>
  <c r="E27" i="2"/>
  <c r="E11" i="2"/>
  <c r="E52" i="2"/>
  <c r="E64" i="2"/>
  <c r="E56" i="2"/>
  <c r="E48" i="2"/>
  <c r="E40" i="2"/>
  <c r="E32" i="2"/>
  <c r="E24" i="2"/>
  <c r="E16" i="2"/>
  <c r="E8" i="2"/>
  <c r="E61" i="2"/>
  <c r="E57" i="2"/>
  <c r="E49" i="2"/>
  <c r="E41" i="2"/>
  <c r="E33" i="2"/>
  <c r="E28" i="2"/>
  <c r="E50" i="2"/>
  <c r="E42" i="2"/>
  <c r="E34" i="2"/>
  <c r="E26" i="2"/>
  <c r="E18" i="2"/>
  <c r="E10" i="2"/>
  <c r="E59" i="2"/>
  <c r="E51" i="2"/>
  <c r="E43" i="2"/>
  <c r="E36" i="2"/>
  <c r="E58" i="2"/>
</calcChain>
</file>

<file path=xl/sharedStrings.xml><?xml version="1.0" encoding="utf-8"?>
<sst xmlns="http://schemas.openxmlformats.org/spreadsheetml/2006/main" count="84" uniqueCount="74">
  <si>
    <t>(3)  Includes all funds apportioned or allocated from the Highway Trust Fund except where FHWA does not directly allocate the funds to the States, e.g., portions of Indian Reservation Roads and safety programs.</t>
  </si>
  <si>
    <t>(2) Total Federal Highway Trust Fund receipts (for apportionment purposes only) are reported by the U.S. Department of the Treasury .  Payments into the Highway Trust Fund attributable  to highway users in each State are estimated by the Federal Highway Administration.</t>
  </si>
  <si>
    <t>(1) Payments into the Fund include only the net highway user tax receipts and fines and penalties deposited in the Highway Account of the Federal Highway Trust Fund. Excluded are motor fuel tax amounts transferred to: The Mass Transit Account of the Highway Trust Fund; and the Leaking Underground Storage Tank Trust Fund. In addition, amounts reporesenting motor-boat use of gasoline are transferred to the Aquatic Resources Trust Fund and the Land and Water Conservation Fund.</t>
  </si>
  <si>
    <t xml:space="preserve">     Grand Total</t>
  </si>
  <si>
    <t>Virgin Islands</t>
  </si>
  <si>
    <t>Puerto Rico</t>
  </si>
  <si>
    <t>N. Marianas</t>
  </si>
  <si>
    <t>Guam</t>
  </si>
  <si>
    <t>American Samoa</t>
  </si>
  <si>
    <t xml:space="preserve">     Total</t>
  </si>
  <si>
    <t>Wyoming</t>
  </si>
  <si>
    <t>Wisconsin</t>
  </si>
  <si>
    <t>West Virginia</t>
  </si>
  <si>
    <t>Washington</t>
  </si>
  <si>
    <t>Virginia</t>
  </si>
  <si>
    <t>Vermont</t>
  </si>
  <si>
    <t>Utah</t>
  </si>
  <si>
    <t>Texas</t>
  </si>
  <si>
    <t>Tennessee</t>
  </si>
  <si>
    <t>South Dakota</t>
  </si>
  <si>
    <t>South Carolina</t>
  </si>
  <si>
    <t>Rhode Island</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</si>
  <si>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</si>
  <si>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</si>
  <si>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</si>
  <si>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</si>
  <si>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</si>
  <si>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</si>
  <si>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</si>
  <si>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</si>
  <si>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</si>
  <si>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</si>
  <si>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</si>
  <si>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</si>
  <si>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</si>
  <si>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</si>
  <si>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</si>
  <si>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</si>
  <si>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</si>
  <si>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</si>
  <si>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</si>
  <si>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</si>
  <si>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</si>
  <si>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</si>
  <si>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</si>
  <si>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</si>
  <si>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</si>
  <si>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Illinois</t>
  </si>
  <si>
    <t>Idaho</t>
  </si>
  <si>
    <t>Hawaii</t>
  </si>
  <si>
    <t>Georgia</t>
  </si>
  <si>
    <t>Florida</t>
  </si>
  <si>
    <t>Dist. of Col.</t>
  </si>
  <si>
    <t>Delaware</t>
  </si>
  <si>
    <t>Connecticut</t>
  </si>
  <si>
    <t>Colorado</t>
  </si>
  <si>
    <t>California</t>
  </si>
  <si>
    <t>Arkansas</t>
  </si>
  <si>
    <t>Arizona</t>
  </si>
  <si>
    <t>Alaska</t>
  </si>
  <si>
    <t>Alabama</t>
  </si>
  <si>
    <t>SINCE 7-1-56</t>
  </si>
  <si>
    <t>TOTAL</t>
  </si>
  <si>
    <t xml:space="preserve"> SINCE 7-1-1956</t>
  </si>
  <si>
    <t>CUMULATED</t>
  </si>
  <si>
    <t>FISCAL YEAR</t>
  </si>
  <si>
    <t>PERCENT OF</t>
  </si>
  <si>
    <t xml:space="preserve">CUMULATED  </t>
  </si>
  <si>
    <t>STATE</t>
  </si>
  <si>
    <t>APPORTIONMENTS AND ALLOCATIONS FROM THE FUND  (3)</t>
  </si>
  <si>
    <t>PAYMENTS INTO THE FUND  (2)</t>
  </si>
  <si>
    <t>RATIO OF APPORTIONMENTS AND ALLOCATIONS TO PAYMENTS</t>
  </si>
  <si>
    <t>TABLE FE-221</t>
  </si>
  <si>
    <t>(THOUSANDS OF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</si>
</sst>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_)"/>
    <numFmt numFmtId="165" formatCode="_(* #,##0_);_(* \(#,##0\);_ &quot; -&quot;"/>
    <numFmt numFmtId="166" formatCode="0.000"/>
    <numFmt numFmtId="167" formatCode="#,##0.000_);\(#,##0.000\)"/>
    <numFmt numFmtId="168" formatCode="0_)"/>
    <numFmt numFmtId="169" formatCode="mm/dd/yy_)"/>
    <numFmt numFmtId="170" formatCode="mmmm\ yyyy"/>
  </numFmts>
  <fonts count="7">
    <font>
      <sz val="6"/>
      <name val="P-AVGARD"/>
    </font>
    <font>
      <sz val="6"/>
      <name val="P-AVGARD"/>
    </font>
    <font>
      <sz val="8"/>
      <name val="Calibri"/>
      <family val="2"/>
      <scheme val="minor"/>
    </font>
    <font>
      <b/>
      <sz val="8"/>
      <name val="Calibri"/>
      <family val="2"/>
      <scheme val="minor"/>
    </font>
    <font>
      <b/>
      <sz val="7"/>
      <name val="Arial"/>
      <family val="2"/>
    </font>
    <font>
      <b/>
      <sz val="6"/>
      <name val="Arial"/>
      <family val="2"/>
    </font>
    <font>
      <sz val="7"/>
      <name val="Arial"/>
      <family val="2"/>
    </font>
  </fonts>
  <fills count="5">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theme="6" tint="0.59999389629810485"/>
        <bgColor indexed="64"/>
      </patternFill>
    </fill>
  </fills>
  <borders count="23">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style="thin">
        <color indexed="8"/>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s>
  <cellStyleXfs count="2">
    <xf numFmtId="0" fontId="0" fillId="0" borderId="0"/>
    <xf numFmtId="9" fontId="1" fillId="0" borderId="0" applyFont="0" applyFill="0" applyBorder="0" applyAlignment="0" applyProtection="0"/>
  </cellStyleXfs>
  <cellXfs count="61">
    <xf numFmtId="0" fontId="0" fillId="0" borderId="0" xfId="0"/>
    <xf numFmtId="164" fontId="3" fillId="2" borderId="9" xfId="0" applyNumberFormat="1" applyFont="1" applyFill="1" applyBorder="1" applyAlignment="1">
      <alignment horizontal="center" vertical="center"/>
    </xf>
    <xf numFmtId="164" fontId="3" fillId="2" borderId="10" xfId="0" applyNumberFormat="1" applyFont="1" applyFill="1" applyBorder="1" applyAlignment="1">
      <alignment horizontal="center" vertical="center"/>
    </xf>
    <xf numFmtId="37" fontId="3" fillId="2" borderId="10" xfId="0" applyNumberFormat="1" applyFont="1" applyFill="1" applyBorder="1" applyAlignment="1">
      <alignment vertical="center"/>
    </xf>
    <xf numFmtId="0" fontId="3" fillId="2" borderId="10" xfId="0" applyFont="1" applyFill="1" applyBorder="1" applyAlignment="1">
      <alignment vertical="center"/>
    </xf>
    <xf numFmtId="165" fontId="2" fillId="3" borderId="11" xfId="0" applyNumberFormat="1" applyFont="1" applyFill="1" applyBorder="1" applyAlignment="1">
      <alignment horizontal="center" vertical="center"/>
    </xf>
    <xf numFmtId="0" fontId="2" fillId="3" borderId="11" xfId="0" applyFont="1" applyFill="1" applyBorder="1" applyAlignment="1">
      <alignment vertical="center"/>
    </xf>
    <xf numFmtId="165" fontId="2" fillId="3" borderId="12" xfId="0" applyNumberFormat="1" applyFont="1" applyFill="1" applyBorder="1" applyAlignment="1">
      <alignment horizontal="center" vertical="center"/>
    </xf>
    <xf numFmtId="37" fontId="2" fillId="3" borderId="12" xfId="0" applyNumberFormat="1" applyFont="1" applyFill="1" applyBorder="1" applyAlignment="1">
      <alignment vertical="center"/>
    </xf>
    <xf numFmtId="0" fontId="2" fillId="3" borderId="12" xfId="0" applyFont="1" applyFill="1" applyBorder="1" applyAlignment="1">
      <alignment vertical="center"/>
    </xf>
    <xf numFmtId="165" fontId="2" fillId="3" borderId="13" xfId="0" applyNumberFormat="1" applyFont="1" applyFill="1" applyBorder="1" applyAlignment="1">
      <alignment horizontal="center" vertical="center"/>
    </xf>
    <xf numFmtId="37" fontId="2" fillId="3" borderId="13" xfId="0" applyNumberFormat="1" applyFont="1" applyFill="1" applyBorder="1" applyAlignment="1">
      <alignment vertical="center"/>
    </xf>
    <xf numFmtId="0" fontId="2" fillId="3" borderId="13" xfId="0" applyFont="1" applyFill="1" applyBorder="1" applyAlignment="1">
      <alignment vertical="center"/>
    </xf>
    <xf numFmtId="37" fontId="3" fillId="2" borderId="10" xfId="0" applyNumberFormat="1" applyFont="1" applyFill="1" applyBorder="1" applyAlignment="1">
      <alignment horizontal="right" vertical="center"/>
    </xf>
    <xf numFmtId="164" fontId="2" fillId="3" borderId="13" xfId="0" applyNumberFormat="1" applyFont="1" applyFill="1" applyBorder="1" applyAlignment="1">
      <alignment horizontal="center" vertical="center"/>
    </xf>
    <xf numFmtId="37" fontId="2" fillId="3" borderId="14" xfId="0" applyNumberFormat="1" applyFont="1" applyFill="1" applyBorder="1" applyAlignment="1">
      <alignment vertical="center"/>
    </xf>
    <xf numFmtId="0" fontId="4" fillId="4" borderId="14" xfId="0" applyFont="1" applyFill="1" applyBorder="1" applyAlignment="1">
      <alignment horizontal="centerContinuous" vertical="center"/>
    </xf>
    <xf numFmtId="0" fontId="4" fillId="4" borderId="15" xfId="0" applyFont="1" applyFill="1" applyBorder="1" applyAlignment="1">
      <alignment horizontal="centerContinuous"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5" xfId="0" applyFont="1" applyFill="1" applyBorder="1" applyAlignment="1">
      <alignment vertical="center"/>
    </xf>
    <xf numFmtId="0" fontId="4" fillId="4" borderId="12" xfId="0" applyFont="1" applyFill="1" applyBorder="1" applyAlignment="1">
      <alignment horizontal="centerContinuous" vertical="center"/>
    </xf>
    <xf numFmtId="0" fontId="4" fillId="4" borderId="16" xfId="0" applyFont="1" applyFill="1" applyBorder="1" applyAlignment="1">
      <alignment horizontal="centerContinuous" vertical="center"/>
    </xf>
    <xf numFmtId="0" fontId="4" fillId="4" borderId="16" xfId="0" applyFont="1" applyFill="1" applyBorder="1" applyAlignment="1">
      <alignment vertical="center"/>
    </xf>
    <xf numFmtId="0" fontId="4" fillId="4" borderId="18" xfId="0" applyFont="1" applyFill="1" applyBorder="1" applyAlignment="1">
      <alignment vertical="center"/>
    </xf>
    <xf numFmtId="0" fontId="4" fillId="4" borderId="22" xfId="0" applyFont="1" applyFill="1" applyBorder="1" applyAlignment="1">
      <alignment horizontal="centerContinuous" vertical="center"/>
    </xf>
    <xf numFmtId="0" fontId="4" fillId="4" borderId="21" xfId="0" applyFont="1" applyFill="1" applyBorder="1" applyAlignment="1">
      <alignment horizontal="centerContinuous" vertical="center"/>
    </xf>
    <xf numFmtId="0" fontId="4" fillId="4" borderId="21" xfId="0" applyFont="1" applyFill="1" applyBorder="1" applyAlignment="1">
      <alignment vertical="center"/>
    </xf>
    <xf numFmtId="169" fontId="6" fillId="3" borderId="18" xfId="0" applyNumberFormat="1" applyFont="1" applyFill="1" applyBorder="1" applyAlignment="1">
      <alignment horizontal="right"/>
    </xf>
    <xf numFmtId="170" fontId="6" fillId="3" borderId="18" xfId="0" quotePrefix="1" applyNumberFormat="1" applyFont="1" applyFill="1" applyBorder="1" applyAlignment="1">
      <alignment horizontal="left"/>
    </xf>
    <xf numFmtId="164" fontId="2" fillId="3" borderId="12" xfId="0" applyNumberFormat="1" applyFont="1" applyFill="1" applyBorder="1" applyAlignment="1">
      <alignment horizontal="center" vertical="center"/>
    </xf>
    <xf numFmtId="164" fontId="2" fillId="3" borderId="14" xfId="0" applyNumberFormat="1" applyFont="1" applyFill="1" applyBorder="1" applyAlignment="1">
      <alignment horizontal="center" vertical="center"/>
    </xf>
    <xf numFmtId="164" fontId="2" fillId="3" borderId="11" xfId="0" applyNumberFormat="1" applyFont="1" applyFill="1" applyBorder="1" applyAlignment="1">
      <alignment horizontal="center" vertical="center"/>
    </xf>
    <xf numFmtId="0" fontId="4" fillId="4" borderId="22" xfId="0" applyFont="1" applyFill="1" applyBorder="1" applyAlignment="1">
      <alignment horizontal="center" vertical="center"/>
    </xf>
    <xf numFmtId="0" fontId="4" fillId="4" borderId="18" xfId="0" applyFont="1" applyFill="1" applyBorder="1" applyAlignment="1">
      <alignment horizontal="center" vertical="center"/>
    </xf>
    <xf numFmtId="166" fontId="2" fillId="3" borderId="12" xfId="1" applyNumberFormat="1" applyFont="1" applyFill="1" applyBorder="1" applyAlignment="1" applyProtection="1">
      <alignment horizontal="center" vertical="center"/>
    </xf>
    <xf numFmtId="166" fontId="2" fillId="3" borderId="14" xfId="1" applyNumberFormat="1" applyFont="1" applyFill="1" applyBorder="1" applyAlignment="1" applyProtection="1">
      <alignment horizontal="center" vertical="center"/>
    </xf>
    <xf numFmtId="166" fontId="2" fillId="3" borderId="13" xfId="1" applyNumberFormat="1" applyFont="1" applyFill="1" applyBorder="1" applyAlignment="1" applyProtection="1">
      <alignment horizontal="center" vertical="center"/>
    </xf>
    <xf numFmtId="168" fontId="3" fillId="2" borderId="9" xfId="0" applyNumberFormat="1" applyFont="1" applyFill="1" applyBorder="1" applyAlignment="1">
      <alignment horizontal="center" vertical="center"/>
    </xf>
    <xf numFmtId="37" fontId="3" fillId="2" borderId="10" xfId="0" applyNumberFormat="1" applyFont="1" applyFill="1" applyBorder="1" applyAlignment="1">
      <alignment horizontal="center" vertical="center"/>
    </xf>
    <xf numFmtId="0" fontId="0" fillId="0" borderId="0" xfId="0" applyAlignment="1">
      <alignment horizontal="center"/>
    </xf>
    <xf numFmtId="167" fontId="3" fillId="2" borderId="10" xfId="0" applyNumberFormat="1" applyFont="1" applyFill="1" applyBorder="1" applyAlignment="1">
      <alignment horizontal="center" vertical="center"/>
    </xf>
    <xf numFmtId="0" fontId="4" fillId="4" borderId="1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9" xfId="0" applyFont="1" applyFill="1" applyBorder="1" applyAlignment="1">
      <alignment horizontal="center" vertical="center"/>
    </xf>
    <xf numFmtId="0" fontId="6" fillId="3" borderId="18" xfId="0" applyFont="1" applyFill="1" applyBorder="1" applyAlignment="1">
      <alignment horizontal="center"/>
    </xf>
    <xf numFmtId="0" fontId="5" fillId="4" borderId="2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B412-0BA3-4F32-9A4F-D458C6D2D5E0}">
  <sheetPr>
    <pageSetUpPr fitToPage="1"/>
  </sheetPr>
  <dimension ref="A1:K68"/>
  <sheetViews>
    <sheetView tabSelected="1" zoomScale="130" zoomScaleNormal="130" workbookViewId="0">
      <selection activeCell="L13" sqref="L13"/>
    </sheetView>
  </sheetViews>
  <sheetFormatPr defaultRowHeight="8"/>
  <cols>
    <col min="1" max="1" width="18.85546875" customWidth="1"/>
    <col min="2" max="11" width="16.7109375" customWidth="1"/>
  </cols>
  <sheetData>
    <row r="1" spans="1:11" ht="9">
      <c r="A1" s="29">
        <v>44866</v>
      </c>
      <c r="B1" s="45" t="s">
        <v>73</v>
      </c>
      <c r="C1" s="45"/>
      <c r="D1" s="45"/>
      <c r="E1" s="45"/>
      <c r="F1" s="45"/>
      <c r="G1" s="45"/>
      <c r="H1" s="45"/>
      <c r="I1" s="45"/>
      <c r="J1" s="45"/>
      <c r="K1" s="28" t="s">
        <v>72</v>
      </c>
    </row>
    <row r="2" spans="1:11" ht="9">
      <c r="A2" s="27"/>
      <c r="B2" s="26"/>
      <c r="C2" s="33"/>
      <c r="D2" s="25"/>
      <c r="E2" s="33"/>
      <c r="F2" s="26"/>
      <c r="G2" s="33"/>
      <c r="H2" s="25"/>
      <c r="I2" s="33"/>
      <c r="J2" s="46" t="s">
        <v>71</v>
      </c>
      <c r="K2" s="47"/>
    </row>
    <row r="3" spans="1:11" ht="9">
      <c r="A3" s="23"/>
      <c r="B3" s="42" t="s">
        <v>70</v>
      </c>
      <c r="C3" s="43"/>
      <c r="D3" s="43"/>
      <c r="E3" s="44"/>
      <c r="F3" s="42" t="s">
        <v>69</v>
      </c>
      <c r="G3" s="43"/>
      <c r="H3" s="43"/>
      <c r="I3" s="44"/>
      <c r="J3" s="48"/>
      <c r="K3" s="49"/>
    </row>
    <row r="4" spans="1:11" ht="9">
      <c r="A4" s="19" t="s">
        <v>68</v>
      </c>
      <c r="B4" s="20"/>
      <c r="C4" s="34"/>
      <c r="D4" s="24"/>
      <c r="E4" s="34"/>
      <c r="F4" s="20"/>
      <c r="G4" s="34"/>
      <c r="H4" s="24"/>
      <c r="I4" s="34"/>
      <c r="J4" s="50"/>
      <c r="K4" s="51"/>
    </row>
    <row r="5" spans="1:11" ht="9">
      <c r="A5" s="23"/>
      <c r="B5" s="19" t="s">
        <v>65</v>
      </c>
      <c r="C5" s="19" t="s">
        <v>66</v>
      </c>
      <c r="D5" s="19" t="s">
        <v>64</v>
      </c>
      <c r="E5" s="19" t="s">
        <v>66</v>
      </c>
      <c r="F5" s="19" t="s">
        <v>65</v>
      </c>
      <c r="G5" s="19" t="s">
        <v>66</v>
      </c>
      <c r="H5" s="19" t="s">
        <v>67</v>
      </c>
      <c r="I5" s="19" t="s">
        <v>66</v>
      </c>
      <c r="J5" s="22" t="s">
        <v>65</v>
      </c>
      <c r="K5" s="21" t="s">
        <v>64</v>
      </c>
    </row>
    <row r="6" spans="1:11" ht="9">
      <c r="A6" s="20"/>
      <c r="B6" s="19">
        <v>2021</v>
      </c>
      <c r="C6" s="18" t="s">
        <v>62</v>
      </c>
      <c r="D6" s="18" t="s">
        <v>61</v>
      </c>
      <c r="E6" s="18" t="s">
        <v>62</v>
      </c>
      <c r="F6" s="18">
        <v>2021</v>
      </c>
      <c r="G6" s="18" t="s">
        <v>62</v>
      </c>
      <c r="H6" s="18" t="s">
        <v>63</v>
      </c>
      <c r="I6" s="18" t="s">
        <v>62</v>
      </c>
      <c r="J6" s="17">
        <v>2021</v>
      </c>
      <c r="K6" s="16" t="s">
        <v>61</v>
      </c>
    </row>
    <row r="7" spans="1:11" ht="10.5">
      <c r="A7" s="11" t="s">
        <v>60</v>
      </c>
      <c r="B7" s="11">
        <v>836431</v>
      </c>
      <c r="C7" s="35">
        <f t="shared" ref="C7:C38" si="0">IF(B7=0,0,B7/B$64)*100</f>
        <v>2.1989653941051142</v>
      </c>
      <c r="D7" s="11">
        <v>21557044</v>
      </c>
      <c r="E7" s="35">
        <f>D7/D$64*100</f>
        <v>1.9770589869445334</v>
      </c>
      <c r="F7" s="11">
        <v>877199.39981999993</v>
      </c>
      <c r="G7" s="35">
        <v>1.9290458269068844</v>
      </c>
      <c r="H7" s="11">
        <v>25613121.986970004</v>
      </c>
      <c r="I7" s="35">
        <v>1.9412672201565229</v>
      </c>
      <c r="J7" s="14">
        <v>1.0487409001101107</v>
      </c>
      <c r="K7" s="14">
        <v>1.1881555739724798</v>
      </c>
    </row>
    <row r="8" spans="1:11" ht="10.5">
      <c r="A8" s="8" t="s">
        <v>59</v>
      </c>
      <c r="B8" s="8">
        <v>79551</v>
      </c>
      <c r="C8" s="35">
        <f t="shared" si="0"/>
        <v>0.20913846577476913</v>
      </c>
      <c r="D8" s="8">
        <v>2654860</v>
      </c>
      <c r="E8" s="35">
        <f t="shared" ref="E8:E64" si="1">D8/D$64*100</f>
        <v>0.24348490554083219</v>
      </c>
      <c r="F8" s="8">
        <v>573915.65805999993</v>
      </c>
      <c r="G8" s="35">
        <v>1.262095716668683</v>
      </c>
      <c r="H8" s="8">
        <v>16824990.545679998</v>
      </c>
      <c r="I8" s="35">
        <v>1.2751980271045369</v>
      </c>
      <c r="J8" s="30">
        <v>7.2144367520207151</v>
      </c>
      <c r="K8" s="30">
        <v>6.3374304278493021</v>
      </c>
    </row>
    <row r="9" spans="1:11" ht="10.5">
      <c r="A9" s="8" t="s">
        <v>58</v>
      </c>
      <c r="B9" s="8">
        <v>837802</v>
      </c>
      <c r="C9" s="35">
        <f t="shared" si="0"/>
        <v>2.2025697339195376</v>
      </c>
      <c r="D9" s="8">
        <v>19979480</v>
      </c>
      <c r="E9" s="35">
        <f t="shared" si="1"/>
        <v>1.8323760200368178</v>
      </c>
      <c r="F9" s="8">
        <v>847973.37813000008</v>
      </c>
      <c r="G9" s="35">
        <v>1.8647749949959724</v>
      </c>
      <c r="H9" s="8">
        <v>22580029.414389998</v>
      </c>
      <c r="I9" s="35">
        <v>1.7113833664878768</v>
      </c>
      <c r="J9" s="30">
        <v>1.0121405512639026</v>
      </c>
      <c r="K9" s="30">
        <v>1.1301610159218356</v>
      </c>
    </row>
    <row r="10" spans="1:11" ht="10.5">
      <c r="A10" s="15" t="s">
        <v>57</v>
      </c>
      <c r="B10" s="15">
        <v>510699</v>
      </c>
      <c r="C10" s="36">
        <f t="shared" si="0"/>
        <v>1.3426205243517846</v>
      </c>
      <c r="D10" s="15">
        <v>14107436</v>
      </c>
      <c r="E10" s="36">
        <f t="shared" si="1"/>
        <v>1.2938338450552329</v>
      </c>
      <c r="F10" s="15">
        <v>595307.16039999994</v>
      </c>
      <c r="G10" s="36">
        <v>1.3091376872043596</v>
      </c>
      <c r="H10" s="15">
        <v>16874010.605829999</v>
      </c>
      <c r="I10" s="36">
        <v>1.2789133506776535</v>
      </c>
      <c r="J10" s="31">
        <v>1.1656712866091374</v>
      </c>
      <c r="K10" s="31">
        <v>1.1961075425633687</v>
      </c>
    </row>
    <row r="11" spans="1:11" ht="10.5">
      <c r="A11" s="11" t="s">
        <v>56</v>
      </c>
      <c r="B11" s="11">
        <v>3350632</v>
      </c>
      <c r="C11" s="37">
        <f t="shared" si="0"/>
        <v>8.8087646397386123</v>
      </c>
      <c r="D11" s="11">
        <v>108077987</v>
      </c>
      <c r="E11" s="37">
        <f t="shared" si="1"/>
        <v>9.9121454448589716</v>
      </c>
      <c r="F11" s="11">
        <v>4198469.1488699997</v>
      </c>
      <c r="G11" s="37">
        <v>9.2328373602249201</v>
      </c>
      <c r="H11" s="11">
        <v>121703663.03933001</v>
      </c>
      <c r="I11" s="37">
        <v>9.2241520479782579</v>
      </c>
      <c r="J11" s="14">
        <v>1.2530379787663939</v>
      </c>
      <c r="K11" s="14">
        <v>1.1260726297514221</v>
      </c>
    </row>
    <row r="12" spans="1:11" ht="10.5">
      <c r="A12" s="8" t="s">
        <v>55</v>
      </c>
      <c r="B12" s="8">
        <v>612517</v>
      </c>
      <c r="C12" s="35">
        <f t="shared" si="0"/>
        <v>1.6102986215253645</v>
      </c>
      <c r="D12" s="8">
        <v>15637682</v>
      </c>
      <c r="E12" s="35">
        <f t="shared" si="1"/>
        <v>1.4341771410347708</v>
      </c>
      <c r="F12" s="8">
        <v>620763.64386000007</v>
      </c>
      <c r="G12" s="35">
        <v>1.3651189420892971</v>
      </c>
      <c r="H12" s="8">
        <v>18671838.975560002</v>
      </c>
      <c r="I12" s="35">
        <v>1.4151741814892889</v>
      </c>
      <c r="J12" s="30">
        <v>1.013463534661079</v>
      </c>
      <c r="K12" s="30">
        <v>1.1940285635402998</v>
      </c>
    </row>
    <row r="13" spans="1:11" ht="10.5">
      <c r="A13" s="8" t="s">
        <v>54</v>
      </c>
      <c r="B13" s="8">
        <v>328052</v>
      </c>
      <c r="C13" s="35">
        <f t="shared" si="0"/>
        <v>0.86244411728758374</v>
      </c>
      <c r="D13" s="8">
        <v>11172228</v>
      </c>
      <c r="E13" s="35">
        <f t="shared" si="1"/>
        <v>1.0246374118637669</v>
      </c>
      <c r="F13" s="8">
        <v>571256.16417</v>
      </c>
      <c r="G13" s="35">
        <v>1.2562472338821677</v>
      </c>
      <c r="H13" s="8">
        <v>19397594.467259999</v>
      </c>
      <c r="I13" s="35">
        <v>1.4701805702693256</v>
      </c>
      <c r="J13" s="30">
        <v>1.7413585778169314</v>
      </c>
      <c r="K13" s="30">
        <v>1.7362333159742174</v>
      </c>
    </row>
    <row r="14" spans="1:11" ht="10.5">
      <c r="A14" s="15" t="s">
        <v>53</v>
      </c>
      <c r="B14" s="15">
        <v>109630</v>
      </c>
      <c r="C14" s="36">
        <f t="shared" si="0"/>
        <v>0.28821573585357746</v>
      </c>
      <c r="D14" s="15">
        <v>3020653</v>
      </c>
      <c r="E14" s="36">
        <f t="shared" si="1"/>
        <v>0.27703284179829873</v>
      </c>
      <c r="F14" s="15">
        <v>197780.99869000001</v>
      </c>
      <c r="G14" s="36">
        <v>0.43493943365979237</v>
      </c>
      <c r="H14" s="15">
        <v>5587574.4429900004</v>
      </c>
      <c r="I14" s="36">
        <v>0.42349289211517988</v>
      </c>
      <c r="J14" s="31">
        <v>1.8040773391407463</v>
      </c>
      <c r="K14" s="31">
        <v>1.8497902417093259</v>
      </c>
    </row>
    <row r="15" spans="1:11" ht="10.5">
      <c r="A15" s="11" t="s">
        <v>52</v>
      </c>
      <c r="B15" s="11">
        <v>21774</v>
      </c>
      <c r="C15" s="37">
        <f t="shared" si="0"/>
        <v>5.7243541297781593E-2</v>
      </c>
      <c r="D15" s="11">
        <v>1185715</v>
      </c>
      <c r="E15" s="37">
        <f t="shared" si="1"/>
        <v>0.10874535936860996</v>
      </c>
      <c r="F15" s="11">
        <v>182053.87940000001</v>
      </c>
      <c r="G15" s="37">
        <v>0.40035398610719869</v>
      </c>
      <c r="H15" s="11">
        <v>6199556.3179299999</v>
      </c>
      <c r="I15" s="37">
        <v>0.46987616213416949</v>
      </c>
      <c r="J15" s="14">
        <v>8.3610673004500775</v>
      </c>
      <c r="K15" s="14">
        <v>5.2285383232311302</v>
      </c>
    </row>
    <row r="16" spans="1:11" ht="10.5">
      <c r="A16" s="8" t="s">
        <v>51</v>
      </c>
      <c r="B16" s="8">
        <v>2063305</v>
      </c>
      <c r="C16" s="35">
        <f t="shared" si="0"/>
        <v>5.4243999714071487</v>
      </c>
      <c r="D16" s="8">
        <v>54819285</v>
      </c>
      <c r="E16" s="35">
        <f t="shared" si="1"/>
        <v>5.027635517519176</v>
      </c>
      <c r="F16" s="8">
        <v>2160175.50422</v>
      </c>
      <c r="G16" s="35">
        <v>4.750433644456602</v>
      </c>
      <c r="H16" s="8">
        <v>58614285.696120001</v>
      </c>
      <c r="I16" s="35">
        <v>4.4424881712058655</v>
      </c>
      <c r="J16" s="30">
        <v>1.0469491927853614</v>
      </c>
      <c r="K16" s="30">
        <v>1.0692274752602118</v>
      </c>
    </row>
    <row r="17" spans="1:11" ht="10.5">
      <c r="A17" s="8" t="s">
        <v>50</v>
      </c>
      <c r="B17" s="8">
        <v>1353045</v>
      </c>
      <c r="C17" s="35">
        <f t="shared" si="0"/>
        <v>3.5571363706832413</v>
      </c>
      <c r="D17" s="8">
        <v>38183896</v>
      </c>
      <c r="E17" s="35">
        <f t="shared" si="1"/>
        <v>3.5019557757248818</v>
      </c>
      <c r="F17" s="8">
        <v>1451604.8421400001</v>
      </c>
      <c r="G17" s="35">
        <v>3.192218626258287</v>
      </c>
      <c r="H17" s="8">
        <v>40798830.142480001</v>
      </c>
      <c r="I17" s="35">
        <v>3.0922209177242013</v>
      </c>
      <c r="J17" s="30">
        <v>1.0728429890654043</v>
      </c>
      <c r="K17" s="30">
        <v>1.0684826436380406</v>
      </c>
    </row>
    <row r="18" spans="1:11" ht="10.5">
      <c r="A18" s="15" t="s">
        <v>49</v>
      </c>
      <c r="B18" s="15">
        <v>78645</v>
      </c>
      <c r="C18" s="36">
        <f t="shared" si="0"/>
        <v>0.2067566044532026</v>
      </c>
      <c r="D18" s="15">
        <v>2736766</v>
      </c>
      <c r="E18" s="36">
        <f t="shared" si="1"/>
        <v>0.25099674220010137</v>
      </c>
      <c r="F18" s="15">
        <v>199449.45182999998</v>
      </c>
      <c r="G18" s="36">
        <v>0.43860852254399252</v>
      </c>
      <c r="H18" s="15">
        <v>7685044.7177999998</v>
      </c>
      <c r="I18" s="36">
        <v>0.58246415269843632</v>
      </c>
      <c r="J18" s="31">
        <v>2.5360728823192824</v>
      </c>
      <c r="K18" s="31">
        <v>2.808075194517909</v>
      </c>
    </row>
    <row r="19" spans="1:11" ht="10.5">
      <c r="A19" s="11" t="s">
        <v>48</v>
      </c>
      <c r="B19" s="11">
        <v>265272</v>
      </c>
      <c r="C19" s="37">
        <f t="shared" si="0"/>
        <v>0.69739637582185721</v>
      </c>
      <c r="D19" s="11">
        <v>5964854</v>
      </c>
      <c r="E19" s="37">
        <f t="shared" si="1"/>
        <v>0.54705404908539623</v>
      </c>
      <c r="F19" s="11">
        <v>319879.35839000007</v>
      </c>
      <c r="G19" s="37">
        <v>0.70344546695141563</v>
      </c>
      <c r="H19" s="11">
        <v>9807749.8783899993</v>
      </c>
      <c r="I19" s="37">
        <v>0.74334801326048616</v>
      </c>
      <c r="J19" s="14">
        <v>1.2058542114885855</v>
      </c>
      <c r="K19" s="14">
        <v>1.644256486141991</v>
      </c>
    </row>
    <row r="20" spans="1:11" ht="10.5">
      <c r="A20" s="8" t="s">
        <v>47</v>
      </c>
      <c r="B20" s="8">
        <v>1252488</v>
      </c>
      <c r="C20" s="35">
        <f t="shared" si="0"/>
        <v>3.2927734248634093</v>
      </c>
      <c r="D20" s="8">
        <v>40698582</v>
      </c>
      <c r="E20" s="35">
        <f t="shared" si="1"/>
        <v>3.7325849174403971</v>
      </c>
      <c r="F20" s="8">
        <v>1608007.93362</v>
      </c>
      <c r="G20" s="35">
        <v>3.5361640632897533</v>
      </c>
      <c r="H20" s="8">
        <v>47785701.961749993</v>
      </c>
      <c r="I20" s="35">
        <v>3.6217692188287764</v>
      </c>
      <c r="J20" s="30">
        <v>1.2838509699254603</v>
      </c>
      <c r="K20" s="30">
        <v>1.1741367785676167</v>
      </c>
    </row>
    <row r="21" spans="1:11" ht="10.5">
      <c r="A21" s="8" t="s">
        <v>46</v>
      </c>
      <c r="B21" s="8">
        <v>974316</v>
      </c>
      <c r="C21" s="35">
        <f t="shared" si="0"/>
        <v>2.5614631295622932</v>
      </c>
      <c r="D21" s="8">
        <v>28806587</v>
      </c>
      <c r="E21" s="35">
        <f t="shared" si="1"/>
        <v>2.641935587808308</v>
      </c>
      <c r="F21" s="8">
        <v>1072333.5382299998</v>
      </c>
      <c r="G21" s="35">
        <v>2.3581645603033303</v>
      </c>
      <c r="H21" s="8">
        <v>29940292.758639995</v>
      </c>
      <c r="I21" s="35">
        <v>2.2692317212952644</v>
      </c>
      <c r="J21" s="30">
        <v>1.1006013841813127</v>
      </c>
      <c r="K21" s="30">
        <v>1.0393557820174946</v>
      </c>
    </row>
    <row r="22" spans="1:11" ht="10.5">
      <c r="A22" s="15" t="s">
        <v>45</v>
      </c>
      <c r="B22" s="15">
        <v>538220</v>
      </c>
      <c r="C22" s="36">
        <f t="shared" si="0"/>
        <v>1.4149728482268764</v>
      </c>
      <c r="D22" s="15">
        <v>14255020</v>
      </c>
      <c r="E22" s="36">
        <f t="shared" si="1"/>
        <v>1.3073692014579577</v>
      </c>
      <c r="F22" s="15">
        <v>569303.77176000003</v>
      </c>
      <c r="G22" s="36">
        <v>1.2519537352411882</v>
      </c>
      <c r="H22" s="15">
        <v>16491019.01946</v>
      </c>
      <c r="I22" s="36">
        <v>1.2498856900670472</v>
      </c>
      <c r="J22" s="31">
        <v>1.0577529110029356</v>
      </c>
      <c r="K22" s="31">
        <v>1.1568569542140243</v>
      </c>
    </row>
    <row r="23" spans="1:11" ht="10.5">
      <c r="A23" s="11" t="s">
        <v>44</v>
      </c>
      <c r="B23" s="11">
        <v>417352</v>
      </c>
      <c r="C23" s="37">
        <f t="shared" si="0"/>
        <v>1.0972125676362516</v>
      </c>
      <c r="D23" s="11">
        <v>12149656</v>
      </c>
      <c r="E23" s="37">
        <f t="shared" si="1"/>
        <v>1.1142801667559137</v>
      </c>
      <c r="F23" s="11">
        <v>434462.77141000004</v>
      </c>
      <c r="G23" s="37">
        <v>0.95542540989749536</v>
      </c>
      <c r="H23" s="11">
        <v>14004439.96497</v>
      </c>
      <c r="I23" s="37">
        <v>1.0614231351600387</v>
      </c>
      <c r="J23" s="14">
        <v>1.0409984171874103</v>
      </c>
      <c r="K23" s="14">
        <v>1.152661438724685</v>
      </c>
    </row>
    <row r="24" spans="1:11" ht="10.5">
      <c r="A24" s="8" t="s">
        <v>43</v>
      </c>
      <c r="B24" s="8">
        <v>660065</v>
      </c>
      <c r="C24" s="35">
        <f t="shared" si="0"/>
        <v>1.7353016481455041</v>
      </c>
      <c r="D24" s="8">
        <v>19329350</v>
      </c>
      <c r="E24" s="35">
        <f t="shared" si="1"/>
        <v>1.7727507133768579</v>
      </c>
      <c r="F24" s="8">
        <v>771672.95712000015</v>
      </c>
      <c r="G24" s="35">
        <v>1.6969830325632786</v>
      </c>
      <c r="H24" s="8">
        <v>22152767.381659999</v>
      </c>
      <c r="I24" s="35">
        <v>1.6790003645649512</v>
      </c>
      <c r="J24" s="30">
        <v>1.1690863128934275</v>
      </c>
      <c r="K24" s="30">
        <v>1.1460689253213376</v>
      </c>
    </row>
    <row r="25" spans="1:11" ht="10.5">
      <c r="A25" s="8" t="s">
        <v>42</v>
      </c>
      <c r="B25" s="8">
        <v>600853</v>
      </c>
      <c r="C25" s="35">
        <f t="shared" si="0"/>
        <v>1.5796341287496998</v>
      </c>
      <c r="D25" s="8">
        <v>18898769</v>
      </c>
      <c r="E25" s="35">
        <f t="shared" si="1"/>
        <v>1.7332608818555431</v>
      </c>
      <c r="F25" s="8">
        <v>791788.74369999988</v>
      </c>
      <c r="G25" s="35">
        <v>1.7412195814768561</v>
      </c>
      <c r="H25" s="8">
        <v>24861065.348960001</v>
      </c>
      <c r="I25" s="35">
        <v>1.8842674174845702</v>
      </c>
      <c r="J25" s="30">
        <v>1.3177744701283007</v>
      </c>
      <c r="K25" s="30">
        <v>1.3154859636074709</v>
      </c>
    </row>
    <row r="26" spans="1:11" ht="10.5">
      <c r="A26" s="15" t="s">
        <v>41</v>
      </c>
      <c r="B26" s="15">
        <v>169288</v>
      </c>
      <c r="C26" s="36">
        <f t="shared" si="0"/>
        <v>0.4450557830081221</v>
      </c>
      <c r="D26" s="15">
        <v>5615065</v>
      </c>
      <c r="E26" s="36">
        <f t="shared" si="1"/>
        <v>0.51497388605449357</v>
      </c>
      <c r="F26" s="15">
        <v>217611.33971999999</v>
      </c>
      <c r="G26" s="36">
        <v>0.47854826036203524</v>
      </c>
      <c r="H26" s="15">
        <v>6645636.4448199999</v>
      </c>
      <c r="I26" s="36">
        <v>0.50368542319712595</v>
      </c>
      <c r="J26" s="31">
        <v>1.2854504732763101</v>
      </c>
      <c r="K26" s="31">
        <v>1.183536868196539</v>
      </c>
    </row>
    <row r="27" spans="1:11" ht="10.5">
      <c r="A27" s="11" t="s">
        <v>40</v>
      </c>
      <c r="B27" s="11">
        <v>575878</v>
      </c>
      <c r="C27" s="37">
        <f t="shared" si="0"/>
        <v>1.513975203246251</v>
      </c>
      <c r="D27" s="11">
        <v>18927014</v>
      </c>
      <c r="E27" s="37">
        <f t="shared" si="1"/>
        <v>1.735851312671858</v>
      </c>
      <c r="F27" s="11">
        <v>676355.79274999991</v>
      </c>
      <c r="G27" s="37">
        <v>1.4873714229357795</v>
      </c>
      <c r="H27" s="11">
        <v>23187285.176750001</v>
      </c>
      <c r="I27" s="37">
        <v>1.7574084354474651</v>
      </c>
      <c r="J27" s="14">
        <v>1.1744775677313597</v>
      </c>
      <c r="K27" s="14">
        <v>1.2250894502825433</v>
      </c>
    </row>
    <row r="28" spans="1:11" ht="10.5">
      <c r="A28" s="8" t="s">
        <v>39</v>
      </c>
      <c r="B28" s="8">
        <v>545386</v>
      </c>
      <c r="C28" s="35">
        <f t="shared" si="0"/>
        <v>1.4338121619469051</v>
      </c>
      <c r="D28" s="8">
        <v>19520332</v>
      </c>
      <c r="E28" s="35">
        <f t="shared" si="1"/>
        <v>1.7902662261458924</v>
      </c>
      <c r="F28" s="8">
        <v>686008.76723999996</v>
      </c>
      <c r="G28" s="35">
        <v>1.5085992420165883</v>
      </c>
      <c r="H28" s="8">
        <v>26556472.236979999</v>
      </c>
      <c r="I28" s="35">
        <v>2.0127655294373081</v>
      </c>
      <c r="J28" s="30">
        <v>1.2578408086016142</v>
      </c>
      <c r="K28" s="30">
        <v>1.3604518733072777</v>
      </c>
    </row>
    <row r="29" spans="1:11" ht="10.5">
      <c r="A29" s="8" t="s">
        <v>38</v>
      </c>
      <c r="B29" s="8">
        <v>1039574</v>
      </c>
      <c r="C29" s="35">
        <f t="shared" si="0"/>
        <v>2.7330254983512448</v>
      </c>
      <c r="D29" s="8">
        <v>35489471</v>
      </c>
      <c r="E29" s="35">
        <f t="shared" si="1"/>
        <v>3.254842249357444</v>
      </c>
      <c r="F29" s="8">
        <v>1222796.0571300001</v>
      </c>
      <c r="G29" s="35">
        <v>2.6890461070183673</v>
      </c>
      <c r="H29" s="8">
        <v>37020202.120300002</v>
      </c>
      <c r="I29" s="35">
        <v>2.805831514653597</v>
      </c>
      <c r="J29" s="30">
        <v>1.1762472485171811</v>
      </c>
      <c r="K29" s="30">
        <v>1.04313197906782</v>
      </c>
    </row>
    <row r="30" spans="1:11" ht="10.5">
      <c r="A30" s="15" t="s">
        <v>37</v>
      </c>
      <c r="B30" s="15">
        <v>663512</v>
      </c>
      <c r="C30" s="36">
        <f t="shared" si="0"/>
        <v>1.744363762908683</v>
      </c>
      <c r="D30" s="15">
        <v>18770667</v>
      </c>
      <c r="E30" s="36">
        <f t="shared" si="1"/>
        <v>1.7215122761401414</v>
      </c>
      <c r="F30" s="15">
        <v>751665.93554000009</v>
      </c>
      <c r="G30" s="36">
        <v>1.6529856683429494</v>
      </c>
      <c r="H30" s="15">
        <v>22833137.466290005</v>
      </c>
      <c r="I30" s="36">
        <v>1.7305669070402985</v>
      </c>
      <c r="J30" s="31">
        <v>1.132859594913129</v>
      </c>
      <c r="K30" s="31">
        <v>1.2164265375487191</v>
      </c>
    </row>
    <row r="31" spans="1:11" ht="10.5">
      <c r="A31" s="11" t="s">
        <v>36</v>
      </c>
      <c r="B31" s="11">
        <v>561047</v>
      </c>
      <c r="C31" s="37">
        <f t="shared" si="0"/>
        <v>1.4749847117891279</v>
      </c>
      <c r="D31" s="11">
        <v>14464901</v>
      </c>
      <c r="E31" s="37">
        <f t="shared" si="1"/>
        <v>1.3266179962945275</v>
      </c>
      <c r="F31" s="11">
        <v>560365.00392999989</v>
      </c>
      <c r="G31" s="37">
        <v>1.2322965252799303</v>
      </c>
      <c r="H31" s="11">
        <v>17005154.8574</v>
      </c>
      <c r="I31" s="37">
        <v>1.2888530228821711</v>
      </c>
      <c r="J31" s="14">
        <v>0.99878442257065791</v>
      </c>
      <c r="K31" s="14">
        <v>1.1756150185473098</v>
      </c>
    </row>
    <row r="32" spans="1:11" ht="10.5">
      <c r="A32" s="8" t="s">
        <v>35</v>
      </c>
      <c r="B32" s="8">
        <v>921954</v>
      </c>
      <c r="C32" s="35">
        <f t="shared" si="0"/>
        <v>2.4238041643085757</v>
      </c>
      <c r="D32" s="8">
        <v>27100045</v>
      </c>
      <c r="E32" s="35">
        <f t="shared" si="1"/>
        <v>2.4854236746861611</v>
      </c>
      <c r="F32" s="8">
        <v>1076239.1501500001</v>
      </c>
      <c r="G32" s="35">
        <v>2.3667533764577189</v>
      </c>
      <c r="H32" s="8">
        <v>30547021.322070003</v>
      </c>
      <c r="I32" s="35">
        <v>2.3152168328454503</v>
      </c>
      <c r="J32" s="30">
        <v>1.1673458221885258</v>
      </c>
      <c r="K32" s="30">
        <v>1.1271944870228077</v>
      </c>
    </row>
    <row r="33" spans="1:11" ht="10.5">
      <c r="A33" s="8" t="s">
        <v>34</v>
      </c>
      <c r="B33" s="8">
        <v>195898</v>
      </c>
      <c r="C33" s="35">
        <f t="shared" si="0"/>
        <v>0.51501310063161654</v>
      </c>
      <c r="D33" s="8">
        <v>5156854</v>
      </c>
      <c r="E33" s="35">
        <f t="shared" si="1"/>
        <v>0.47295002714940243</v>
      </c>
      <c r="F33" s="8">
        <v>458479.44494000007</v>
      </c>
      <c r="G33" s="35">
        <v>1.0082403843021042</v>
      </c>
      <c r="H33" s="8">
        <v>13421109.4377</v>
      </c>
      <c r="I33" s="35">
        <v>1.0172114052630763</v>
      </c>
      <c r="J33" s="30">
        <v>2.340398804173601</v>
      </c>
      <c r="K33" s="30">
        <v>2.6025769660533342</v>
      </c>
    </row>
    <row r="34" spans="1:11" ht="10.5">
      <c r="A34" s="15" t="s">
        <v>33</v>
      </c>
      <c r="B34" s="15">
        <v>334236</v>
      </c>
      <c r="C34" s="36">
        <f t="shared" si="0"/>
        <v>0.87870176674957867</v>
      </c>
      <c r="D34" s="15">
        <v>8718913</v>
      </c>
      <c r="E34" s="36">
        <f t="shared" si="1"/>
        <v>0.79963678243814507</v>
      </c>
      <c r="F34" s="15">
        <v>377199.50473000004</v>
      </c>
      <c r="G34" s="36">
        <v>0.82949798034524413</v>
      </c>
      <c r="H34" s="15">
        <v>10122153.347900001</v>
      </c>
      <c r="I34" s="36">
        <v>0.76717725007018645</v>
      </c>
      <c r="J34" s="31">
        <v>1.1285424213130844</v>
      </c>
      <c r="K34" s="31">
        <v>1.1609421206404975</v>
      </c>
    </row>
    <row r="35" spans="1:11" ht="10.5">
      <c r="A35" s="11" t="s">
        <v>32</v>
      </c>
      <c r="B35" s="11">
        <v>333901</v>
      </c>
      <c r="C35" s="37">
        <f t="shared" si="0"/>
        <v>0.8778210564375204</v>
      </c>
      <c r="D35" s="11">
        <v>7821836</v>
      </c>
      <c r="E35" s="37">
        <f t="shared" si="1"/>
        <v>0.71736325064820017</v>
      </c>
      <c r="F35" s="11">
        <v>403931.56345000002</v>
      </c>
      <c r="G35" s="37">
        <v>0.88828434787927035</v>
      </c>
      <c r="H35" s="11">
        <v>10636739.397569999</v>
      </c>
      <c r="I35" s="37">
        <v>0.80617870528842928</v>
      </c>
      <c r="J35" s="14">
        <v>1.2097345124752548</v>
      </c>
      <c r="K35" s="14">
        <v>1.3598775783038661</v>
      </c>
    </row>
    <row r="36" spans="1:11" ht="10.5">
      <c r="A36" s="8" t="s">
        <v>31</v>
      </c>
      <c r="B36" s="8">
        <v>145840</v>
      </c>
      <c r="C36" s="35">
        <f t="shared" si="0"/>
        <v>0.38341131913605525</v>
      </c>
      <c r="D36" s="8">
        <v>4496685</v>
      </c>
      <c r="E36" s="35">
        <f t="shared" si="1"/>
        <v>0.41240401470204718</v>
      </c>
      <c r="F36" s="8">
        <v>190587.13490999999</v>
      </c>
      <c r="G36" s="35">
        <v>0.41911943548492669</v>
      </c>
      <c r="H36" s="8">
        <v>5991621.3432799997</v>
      </c>
      <c r="I36" s="35">
        <v>0.45411637500562368</v>
      </c>
      <c r="J36" s="30">
        <v>1.3068234703099286</v>
      </c>
      <c r="K36" s="30">
        <v>1.3324529833154868</v>
      </c>
    </row>
    <row r="37" spans="1:11" ht="10.5">
      <c r="A37" s="8" t="s">
        <v>30</v>
      </c>
      <c r="B37" s="8">
        <v>836689</v>
      </c>
      <c r="C37" s="35">
        <f t="shared" si="0"/>
        <v>2.1996436724946991</v>
      </c>
      <c r="D37" s="8">
        <v>30287115</v>
      </c>
      <c r="E37" s="35">
        <f t="shared" si="1"/>
        <v>2.7777191019034233</v>
      </c>
      <c r="F37" s="8">
        <v>1133004.1753700001</v>
      </c>
      <c r="G37" s="35">
        <v>2.4915851251312531</v>
      </c>
      <c r="H37" s="8">
        <v>33763670.50175</v>
      </c>
      <c r="I37" s="35">
        <v>2.5590127908092164</v>
      </c>
      <c r="J37" s="30">
        <v>1.3541521107245345</v>
      </c>
      <c r="K37" s="30">
        <v>1.11478661806349</v>
      </c>
    </row>
    <row r="38" spans="1:11" ht="10.5">
      <c r="A38" s="15" t="s">
        <v>29</v>
      </c>
      <c r="B38" s="15">
        <v>407211</v>
      </c>
      <c r="C38" s="36">
        <f t="shared" si="0"/>
        <v>1.0705520205479444</v>
      </c>
      <c r="D38" s="15">
        <v>9661864</v>
      </c>
      <c r="E38" s="36">
        <f t="shared" si="1"/>
        <v>0.88611755173092632</v>
      </c>
      <c r="F38" s="15">
        <v>421213.55375000002</v>
      </c>
      <c r="G38" s="36">
        <v>0.926289106290757</v>
      </c>
      <c r="H38" s="15">
        <v>12491695.473230001</v>
      </c>
      <c r="I38" s="36">
        <v>0.94676935356398273</v>
      </c>
      <c r="J38" s="31">
        <v>1.0343864820694924</v>
      </c>
      <c r="K38" s="31">
        <v>1.2928867010785912</v>
      </c>
    </row>
    <row r="39" spans="1:11" ht="10.5">
      <c r="A39" s="11" t="s">
        <v>28</v>
      </c>
      <c r="B39" s="11">
        <v>1353341</v>
      </c>
      <c r="C39" s="37">
        <f t="shared" ref="C39:C70" si="2">IF(B39=0,0,B39/B$64)*100</f>
        <v>3.5579145505410597</v>
      </c>
      <c r="D39" s="11">
        <v>46192455</v>
      </c>
      <c r="E39" s="37">
        <f t="shared" si="1"/>
        <v>4.2364439339076787</v>
      </c>
      <c r="F39" s="11">
        <v>1905085.6027799998</v>
      </c>
      <c r="G39" s="37">
        <v>4.1894664231385121</v>
      </c>
      <c r="H39" s="11">
        <v>62150208.267760001</v>
      </c>
      <c r="I39" s="37">
        <v>4.7104824666622429</v>
      </c>
      <c r="J39" s="14">
        <v>1.4076907466632578</v>
      </c>
      <c r="K39" s="14">
        <v>1.3454623329234179</v>
      </c>
    </row>
    <row r="40" spans="1:11" ht="10.5">
      <c r="A40" s="8" t="s">
        <v>27</v>
      </c>
      <c r="B40" s="8">
        <v>1234213</v>
      </c>
      <c r="C40" s="35">
        <f t="shared" si="2"/>
        <v>3.2447287056011258</v>
      </c>
      <c r="D40" s="8">
        <v>32787164</v>
      </c>
      <c r="E40" s="35">
        <f t="shared" si="1"/>
        <v>3.0070058419245362</v>
      </c>
      <c r="F40" s="8">
        <v>1198276.98018</v>
      </c>
      <c r="G40" s="35">
        <v>2.6351262991848095</v>
      </c>
      <c r="H40" s="8">
        <v>33561738.904070005</v>
      </c>
      <c r="I40" s="35">
        <v>2.5437080110369799</v>
      </c>
      <c r="J40" s="30">
        <v>0.97088345381226737</v>
      </c>
      <c r="K40" s="30">
        <v>1.0236243337200499</v>
      </c>
    </row>
    <row r="41" spans="1:11" ht="10.5">
      <c r="A41" s="8" t="s">
        <v>26</v>
      </c>
      <c r="B41" s="8">
        <v>176768</v>
      </c>
      <c r="C41" s="35">
        <f t="shared" si="2"/>
        <v>0.46472059833407992</v>
      </c>
      <c r="D41" s="8">
        <v>4337694</v>
      </c>
      <c r="E41" s="35">
        <f t="shared" si="1"/>
        <v>0.39782248926686697</v>
      </c>
      <c r="F41" s="8">
        <v>328371.3222</v>
      </c>
      <c r="G41" s="35">
        <v>0.72212011191045922</v>
      </c>
      <c r="H41" s="8">
        <v>8963554.8798000012</v>
      </c>
      <c r="I41" s="35">
        <v>0.67936486903400151</v>
      </c>
      <c r="J41" s="30">
        <v>1.8576400830467052</v>
      </c>
      <c r="K41" s="30">
        <v>2.0664331969475027</v>
      </c>
    </row>
    <row r="42" spans="1:11" ht="10.5">
      <c r="A42" s="15" t="s">
        <v>25</v>
      </c>
      <c r="B42" s="15">
        <v>1392601</v>
      </c>
      <c r="C42" s="36">
        <f t="shared" si="2"/>
        <v>3.6611285411422769</v>
      </c>
      <c r="D42" s="15">
        <v>43280031</v>
      </c>
      <c r="E42" s="36">
        <f t="shared" si="1"/>
        <v>3.9693370873941709</v>
      </c>
      <c r="F42" s="15">
        <v>1520806.4558299999</v>
      </c>
      <c r="G42" s="36">
        <v>3.3443996288117646</v>
      </c>
      <c r="H42" s="15">
        <v>45736265.294660009</v>
      </c>
      <c r="I42" s="36">
        <v>3.4664385167131737</v>
      </c>
      <c r="J42" s="31">
        <v>1.0920618725894926</v>
      </c>
      <c r="K42" s="31">
        <v>1.0567521380624707</v>
      </c>
    </row>
    <row r="43" spans="1:11" ht="10.5">
      <c r="A43" s="11" t="s">
        <v>24</v>
      </c>
      <c r="B43" s="11">
        <v>658581</v>
      </c>
      <c r="C43" s="37">
        <f t="shared" si="2"/>
        <v>1.7314002329123861</v>
      </c>
      <c r="D43" s="11">
        <v>18231809</v>
      </c>
      <c r="E43" s="37">
        <f t="shared" si="1"/>
        <v>1.6720920471149117</v>
      </c>
      <c r="F43" s="11">
        <v>730523.91527</v>
      </c>
      <c r="G43" s="37">
        <v>1.6064923328680352</v>
      </c>
      <c r="H43" s="11">
        <v>19664276.430440001</v>
      </c>
      <c r="I43" s="37">
        <v>1.4903929033691989</v>
      </c>
      <c r="J43" s="14">
        <v>1.1092392815310492</v>
      </c>
      <c r="K43" s="14">
        <v>1.0785696817271397</v>
      </c>
    </row>
    <row r="44" spans="1:11" ht="10.5">
      <c r="A44" s="8" t="s">
        <v>23</v>
      </c>
      <c r="B44" s="8">
        <v>477755</v>
      </c>
      <c r="C44" s="35">
        <f t="shared" si="2"/>
        <v>1.2560112093653735</v>
      </c>
      <c r="D44" s="8">
        <v>13583399</v>
      </c>
      <c r="E44" s="35">
        <f t="shared" si="1"/>
        <v>1.2457728928977176</v>
      </c>
      <c r="F44" s="8">
        <v>591430.55362999998</v>
      </c>
      <c r="G44" s="35">
        <v>1.3006126561637983</v>
      </c>
      <c r="H44" s="8">
        <v>17338365.934909999</v>
      </c>
      <c r="I44" s="35">
        <v>1.3141077240658949</v>
      </c>
      <c r="J44" s="30">
        <v>1.2379369208694833</v>
      </c>
      <c r="K44" s="30">
        <v>1.2764379471522553</v>
      </c>
    </row>
    <row r="45" spans="1:11" ht="10.5">
      <c r="A45" s="8" t="s">
        <v>22</v>
      </c>
      <c r="B45" s="8">
        <v>1310510</v>
      </c>
      <c r="C45" s="35">
        <f t="shared" si="2"/>
        <v>3.445312450911902</v>
      </c>
      <c r="D45" s="8">
        <v>43890673</v>
      </c>
      <c r="E45" s="35">
        <f t="shared" si="1"/>
        <v>4.025340835120705</v>
      </c>
      <c r="F45" s="8">
        <v>1846383.07755</v>
      </c>
      <c r="G45" s="35">
        <v>4.0603739256435718</v>
      </c>
      <c r="H45" s="8">
        <v>57437676.886710003</v>
      </c>
      <c r="I45" s="35">
        <v>4.3533107521541385</v>
      </c>
      <c r="J45" s="30">
        <v>1.4089042262554272</v>
      </c>
      <c r="K45" s="30">
        <v>1.3086533643881471</v>
      </c>
    </row>
    <row r="46" spans="1:11" ht="10.5">
      <c r="A46" s="15" t="s">
        <v>21</v>
      </c>
      <c r="B46" s="15">
        <v>80668</v>
      </c>
      <c r="C46" s="36">
        <f t="shared" si="2"/>
        <v>0.2120750431436321</v>
      </c>
      <c r="D46" s="15">
        <v>2875932</v>
      </c>
      <c r="E46" s="36">
        <f t="shared" si="1"/>
        <v>0.2637600594237951</v>
      </c>
      <c r="F46" s="15">
        <v>253961.09182999999</v>
      </c>
      <c r="G46" s="36">
        <v>0.55848486044553247</v>
      </c>
      <c r="H46" s="15">
        <v>7697946.66022</v>
      </c>
      <c r="I46" s="36">
        <v>0.58344201544820329</v>
      </c>
      <c r="J46" s="31">
        <v>3.1482259610998162</v>
      </c>
      <c r="K46" s="31">
        <v>2.6766789549335659</v>
      </c>
    </row>
    <row r="47" spans="1:11" ht="10.5">
      <c r="A47" s="11" t="s">
        <v>20</v>
      </c>
      <c r="B47" s="11">
        <v>764951</v>
      </c>
      <c r="C47" s="37">
        <f t="shared" si="2"/>
        <v>2.0110454743859338</v>
      </c>
      <c r="D47" s="11">
        <v>19442618</v>
      </c>
      <c r="E47" s="37">
        <f t="shared" si="1"/>
        <v>1.7831388499568654</v>
      </c>
      <c r="F47" s="11">
        <v>751865.72074000014</v>
      </c>
      <c r="G47" s="37">
        <v>1.6534250152080026</v>
      </c>
      <c r="H47" s="11">
        <v>19929677.98897</v>
      </c>
      <c r="I47" s="37">
        <v>1.5105081921658885</v>
      </c>
      <c r="J47" s="14">
        <v>0.98289396411011964</v>
      </c>
      <c r="K47" s="14">
        <v>1.0250511525232868</v>
      </c>
    </row>
    <row r="48" spans="1:11" ht="10.5">
      <c r="A48" s="8" t="s">
        <v>19</v>
      </c>
      <c r="B48" s="8">
        <v>175908</v>
      </c>
      <c r="C48" s="35">
        <f t="shared" si="2"/>
        <v>0.46245967036879604</v>
      </c>
      <c r="D48" s="8">
        <v>4228117</v>
      </c>
      <c r="E48" s="35">
        <f t="shared" si="1"/>
        <v>0.38777286499498537</v>
      </c>
      <c r="F48" s="8">
        <v>321541.58023999992</v>
      </c>
      <c r="G48" s="35">
        <v>0.70710085262973865</v>
      </c>
      <c r="H48" s="8">
        <v>9342794.883059999</v>
      </c>
      <c r="I48" s="35">
        <v>0.70810819002685876</v>
      </c>
      <c r="J48" s="30">
        <v>1.8278962880596672</v>
      </c>
      <c r="K48" s="30">
        <v>2.2096822020440774</v>
      </c>
    </row>
    <row r="49" spans="1:11" ht="10.5">
      <c r="A49" s="8" t="s">
        <v>18</v>
      </c>
      <c r="B49" s="8">
        <v>964178</v>
      </c>
      <c r="C49" s="35">
        <f t="shared" si="2"/>
        <v>2.5348104694320042</v>
      </c>
      <c r="D49" s="8">
        <v>26040793</v>
      </c>
      <c r="E49" s="35">
        <f t="shared" si="1"/>
        <v>2.3882766035924168</v>
      </c>
      <c r="F49" s="8">
        <v>970876.79173000006</v>
      </c>
      <c r="G49" s="35">
        <v>2.1350514192232808</v>
      </c>
      <c r="H49" s="8">
        <v>28103048.482970003</v>
      </c>
      <c r="I49" s="35">
        <v>2.1299834840209186</v>
      </c>
      <c r="J49" s="30">
        <v>1.0069476712080134</v>
      </c>
      <c r="K49" s="30">
        <v>1.079193267385137</v>
      </c>
    </row>
    <row r="50" spans="1:11" ht="10.5">
      <c r="A50" s="15" t="s">
        <v>17</v>
      </c>
      <c r="B50" s="15">
        <v>4384977</v>
      </c>
      <c r="C50" s="36">
        <f t="shared" si="2"/>
        <v>11.528043170263729</v>
      </c>
      <c r="D50" s="15">
        <v>100445851</v>
      </c>
      <c r="E50" s="36">
        <f t="shared" si="1"/>
        <v>9.2121801310440112</v>
      </c>
      <c r="F50" s="15">
        <v>4375774.2016099999</v>
      </c>
      <c r="G50" s="36">
        <v>9.6227482198855459</v>
      </c>
      <c r="H50" s="15">
        <v>98420576.018089995</v>
      </c>
      <c r="I50" s="36">
        <v>7.4594826085644037</v>
      </c>
      <c r="J50" s="31">
        <v>0.99790128924507471</v>
      </c>
      <c r="K50" s="31">
        <v>0.97983714646501419</v>
      </c>
    </row>
    <row r="51" spans="1:11" ht="10.5">
      <c r="A51" s="11" t="s">
        <v>16</v>
      </c>
      <c r="B51" s="11">
        <v>409863</v>
      </c>
      <c r="C51" s="37">
        <f t="shared" si="2"/>
        <v>1.0775240914362385</v>
      </c>
      <c r="D51" s="11">
        <v>9292884</v>
      </c>
      <c r="E51" s="37">
        <f t="shared" si="1"/>
        <v>0.85227732646614529</v>
      </c>
      <c r="F51" s="11">
        <v>396862.36879000004</v>
      </c>
      <c r="G51" s="37">
        <v>0.87273850908678641</v>
      </c>
      <c r="H51" s="11">
        <v>11688549.815439999</v>
      </c>
      <c r="I51" s="37">
        <v>0.88589741693431523</v>
      </c>
      <c r="J51" s="14">
        <v>0.96828054445021883</v>
      </c>
      <c r="K51" s="14">
        <v>1.2577957300919713</v>
      </c>
    </row>
    <row r="52" spans="1:11" ht="10.5">
      <c r="A52" s="8" t="s">
        <v>15</v>
      </c>
      <c r="B52" s="8">
        <v>68756</v>
      </c>
      <c r="C52" s="35">
        <f t="shared" si="2"/>
        <v>0.1807585618384436</v>
      </c>
      <c r="D52" s="8">
        <v>2468255</v>
      </c>
      <c r="E52" s="35">
        <f t="shared" si="1"/>
        <v>0.22637082012825038</v>
      </c>
      <c r="F52" s="8">
        <v>242531.53612</v>
      </c>
      <c r="G52" s="35">
        <v>0.5333501684355979</v>
      </c>
      <c r="H52" s="8">
        <v>6685493.8064299999</v>
      </c>
      <c r="I52" s="35">
        <v>0.50670628842451915</v>
      </c>
      <c r="J52" s="30">
        <v>3.527423586596079</v>
      </c>
      <c r="K52" s="30">
        <v>2.7085912138048944</v>
      </c>
    </row>
    <row r="53" spans="1:11" ht="10.5">
      <c r="A53" s="8" t="s">
        <v>14</v>
      </c>
      <c r="B53" s="8">
        <v>1088224</v>
      </c>
      <c r="C53" s="35">
        <f t="shared" si="2"/>
        <v>2.8609256675501551</v>
      </c>
      <c r="D53" s="8">
        <v>29928384</v>
      </c>
      <c r="E53" s="35">
        <f t="shared" si="1"/>
        <v>2.7448188421347091</v>
      </c>
      <c r="F53" s="8">
        <v>1160042.7708399999</v>
      </c>
      <c r="G53" s="35">
        <v>2.5510455964534282</v>
      </c>
      <c r="H53" s="8">
        <v>34074828.907049999</v>
      </c>
      <c r="I53" s="35">
        <v>2.5825960780317718</v>
      </c>
      <c r="J53" s="30">
        <v>1.0659963121930778</v>
      </c>
      <c r="K53" s="30">
        <v>1.1385455662106581</v>
      </c>
    </row>
    <row r="54" spans="1:11" ht="10.5">
      <c r="A54" s="15" t="s">
        <v>13</v>
      </c>
      <c r="B54" s="15">
        <v>676205</v>
      </c>
      <c r="C54" s="36">
        <f t="shared" si="2"/>
        <v>1.77773348228467</v>
      </c>
      <c r="D54" s="15">
        <v>20198926</v>
      </c>
      <c r="E54" s="36">
        <f t="shared" si="1"/>
        <v>1.8525020487469241</v>
      </c>
      <c r="F54" s="15">
        <v>809073.07010000001</v>
      </c>
      <c r="G54" s="36">
        <v>1.7792294771968693</v>
      </c>
      <c r="H54" s="15">
        <v>26673083.906519998</v>
      </c>
      <c r="I54" s="36">
        <v>2.0216037496152657</v>
      </c>
      <c r="J54" s="31">
        <v>1.196490812845217</v>
      </c>
      <c r="K54" s="31">
        <v>1.320519908163434</v>
      </c>
    </row>
    <row r="55" spans="1:11" ht="10.5">
      <c r="A55" s="11" t="s">
        <v>12</v>
      </c>
      <c r="B55" s="11">
        <v>277199</v>
      </c>
      <c r="C55" s="37">
        <f t="shared" si="2"/>
        <v>0.72875229191713786</v>
      </c>
      <c r="D55" s="11">
        <v>7925456</v>
      </c>
      <c r="E55" s="37">
        <f t="shared" si="1"/>
        <v>0.72686654118410077</v>
      </c>
      <c r="F55" s="11">
        <v>487555.45166000002</v>
      </c>
      <c r="G55" s="37">
        <v>1.0721813188693665</v>
      </c>
      <c r="H55" s="11">
        <v>16248803.914560001</v>
      </c>
      <c r="I55" s="37">
        <v>1.2315277466812955</v>
      </c>
      <c r="J55" s="14">
        <v>1.7588643958311538</v>
      </c>
      <c r="K55" s="14">
        <v>2.0502042929214421</v>
      </c>
    </row>
    <row r="56" spans="1:11" ht="10.5">
      <c r="A56" s="8" t="s">
        <v>11</v>
      </c>
      <c r="B56" s="8">
        <v>733899</v>
      </c>
      <c r="C56" s="35">
        <f t="shared" si="2"/>
        <v>1.9294102009231473</v>
      </c>
      <c r="D56" s="8">
        <v>20838275</v>
      </c>
      <c r="E56" s="35">
        <f t="shared" si="1"/>
        <v>1.9111385986488496</v>
      </c>
      <c r="F56" s="8">
        <v>848335.83588999987</v>
      </c>
      <c r="G56" s="35">
        <v>1.8655720744621702</v>
      </c>
      <c r="H56" s="8">
        <v>24057988.325649995</v>
      </c>
      <c r="I56" s="35">
        <v>1.8234006827926541</v>
      </c>
      <c r="J56" s="30">
        <v>1.1559299520642485</v>
      </c>
      <c r="K56" s="30">
        <v>1.1545095899564621</v>
      </c>
    </row>
    <row r="57" spans="1:11" ht="11" thickBot="1">
      <c r="A57" s="8" t="s">
        <v>10</v>
      </c>
      <c r="B57" s="8">
        <v>187819</v>
      </c>
      <c r="C57" s="35">
        <f t="shared" si="2"/>
        <v>0.49377352268797836</v>
      </c>
      <c r="D57" s="8">
        <v>5103844</v>
      </c>
      <c r="E57" s="35">
        <f t="shared" si="1"/>
        <v>0.46808832640332937</v>
      </c>
      <c r="F57" s="8">
        <v>285346.86436000001</v>
      </c>
      <c r="G57" s="35">
        <v>0.62750519212344857</v>
      </c>
      <c r="H57" s="8">
        <v>9012555.9517900012</v>
      </c>
      <c r="I57" s="35">
        <v>0.68307875345836455</v>
      </c>
      <c r="J57" s="32">
        <v>1.5192651667829133</v>
      </c>
      <c r="K57" s="32">
        <v>1.7658368774182756</v>
      </c>
    </row>
    <row r="58" spans="1:11" ht="11" thickTop="1">
      <c r="A58" s="4" t="s">
        <v>9</v>
      </c>
      <c r="B58" s="13">
        <f>SUM(B7:B57)</f>
        <v>38037479</v>
      </c>
      <c r="C58" s="38">
        <f>SUM(C7:C57)</f>
        <v>100</v>
      </c>
      <c r="D58" s="3">
        <f>SUM(D7:D57)</f>
        <v>1090359172</v>
      </c>
      <c r="E58" s="38">
        <f t="shared" si="1"/>
        <v>100</v>
      </c>
      <c r="F58" s="3">
        <v>45243500.918779999</v>
      </c>
      <c r="G58" s="41">
        <v>99.494808888309109</v>
      </c>
      <c r="H58" s="3">
        <v>1312602911.0513101</v>
      </c>
      <c r="I58" s="41">
        <v>99.484670615406472</v>
      </c>
      <c r="J58" s="2"/>
      <c r="K58" s="1"/>
    </row>
    <row r="59" spans="1:11" ht="10.5">
      <c r="A59" s="12" t="s">
        <v>8</v>
      </c>
      <c r="B59" s="10">
        <v>0</v>
      </c>
      <c r="C59" s="35">
        <f>IF(B59=0,0,B59/B$64)*100</f>
        <v>0</v>
      </c>
      <c r="D59" s="10">
        <v>0</v>
      </c>
      <c r="E59" s="35">
        <f t="shared" si="1"/>
        <v>0</v>
      </c>
      <c r="F59" s="11">
        <v>-6866.3864199999998</v>
      </c>
      <c r="G59" s="35">
        <v>-1.5099843971791448E-2</v>
      </c>
      <c r="H59" s="11">
        <v>265180.38884999999</v>
      </c>
      <c r="I59" s="35">
        <v>2.0098525926076055E-2</v>
      </c>
      <c r="J59" s="10">
        <v>0</v>
      </c>
      <c r="K59" s="10">
        <v>0</v>
      </c>
    </row>
    <row r="60" spans="1:11" ht="10.5">
      <c r="A60" s="9" t="s">
        <v>7</v>
      </c>
      <c r="B60" s="7">
        <v>0</v>
      </c>
      <c r="C60" s="35">
        <f>IF(B60=0,0,B60/B$64)*100</f>
        <v>0</v>
      </c>
      <c r="D60" s="7">
        <v>0</v>
      </c>
      <c r="E60" s="35">
        <f t="shared" si="1"/>
        <v>0</v>
      </c>
      <c r="F60" s="8">
        <v>15898.38875</v>
      </c>
      <c r="G60" s="35">
        <v>3.4962085563469421E-2</v>
      </c>
      <c r="H60" s="8">
        <v>668975.78948000004</v>
      </c>
      <c r="I60" s="35">
        <v>5.0702947179048066E-2</v>
      </c>
      <c r="J60" s="7">
        <v>0</v>
      </c>
      <c r="K60" s="7">
        <v>0</v>
      </c>
    </row>
    <row r="61" spans="1:11" ht="10.5">
      <c r="A61" s="9" t="s">
        <v>6</v>
      </c>
      <c r="B61" s="7">
        <v>0</v>
      </c>
      <c r="C61" s="35">
        <f>IF(B61=0,0,B61/B$64)*100</f>
        <v>0</v>
      </c>
      <c r="D61" s="7">
        <v>0</v>
      </c>
      <c r="E61" s="35">
        <f t="shared" si="1"/>
        <v>0</v>
      </c>
      <c r="F61" s="8">
        <v>193177.49575</v>
      </c>
      <c r="G61" s="35">
        <v>0.42481588804703563</v>
      </c>
      <c r="H61" s="8">
        <v>1803179.8032700003</v>
      </c>
      <c r="I61" s="35">
        <v>0.13666642613567773</v>
      </c>
      <c r="J61" s="7">
        <v>0</v>
      </c>
      <c r="K61" s="7">
        <v>0</v>
      </c>
    </row>
    <row r="62" spans="1:11" ht="10.5">
      <c r="A62" s="9" t="s">
        <v>5</v>
      </c>
      <c r="B62" s="7">
        <v>0</v>
      </c>
      <c r="C62" s="35">
        <f>IF(B62=0,0,B62/B$64)*100</f>
        <v>0</v>
      </c>
      <c r="D62" s="7">
        <v>0</v>
      </c>
      <c r="E62" s="35">
        <f t="shared" si="1"/>
        <v>0</v>
      </c>
      <c r="F62" s="8">
        <v>8937.7483499999998</v>
      </c>
      <c r="G62" s="35">
        <v>1.9654968026710105E-2</v>
      </c>
      <c r="H62" s="8">
        <v>3433146.7530599996</v>
      </c>
      <c r="I62" s="35">
        <v>0.26020472073231227</v>
      </c>
      <c r="J62" s="7">
        <v>0</v>
      </c>
      <c r="K62" s="7">
        <v>0</v>
      </c>
    </row>
    <row r="63" spans="1:11" ht="11" thickBot="1">
      <c r="A63" s="6" t="s">
        <v>4</v>
      </c>
      <c r="B63" s="5">
        <v>0</v>
      </c>
      <c r="C63" s="35">
        <f>IF(B63=0,0,B63/B$64)*100</f>
        <v>0</v>
      </c>
      <c r="D63" s="5">
        <v>0</v>
      </c>
      <c r="E63" s="35">
        <f t="shared" si="1"/>
        <v>0</v>
      </c>
      <c r="F63" s="5">
        <v>18579.457719999999</v>
      </c>
      <c r="G63" s="35">
        <v>4.0858014025446601E-2</v>
      </c>
      <c r="H63" s="5">
        <v>628784.39044999995</v>
      </c>
      <c r="I63" s="35">
        <v>4.7656764620402484E-2</v>
      </c>
      <c r="J63" s="5">
        <v>0</v>
      </c>
      <c r="K63" s="5">
        <v>0</v>
      </c>
    </row>
    <row r="64" spans="1:11" ht="11" thickTop="1">
      <c r="A64" s="4" t="s">
        <v>3</v>
      </c>
      <c r="B64" s="3">
        <f>SUM(B58:B63)</f>
        <v>38037479</v>
      </c>
      <c r="C64" s="39">
        <f>SUM(C58:C63)</f>
        <v>100</v>
      </c>
      <c r="D64" s="3">
        <f>SUM(D58:D63)</f>
        <v>1090359172</v>
      </c>
      <c r="E64" s="39">
        <f t="shared" si="1"/>
        <v>100</v>
      </c>
      <c r="F64" s="3">
        <v>45473227.622930005</v>
      </c>
      <c r="G64" s="39">
        <v>99.999999999999972</v>
      </c>
      <c r="H64" s="3">
        <v>1319402178.1764202</v>
      </c>
      <c r="I64" s="39">
        <v>100</v>
      </c>
      <c r="J64" s="2"/>
      <c r="K64" s="1"/>
    </row>
    <row r="65" spans="1:11">
      <c r="C65" s="40"/>
      <c r="E65" s="40"/>
      <c r="G65" s="40"/>
      <c r="I65" s="40"/>
    </row>
    <row r="66" spans="1:11" ht="10.5">
      <c r="A66" s="52" t="s">
        <v>2</v>
      </c>
      <c r="B66" s="53"/>
      <c r="C66" s="53"/>
      <c r="D66" s="53"/>
      <c r="E66" s="53"/>
      <c r="F66" s="53"/>
      <c r="G66" s="53"/>
      <c r="H66" s="53"/>
      <c r="I66" s="53"/>
      <c r="J66" s="53"/>
      <c r="K66" s="54"/>
    </row>
    <row r="67" spans="1:11" ht="10.5">
      <c r="A67" s="55" t="s">
        <v>1</v>
      </c>
      <c r="B67" s="56"/>
      <c r="C67" s="56"/>
      <c r="D67" s="56"/>
      <c r="E67" s="56"/>
      <c r="F67" s="56"/>
      <c r="G67" s="56"/>
      <c r="H67" s="56"/>
      <c r="I67" s="56"/>
      <c r="J67" s="56"/>
      <c r="K67" s="57"/>
    </row>
    <row r="68" spans="1:11" ht="10.5">
      <c r="A68" s="58" t="s">
        <v>0</v>
      </c>
      <c r="B68" s="59"/>
      <c r="C68" s="59"/>
      <c r="D68" s="59"/>
      <c r="E68" s="59"/>
      <c r="F68" s="59"/>
      <c r="G68" s="59"/>
      <c r="H68" s="59"/>
      <c r="I68" s="59"/>
      <c r="J68" s="59"/>
      <c r="K68" s="60"/>
    </row>
  </sheetData>
  <mergeCells count="7">
    <mergeCell ref="A67:K67"/>
    <mergeCell ref="A68:K68"/>
    <mergeCell ref="F3:I3"/>
    <mergeCell ref="B3:E3"/>
    <mergeCell ref="B1:J1"/>
    <mergeCell ref="J2:K4"/>
    <mergeCell ref="A66:K66"/>
  </mergeCells>
  <pageMargins left="0.7" right="0.7" top="2" bottom="0.75" header="1.05" footer="0.3"/>
  <pageSetup scale="81" orientation="portrait" horizontalDpi="1200" verticalDpi="1200" r:id="rId1"/>
  <headerFooter>
    <oddHeader>&amp;C&amp;"+,Bold Italic"&amp;11COMPARISON OF FEDERAL HIGHWAY TRUST FUND HIGHWAY ACCOUNT RECEIPTS ATTRIBUTABLE TO
THE STATES AND FEDERAL-AID APPORTIONMENTS AND ALLOCATIONS FROM THE HIGHWAY ACCOUNT (1)
FISCAL YEARS 1957 - 2021</oddHeader>
  </headerFooter>
  <ignoredErrors>
    <ignoredError sqref="C58" formula="1"/>
    <ignoredError sqref="B5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FE-221_2021_final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Dougherty, Michael (FHWA)</dc:creator>
  <cp:lastModifiedBy>Dougherty, Michael (FHWA)</cp:lastModifiedBy>
  <cp:lastPrinted>2022-11-08T19:08:52Z</cp:lastPrinted>
  <dcterms:created xsi:type="dcterms:W3CDTF">2022-11-07T20:04:26Z</dcterms:created>
  <dcterms:modified xsi:type="dcterms:W3CDTF">2022-11-08T19:09:18Z</dcterms:modified>
</cp:coreProperties>
</file>