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PPI\HPPI-20\Tolls\TollReport\2001\RPTFILES\"/>
    </mc:Choice>
  </mc:AlternateContent>
  <xr:revisionPtr revIDLastSave="0" documentId="13_ncr:1_{F0C8DF75-265A-4C7C-A232-8DA8BD9B483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on-Interstate Bridge &amp; Tunnel" sheetId="1" r:id="rId1"/>
  </sheet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E140" i="1"/>
  <c r="H140" i="1"/>
  <c r="L140" i="1"/>
  <c r="O140" i="1"/>
  <c r="P140" i="1" s="1"/>
  <c r="E142" i="1"/>
  <c r="H142" i="1"/>
  <c r="L142" i="1"/>
  <c r="O142" i="1"/>
  <c r="P142" i="1" s="1"/>
  <c r="E144" i="1"/>
  <c r="H144" i="1"/>
  <c r="L144" i="1"/>
  <c r="O144" i="1"/>
  <c r="P144" i="1" s="1"/>
  <c r="E146" i="1"/>
  <c r="H146" i="1"/>
  <c r="L146" i="1"/>
  <c r="O146" i="1"/>
  <c r="P146" i="1" s="1"/>
  <c r="E148" i="1"/>
  <c r="H148" i="1"/>
  <c r="L148" i="1"/>
  <c r="O148" i="1"/>
  <c r="P148" i="1" s="1"/>
  <c r="E150" i="1"/>
  <c r="H150" i="1"/>
  <c r="L150" i="1"/>
  <c r="O150" i="1"/>
  <c r="P150" i="1" s="1"/>
  <c r="E152" i="1"/>
  <c r="H152" i="1"/>
  <c r="L152" i="1"/>
  <c r="O152" i="1"/>
  <c r="P152" i="1" s="1"/>
  <c r="E154" i="1"/>
  <c r="H154" i="1"/>
  <c r="L154" i="1"/>
  <c r="O154" i="1"/>
  <c r="P154" i="1" s="1"/>
  <c r="E156" i="1"/>
  <c r="H156" i="1"/>
  <c r="L156" i="1"/>
  <c r="O156" i="1"/>
  <c r="P156" i="1" s="1"/>
  <c r="E158" i="1"/>
  <c r="H158" i="1"/>
  <c r="L158" i="1"/>
  <c r="O158" i="1"/>
  <c r="P158" i="1" s="1"/>
  <c r="D160" i="1"/>
  <c r="E160" i="1" s="1"/>
  <c r="G160" i="1"/>
  <c r="H160" i="1" s="1"/>
  <c r="K160" i="1"/>
  <c r="L160" i="1" s="1"/>
  <c r="O160" i="1" l="1"/>
  <c r="P160" i="1" s="1"/>
</calcChain>
</file>

<file path=xl/sharedStrings.xml><?xml version="1.0" encoding="utf-8"?>
<sst xmlns="http://schemas.openxmlformats.org/spreadsheetml/2006/main" count="1387" uniqueCount="650">
  <si>
    <t>NON-INTERSTATE  SYSTEM  TOLL  BRIDGES  AND  TUNNELS  IN  THE  UNITED  STATES</t>
  </si>
  <si>
    <t>(IN  OPERATION,  UNDER  CONSTRUCTION,  AND  FINANCED  AS  OF  JANUARY  1, 2001)</t>
  </si>
  <si>
    <t>Location</t>
  </si>
  <si>
    <t>Length  1/</t>
  </si>
  <si>
    <t xml:space="preserve"> </t>
  </si>
  <si>
    <t>Name of Facility</t>
  </si>
  <si>
    <t>From</t>
  </si>
  <si>
    <t>To</t>
  </si>
  <si>
    <t>Miles</t>
  </si>
  <si>
    <t>System</t>
  </si>
  <si>
    <t>Remarks</t>
  </si>
  <si>
    <t>Yes</t>
  </si>
  <si>
    <t>No</t>
  </si>
  <si>
    <t>Yes/Kind</t>
  </si>
  <si>
    <t>Alabama River Parkway Brdg</t>
  </si>
  <si>
    <t>United Toll Systems, Inc.</t>
  </si>
  <si>
    <t>No. Bypass in Montgomery</t>
  </si>
  <si>
    <t>Alabama River</t>
  </si>
  <si>
    <t>SR 143 in Elmore Cnty</t>
  </si>
  <si>
    <t>06</t>
  </si>
  <si>
    <t>X</t>
  </si>
  <si>
    <t>Private; Includes 6.6 Mi Nontoll</t>
  </si>
  <si>
    <t>Electronic ID Card</t>
  </si>
  <si>
    <t>Black Warrior Parkway Brdg</t>
  </si>
  <si>
    <t>US - 82 in Northport</t>
  </si>
  <si>
    <t>Black Warrior River</t>
  </si>
  <si>
    <t xml:space="preserve"> I - 59 Tuscaloosa</t>
  </si>
  <si>
    <t>14</t>
  </si>
  <si>
    <t>Private; Includes 6.9 Mi Nontoll</t>
  </si>
  <si>
    <t>Emerald Mtn Expway Brdg</t>
  </si>
  <si>
    <t>Tallapoosa River</t>
  </si>
  <si>
    <t>Rifle Rangerd, Elmore Cnty</t>
  </si>
  <si>
    <t>07</t>
  </si>
  <si>
    <t>Private; Includes 2.43 Mi Nontoll</t>
  </si>
  <si>
    <t>Antioch (John A. Nedjedly)</t>
  </si>
  <si>
    <t>CA Trans Com</t>
  </si>
  <si>
    <t>Contra Costa Cnty</t>
  </si>
  <si>
    <t>San Joaquin River</t>
  </si>
  <si>
    <t>Sacramento Cnty</t>
  </si>
  <si>
    <t>N</t>
  </si>
  <si>
    <t>FASTRAK/Title 21/Tiris</t>
  </si>
  <si>
    <t>ETC opened Dec., 2000</t>
  </si>
  <si>
    <t>12</t>
  </si>
  <si>
    <t>San Mateo-Hayward</t>
  </si>
  <si>
    <t>San Mateo, CA</t>
  </si>
  <si>
    <t>San Francisco Bay</t>
  </si>
  <si>
    <t>Hayward, CA</t>
  </si>
  <si>
    <t>W</t>
  </si>
  <si>
    <t>Dumbarton</t>
  </si>
  <si>
    <t>Palo Alto, CA</t>
  </si>
  <si>
    <t>Newark, CA</t>
  </si>
  <si>
    <t>Vincent Thomas</t>
  </si>
  <si>
    <t>San Pedro, CA</t>
  </si>
  <si>
    <t>Los Angeles Harbor</t>
  </si>
  <si>
    <t>Terminal Island, CA</t>
  </si>
  <si>
    <t>Tolls removed Jan., 2000</t>
  </si>
  <si>
    <t>San Diego-Coronado</t>
  </si>
  <si>
    <t>San Diego, CA</t>
  </si>
  <si>
    <t>San Diego Bay</t>
  </si>
  <si>
    <t>Coronado, CA</t>
  </si>
  <si>
    <t>Tolls may be removed, pending study</t>
  </si>
  <si>
    <t>Golden Gate</t>
  </si>
  <si>
    <t>Golden Gate Brdg, Hwy &amp; Trans Dist</t>
  </si>
  <si>
    <t>San Francisco, CA</t>
  </si>
  <si>
    <t>Marin Cnty, CA</t>
  </si>
  <si>
    <t>S</t>
  </si>
  <si>
    <t>AMTECH Radio Frequency ID</t>
  </si>
  <si>
    <t>ETC opened July, 2000</t>
  </si>
  <si>
    <t>Murray Road</t>
  </si>
  <si>
    <t>Oceanside, CA</t>
  </si>
  <si>
    <t>San Luis Rey River</t>
  </si>
  <si>
    <t>16</t>
  </si>
  <si>
    <t>Card Sound</t>
  </si>
  <si>
    <t>Monroe Cnty</t>
  </si>
  <si>
    <t>Dade Cnty, FL</t>
  </si>
  <si>
    <t>Steamboat Creek, FL</t>
  </si>
  <si>
    <t>Mid-Bay Brdg</t>
  </si>
  <si>
    <t>White Point, FL</t>
  </si>
  <si>
    <t>Piney Point</t>
  </si>
  <si>
    <t>SunPass</t>
  </si>
  <si>
    <t>Includes 3 Mi Nontoll</t>
  </si>
  <si>
    <t>Navarre</t>
  </si>
  <si>
    <t>Fl Dept of Trans</t>
  </si>
  <si>
    <t>Navarre, FL</t>
  </si>
  <si>
    <t>Santa Rosa Sound</t>
  </si>
  <si>
    <t>Santa Rosa Isle, FL</t>
  </si>
  <si>
    <t>08</t>
  </si>
  <si>
    <t>Pinellas Bayway</t>
  </si>
  <si>
    <t>St. Petersburg, FL</t>
  </si>
  <si>
    <t>Lower Tampa Bay</t>
  </si>
  <si>
    <t>Mullet Key, FL</t>
  </si>
  <si>
    <t>Pensacola Beach Causeway</t>
  </si>
  <si>
    <t>Escambia Cnty</t>
  </si>
  <si>
    <t>17</t>
  </si>
  <si>
    <t>E</t>
  </si>
  <si>
    <t>Treasure Isle Causeway</t>
  </si>
  <si>
    <t>City of Treasure Island</t>
  </si>
  <si>
    <t>Boca Ciega Bay</t>
  </si>
  <si>
    <t>Treasure Island, FL</t>
  </si>
  <si>
    <t>Broad Causeway</t>
  </si>
  <si>
    <t>Town of Bay Harbor Islands</t>
  </si>
  <si>
    <t>North Miami, FL</t>
  </si>
  <si>
    <t>Biscayne Bay</t>
  </si>
  <si>
    <t>Bay Harbor Isle, FL</t>
  </si>
  <si>
    <t>Bar Code</t>
  </si>
  <si>
    <t>Rickenbacker Causeway</t>
  </si>
  <si>
    <t>Dade Cnty</t>
  </si>
  <si>
    <t>Miami, FL</t>
  </si>
  <si>
    <t>Biscayne Key, FL</t>
  </si>
  <si>
    <t>Tagbased Amtech</t>
  </si>
  <si>
    <t>Venetian Way Causeway</t>
  </si>
  <si>
    <t>Dade Cnty Port Auth</t>
  </si>
  <si>
    <t>Miami Beach, FL</t>
  </si>
  <si>
    <t>Clearwater Pass; Sand Key</t>
  </si>
  <si>
    <t>City of Clearwater</t>
  </si>
  <si>
    <t>Clearwater Beach, FL</t>
  </si>
  <si>
    <t>Clearwater Pass</t>
  </si>
  <si>
    <t>Bellair Beach, FL</t>
  </si>
  <si>
    <t>Sanibel Brdg</t>
  </si>
  <si>
    <t>Lee Cnty</t>
  </si>
  <si>
    <t>Sanibel, FL</t>
  </si>
  <si>
    <t>Pine Island Sound</t>
  </si>
  <si>
    <t>Captiva, FL</t>
  </si>
  <si>
    <t>Cape Coral</t>
  </si>
  <si>
    <t>Cape Coral, FL</t>
  </si>
  <si>
    <t>Fort Myers, FL</t>
  </si>
  <si>
    <t>Garcon Point Brdg</t>
  </si>
  <si>
    <t>Garcon Point</t>
  </si>
  <si>
    <t>Pensacola Bay</t>
  </si>
  <si>
    <t>Redfish Point</t>
  </si>
  <si>
    <t>F. J. Torras Causeway</t>
  </si>
  <si>
    <t>Brunswick, GA</t>
  </si>
  <si>
    <t>St. Simons Island</t>
  </si>
  <si>
    <t>A Series of Two Bridges</t>
  </si>
  <si>
    <t>New Harmony</t>
  </si>
  <si>
    <t>White Cnty L Brdg Com</t>
  </si>
  <si>
    <t>White Cnty, IL (0.3 Mi)</t>
  </si>
  <si>
    <t>Wabash River</t>
  </si>
  <si>
    <t>New Harmony, IN (0.2 Mi)</t>
  </si>
  <si>
    <t>Wabash Memorial</t>
  </si>
  <si>
    <t>IN Dept of Trans</t>
  </si>
  <si>
    <t>White Cnty, IL (0.5 Mi)</t>
  </si>
  <si>
    <t>Mt. Vernon, IN (0.4 Mi)</t>
  </si>
  <si>
    <t>Rock Island Centennial</t>
  </si>
  <si>
    <t>Rock Island, IL (0.3 Mi)</t>
  </si>
  <si>
    <t>Mississippi River</t>
  </si>
  <si>
    <t>Davenport, IA (0.4 Mi)</t>
  </si>
  <si>
    <t>Fort Madison</t>
  </si>
  <si>
    <t>A.T. &amp; SF. Rdway Co; Topeka, KS</t>
  </si>
  <si>
    <t>Niota, IL (0.3 Mi)</t>
  </si>
  <si>
    <t>Ft. Madison, IA (0.3 Mi)</t>
  </si>
  <si>
    <t>McKinley</t>
  </si>
  <si>
    <t>City of Venice, IL</t>
  </si>
  <si>
    <t>Venice, IL (0.4 Mi)</t>
  </si>
  <si>
    <t>St. Louis, MO (0.8 Mi)</t>
  </si>
  <si>
    <t>St. Francisville</t>
  </si>
  <si>
    <t>Vincennes, IA (0.2 Mi)</t>
  </si>
  <si>
    <t>Des Moines River</t>
  </si>
  <si>
    <t>St. Francisville, MO (0.1 Mi)</t>
  </si>
  <si>
    <t>02</t>
  </si>
  <si>
    <t>Municipally Owned</t>
  </si>
  <si>
    <t>Bellevue</t>
  </si>
  <si>
    <t>City of Bellevue, NE Brdg Com</t>
  </si>
  <si>
    <t xml:space="preserve"> SR  370,  IA   (0.2  Mi)</t>
  </si>
  <si>
    <t>Missouri River</t>
  </si>
  <si>
    <t>Bellevue, NE (0.2 Mi)</t>
  </si>
  <si>
    <t>Decatur</t>
  </si>
  <si>
    <t>Burt Cnty, NE Brdg Com</t>
  </si>
  <si>
    <t xml:space="preserve"> Onawa,  IA  (0.5  Mi)</t>
  </si>
  <si>
    <t>Decatur, NE (0.5 Mi)</t>
  </si>
  <si>
    <t>County Owned</t>
  </si>
  <si>
    <t>Plattsmouth</t>
  </si>
  <si>
    <t>Plattsmouth, NE Brdg</t>
  </si>
  <si>
    <t>Mills Cnty, IA (0.1 Mi)</t>
  </si>
  <si>
    <t>Plattsmouth, NE (0.1 Mi)</t>
  </si>
  <si>
    <t>Sunshine Brdg</t>
  </si>
  <si>
    <t>LA Dept of Trans &amp; Dev</t>
  </si>
  <si>
    <t>Ascension Parish</t>
  </si>
  <si>
    <t>St. James Parish</t>
  </si>
  <si>
    <t>Lake Pontchartrain Causeway</t>
  </si>
  <si>
    <t>Greater New Orleans</t>
  </si>
  <si>
    <t>New Orleans, LA</t>
  </si>
  <si>
    <t>Lake Pontchartrain</t>
  </si>
  <si>
    <t>Mandeville, LA</t>
  </si>
  <si>
    <t>AVI for Commuters</t>
  </si>
  <si>
    <t>Expway Com</t>
  </si>
  <si>
    <t>US - 90 at I - 10</t>
  </si>
  <si>
    <t>US-90 at West Bank Expway</t>
  </si>
  <si>
    <t>Hatem Bridge</t>
  </si>
  <si>
    <t>MD Trans Auth</t>
  </si>
  <si>
    <t>Havre de Grace, MD</t>
  </si>
  <si>
    <t>Susquehanna River</t>
  </si>
  <si>
    <t>Perryville, MD</t>
  </si>
  <si>
    <t>Infrared Laser/E-Z Pass Compatible</t>
  </si>
  <si>
    <t>E-Z Pass scheduled opening 2002</t>
  </si>
  <si>
    <t>Wm Preston Lane, Jr. Bridge</t>
  </si>
  <si>
    <t>Sandy Point, MD</t>
  </si>
  <si>
    <t>Chesapeake Bay</t>
  </si>
  <si>
    <t>Kent Island, MD</t>
  </si>
  <si>
    <t>Francis Scott Key Bridge</t>
  </si>
  <si>
    <t>Hawkins Points, MD</t>
  </si>
  <si>
    <t>Patapsco River</t>
  </si>
  <si>
    <t>Edgemere, MD</t>
  </si>
  <si>
    <t>Harry W. Nice Memorial Bridge</t>
  </si>
  <si>
    <t>Charles Cnty, MD  (2.17 Mi)</t>
  </si>
  <si>
    <t>Potomac River</t>
  </si>
  <si>
    <t>King George Cnty, VA  (0.2 Mi)</t>
  </si>
  <si>
    <t>Callahan &amp; Sumner Tunnels</t>
  </si>
  <si>
    <t>MA Trnpke Auth</t>
  </si>
  <si>
    <t>Cross St; Boston, MA</t>
  </si>
  <si>
    <t>Boston Harbor</t>
  </si>
  <si>
    <t>Port St; East Boston, MA</t>
  </si>
  <si>
    <t>Fast Lane</t>
  </si>
  <si>
    <t>Maurice J. Tobin</t>
  </si>
  <si>
    <t>MA Port Auth</t>
  </si>
  <si>
    <t>J.F. Fitzgerald Expway</t>
  </si>
  <si>
    <t>Mystic River</t>
  </si>
  <si>
    <t>Chelsea City Line</t>
  </si>
  <si>
    <t>Grosse Isle</t>
  </si>
  <si>
    <t>Grosse Isle Brdg Auth</t>
  </si>
  <si>
    <t>Riverview, MI</t>
  </si>
  <si>
    <t>Detroit River</t>
  </si>
  <si>
    <t>Grosse Isle, MI</t>
  </si>
  <si>
    <t>Cash &amp; Tokens</t>
  </si>
  <si>
    <t>Ambassador</t>
  </si>
  <si>
    <t>Detroit Internatl Brdg Auth</t>
  </si>
  <si>
    <t>Detroit, MI  (0.9 Mi)</t>
  </si>
  <si>
    <t>Windsor, ON  (0.8 Mi)</t>
  </si>
  <si>
    <t>0.8 Mi Outside US</t>
  </si>
  <si>
    <t>Detroit-Windsor</t>
  </si>
  <si>
    <t>Detroit, MI  (0.5 Mi)</t>
  </si>
  <si>
    <t>Windsor, ON  (0.47 Mi)</t>
  </si>
  <si>
    <t>19</t>
  </si>
  <si>
    <t>Card System for Trucks</t>
  </si>
  <si>
    <t>Tunnel; 0.47 Mi Outside US</t>
  </si>
  <si>
    <t>12th/15th Avenue, N</t>
  </si>
  <si>
    <t>12th Ave; Fargo, ND</t>
  </si>
  <si>
    <t>15th Ave; Moorhead, MN</t>
  </si>
  <si>
    <t>International Falls</t>
  </si>
  <si>
    <t>Rainy River &amp; Canal</t>
  </si>
  <si>
    <t>Ft. Frances, ON (0.1 Mi)</t>
  </si>
  <si>
    <t>0.1 Mi Outside US</t>
  </si>
  <si>
    <t>Lake Bridge</t>
  </si>
  <si>
    <t>Lake of the Ozarks Com Brdg Corp</t>
  </si>
  <si>
    <t>Business Route 54</t>
  </si>
  <si>
    <t>Lake of the Ozarks</t>
  </si>
  <si>
    <t>Rt  MM</t>
  </si>
  <si>
    <t>Cheshire</t>
  </si>
  <si>
    <t>NH DOT</t>
  </si>
  <si>
    <t>Charlestown, NH (0.06 Mi)</t>
  </si>
  <si>
    <t>Connecticut River</t>
  </si>
  <si>
    <t>Springfield, VT (0.01 Mi)</t>
  </si>
  <si>
    <t>Margate</t>
  </si>
  <si>
    <t>Margate Brdg Co; Ventnor, NJ</t>
  </si>
  <si>
    <t>Margate, NJ</t>
  </si>
  <si>
    <t>Northfield, NJ</t>
  </si>
  <si>
    <t>Beesleys Point</t>
  </si>
  <si>
    <t>Beesley's Point Brdg Co</t>
  </si>
  <si>
    <t>Beesleys Point, NJ</t>
  </si>
  <si>
    <t>Great Egg Harbor Bay</t>
  </si>
  <si>
    <t>Somerspoint, NJ</t>
  </si>
  <si>
    <t>Townsends Inlet</t>
  </si>
  <si>
    <t>Cape May Cnty Brdg Com</t>
  </si>
  <si>
    <t>Townsends Inlet, NJ</t>
  </si>
  <si>
    <t>Avalon, NJ</t>
  </si>
  <si>
    <t>Ocean City-Longport</t>
  </si>
  <si>
    <t>Ocean City, NJ</t>
  </si>
  <si>
    <t>Longport, NJ</t>
  </si>
  <si>
    <t>Grassy Sound</t>
  </si>
  <si>
    <t>Stone Harbor, NJ</t>
  </si>
  <si>
    <t>Grassy Sound Channel</t>
  </si>
  <si>
    <t>Wildwood, NJ</t>
  </si>
  <si>
    <t>Middle Thorofare</t>
  </si>
  <si>
    <t>Cape May, NJ</t>
  </si>
  <si>
    <t>Corson's Inlet</t>
  </si>
  <si>
    <t>Strathmere, NJ</t>
  </si>
  <si>
    <t>Bayonne</t>
  </si>
  <si>
    <t>Port Auth of NY &amp; NJ</t>
  </si>
  <si>
    <t>Bayonne, NJ (1.0 Mi)</t>
  </si>
  <si>
    <t>Kill Van Kull</t>
  </si>
  <si>
    <t>Port Richmond, S.I., NY (0.7 Mi)</t>
  </si>
  <si>
    <t>Outerbridge Crossing</t>
  </si>
  <si>
    <t>Perth Amboy, NJ (1.2 Mi)</t>
  </si>
  <si>
    <t>Arthur Kill</t>
  </si>
  <si>
    <t>Tottenville, S.I., NY (0.6 Mi)</t>
  </si>
  <si>
    <t>Lincoln (3 Tubes)</t>
  </si>
  <si>
    <t>Weehawken, NJ (1.5 Mi)</t>
  </si>
  <si>
    <t>Hudson River</t>
  </si>
  <si>
    <t>New York, NY (1.1 Mi)</t>
  </si>
  <si>
    <t>Tunnel</t>
  </si>
  <si>
    <t>Dingman's Ferry</t>
  </si>
  <si>
    <t>Dingman's Choice &amp; DE Brdg Co</t>
  </si>
  <si>
    <t>Sandyston Twnshp, NJ  (0.1 Mi)</t>
  </si>
  <si>
    <t>Delaware River</t>
  </si>
  <si>
    <t>Dingman's Ferry, PA  (0.3 Mi)</t>
  </si>
  <si>
    <t>Tacony-Palmyra</t>
  </si>
  <si>
    <t>Burlington Cnty Brdg Com</t>
  </si>
  <si>
    <t>Palmyra, NJ (0.5 Mi)</t>
  </si>
  <si>
    <t>Philadelphia, PA (0.4 Mi)</t>
  </si>
  <si>
    <t>Burlington-Bristol</t>
  </si>
  <si>
    <t>Burlington, NJ (0.4 Mi)</t>
  </si>
  <si>
    <t>Bristol, PA (0.3 Mi)</t>
  </si>
  <si>
    <t>Trenton-Morrisville</t>
  </si>
  <si>
    <t>DE River Joint Toll Brdg Com</t>
  </si>
  <si>
    <t>Trenton, NJ (0.6 Mi)</t>
  </si>
  <si>
    <t>Morrisville, PA (0.5 Mi)</t>
  </si>
  <si>
    <t>Easton-Phillipsburg</t>
  </si>
  <si>
    <t>Phillipsburg, NJ (0.6 Mi)</t>
  </si>
  <si>
    <t>Easton, PA (0.4 Mi)</t>
  </si>
  <si>
    <t>Portland-Columbia</t>
  </si>
  <si>
    <t>Columbia, NJ (0.2 Mi)</t>
  </si>
  <si>
    <t>Portland, PA (0.4 Mi)</t>
  </si>
  <si>
    <t>Milford-Montague</t>
  </si>
  <si>
    <t>Montague, NJ (0.5 Mi)</t>
  </si>
  <si>
    <t>Milford, PA (0.4 Mi)</t>
  </si>
  <si>
    <t>New Hope-Lambertville</t>
  </si>
  <si>
    <t>Lambertville, NJ (0.4 Mi)</t>
  </si>
  <si>
    <t>New Hope, PA (0.5 Mi)</t>
  </si>
  <si>
    <t>Betsy Ross</t>
  </si>
  <si>
    <t>DE River Port Aut</t>
  </si>
  <si>
    <t>Pennsauken, NJ (1.0 Mi)</t>
  </si>
  <si>
    <t>Philadelphia, PA (1.1 Mi)</t>
  </si>
  <si>
    <t>Commodore John Barry</t>
  </si>
  <si>
    <t>Bridgeport, NJ (1.3 Mi)</t>
  </si>
  <si>
    <t>Chester, PA (1.4 Mi)</t>
  </si>
  <si>
    <t>Castleton-on-Hudson</t>
  </si>
  <si>
    <t>NY State Thruway Auth</t>
  </si>
  <si>
    <t>Selkirk, NY</t>
  </si>
  <si>
    <t>Schodack Landing, NY</t>
  </si>
  <si>
    <t>E-Z Pass</t>
  </si>
  <si>
    <t>Kingston-Rhinecliff</t>
  </si>
  <si>
    <t>NY State Brdg Auth</t>
  </si>
  <si>
    <t>Kingston, NY</t>
  </si>
  <si>
    <t>Rhinecliff, NY</t>
  </si>
  <si>
    <t>Rip Van Winkle</t>
  </si>
  <si>
    <t>Catskill, NY</t>
  </si>
  <si>
    <t>Greenport, NY</t>
  </si>
  <si>
    <t>Mid-Hudson</t>
  </si>
  <si>
    <t>Poughkeepsie, NY</t>
  </si>
  <si>
    <t>Highland, NY</t>
  </si>
  <si>
    <t>Bear Mountain</t>
  </si>
  <si>
    <t>Bear Mountain, NY</t>
  </si>
  <si>
    <t>Cortland, NY</t>
  </si>
  <si>
    <t>Atlantic Beach</t>
  </si>
  <si>
    <t>Nassau Cnty Brdg Auth</t>
  </si>
  <si>
    <t>East Rockaway Inlet</t>
  </si>
  <si>
    <t>Reynolds Channel</t>
  </si>
  <si>
    <t>Nontoll Section</t>
  </si>
  <si>
    <t>Lawrence, NY</t>
  </si>
  <si>
    <t>Henry Hudson</t>
  </si>
  <si>
    <t>Triborough Brdg &amp; Tunnel Auth</t>
  </si>
  <si>
    <t>Manhattan, NY</t>
  </si>
  <si>
    <t>Harlem River</t>
  </si>
  <si>
    <t>Bronx, NY</t>
  </si>
  <si>
    <t>Marine Parkway-Gil Hodges Memorial</t>
  </si>
  <si>
    <t>Kings Cnty</t>
  </si>
  <si>
    <t>Rockaway Inlet</t>
  </si>
  <si>
    <t>Queens Cnty</t>
  </si>
  <si>
    <t>Cross Bay Veterans Memorial</t>
  </si>
  <si>
    <t>Channel Drive</t>
  </si>
  <si>
    <t>Jamaica Bay</t>
  </si>
  <si>
    <t>Toll Booth</t>
  </si>
  <si>
    <t>Smith Point Bridge</t>
  </si>
  <si>
    <t>Suffolk County</t>
  </si>
  <si>
    <t>Smith Point, NY</t>
  </si>
  <si>
    <t>Bellport Bay</t>
  </si>
  <si>
    <t>Peace</t>
  </si>
  <si>
    <t>Buffalo, NY (0.3 Mi)</t>
  </si>
  <si>
    <t>Niagara River</t>
  </si>
  <si>
    <t>Fort Erie, ON (0.4 Mi)</t>
  </si>
  <si>
    <t>Automatic Vehicle ID (AVI)</t>
  </si>
  <si>
    <t>Ogdensburg-Prescott</t>
  </si>
  <si>
    <t>Ogdensburg Bridge Auth</t>
  </si>
  <si>
    <t>Ogdensburg, NY (1.3 Mi)</t>
  </si>
  <si>
    <t>St. Lawrence River</t>
  </si>
  <si>
    <t>Prescott, ON (0.9 Mi)</t>
  </si>
  <si>
    <t>0.9 Mi Outside US</t>
  </si>
  <si>
    <t>Rainbow</t>
  </si>
  <si>
    <t>Niagara Falls Bridge Com</t>
  </si>
  <si>
    <t>Niagara Falls, NY (0.3 Mi)</t>
  </si>
  <si>
    <t>Niagara Falls, ON (0.2 Mi)</t>
  </si>
  <si>
    <t>0.2 Mi Outside US</t>
  </si>
  <si>
    <t>Whirlpool Rapids</t>
  </si>
  <si>
    <t>Niagara Falls, NY (0.1 Mi)</t>
  </si>
  <si>
    <t>Niagara Falls, ON (0.1 Mi)</t>
  </si>
  <si>
    <t>St. Lawrence Seaway Dev Corp</t>
  </si>
  <si>
    <t>Rooseveltown, NY (0.5 Mi)</t>
  </si>
  <si>
    <t>Cornwell, ON (2.0)</t>
  </si>
  <si>
    <t>12th/15th Ave. North Toll Bridge</t>
  </si>
  <si>
    <t>The Bridge Company</t>
  </si>
  <si>
    <t>Elm St., Fargo, ND</t>
  </si>
  <si>
    <t>Red River</t>
  </si>
  <si>
    <t>8th St., Moorhead, MN</t>
  </si>
  <si>
    <t>Hood River-White Salmon</t>
  </si>
  <si>
    <t>Port of Hood River Com</t>
  </si>
  <si>
    <t>Hood River, OR (0.5 Mi)</t>
  </si>
  <si>
    <t>Columbia River</t>
  </si>
  <si>
    <t>White Salmon, WA (0.5 Mi)</t>
  </si>
  <si>
    <t>09</t>
  </si>
  <si>
    <t>Bridge of the Gods</t>
  </si>
  <si>
    <t>Port Cascade Locks Com</t>
  </si>
  <si>
    <t>Cascade Locks, OR (0.2 Mi)</t>
  </si>
  <si>
    <t>Stevenson, WA (0.2 Mi)</t>
  </si>
  <si>
    <t>Teodoro Moscoso</t>
  </si>
  <si>
    <t>PR Hwy &amp; Trans Auth</t>
  </si>
  <si>
    <t>Isla Verde</t>
  </si>
  <si>
    <t>San Jose Lagoon</t>
  </si>
  <si>
    <t>Rio Pedras</t>
  </si>
  <si>
    <t>Newport</t>
  </si>
  <si>
    <t>RI Trnpke &amp; Brdg Auth</t>
  </si>
  <si>
    <t>Jamestown, RI</t>
  </si>
  <si>
    <t>Narragansett Bay</t>
  </si>
  <si>
    <t>Newport, RI</t>
  </si>
  <si>
    <t>Addison Toll Tunnel</t>
  </si>
  <si>
    <t>North TX Tollway Auth (NTTA)</t>
  </si>
  <si>
    <t>East Side - Addison Airport</t>
  </si>
  <si>
    <t>Addison Airport</t>
  </si>
  <si>
    <t>West Side - Addison Airport</t>
  </si>
  <si>
    <t>Mtn Creek Lake Bridge</t>
  </si>
  <si>
    <t>Grand Prairie, TX</t>
  </si>
  <si>
    <t>Mtn Creek Lake</t>
  </si>
  <si>
    <t>Dallas, TX</t>
  </si>
  <si>
    <t>Sam Houston Ship Channel Bridge</t>
  </si>
  <si>
    <t>Harris Cnty Toll Auth</t>
  </si>
  <si>
    <t>Pasadena, TX</t>
  </si>
  <si>
    <t>San Louis-Vacek Pass Bridge</t>
  </si>
  <si>
    <t>Galveston County Rd District #1</t>
  </si>
  <si>
    <t>Galveston, TX</t>
  </si>
  <si>
    <t>San Louis Pass</t>
  </si>
  <si>
    <t>Brazoria, TX</t>
  </si>
  <si>
    <t>Gateway Bridge</t>
  </si>
  <si>
    <t>Cameron County</t>
  </si>
  <si>
    <t>Brownsville, TX (0.1 Mi)</t>
  </si>
  <si>
    <t>Rio Grande River</t>
  </si>
  <si>
    <t>Matamoros, Tamaulipas (0.1 Mi)</t>
  </si>
  <si>
    <t>Two Brdg; 0.1 Mi Outside US</t>
  </si>
  <si>
    <t>B &amp; M Bridge</t>
  </si>
  <si>
    <t>Private; 0.1 Mi Outside US</t>
  </si>
  <si>
    <t>Free Trade Bridge</t>
  </si>
  <si>
    <t>Los Indios, TX (0.1 Mi)</t>
  </si>
  <si>
    <t>Lucia Blanco, Tamaulipas (0.15 Mi)</t>
  </si>
  <si>
    <t>4-Lane Brdg; 0.15 Mi Outside US</t>
  </si>
  <si>
    <t>Veterans International Bridge</t>
  </si>
  <si>
    <t>Brownsville &amp; Cameron County</t>
  </si>
  <si>
    <t>Brownsville, TX (0.25 Mi)</t>
  </si>
  <si>
    <t>Matamoros, Tamaulipas (0.5 Mi)</t>
  </si>
  <si>
    <t>4-Lane Brdg; 0.5 Mi Outside US</t>
  </si>
  <si>
    <t>B &amp; P Bridge</t>
  </si>
  <si>
    <t>B &amp; P Bridge Co</t>
  </si>
  <si>
    <t>Progreso, TX (0.02 Mi)</t>
  </si>
  <si>
    <t>Nuevo Progreso, Mexico (0.1 Mi)</t>
  </si>
  <si>
    <t>Pharr-Reynosa Bridge</t>
  </si>
  <si>
    <t>City of Pharr</t>
  </si>
  <si>
    <t>Pharr, TX (1.5 Mi)</t>
  </si>
  <si>
    <t>Reynosa, Tamaulipas (1.75 Mi)</t>
  </si>
  <si>
    <t>4-Lane Brdg; 1.75 Mi Outside US</t>
  </si>
  <si>
    <t>McAllen-Hidalgo-Reynosa Bridge</t>
  </si>
  <si>
    <t>City of McAllen</t>
  </si>
  <si>
    <t>Hidalgo, TX (0.1 Mi)</t>
  </si>
  <si>
    <t>Reynosa, Tamaulipas (0.1 Mi)</t>
  </si>
  <si>
    <t>Rio Grande City-Camargo Bridge</t>
  </si>
  <si>
    <t>Starr Cnty &amp; Camargo Bridge Co</t>
  </si>
  <si>
    <t>Camargo, Tamaulipas (0.1 Mi)</t>
  </si>
  <si>
    <t>Starr County</t>
  </si>
  <si>
    <t>Roma, TX (0.1 Mi)</t>
  </si>
  <si>
    <t>Ciudad Miguel Aleman (0.1 Mi)</t>
  </si>
  <si>
    <t>4-Lane Brdg; 0.1 Mi Outside US</t>
  </si>
  <si>
    <t>Juarez-Lincoln Bridge</t>
  </si>
  <si>
    <t>City of Laredo</t>
  </si>
  <si>
    <t>Laredo, TX (0.1 Mi)</t>
  </si>
  <si>
    <t>Nuevo Laredo, Tamaulipas (0.1 Mi)</t>
  </si>
  <si>
    <t>6-Lane Brdg; 0.1 Mi Outside US</t>
  </si>
  <si>
    <t>Laredo Internatl Brdg (Convent St)</t>
  </si>
  <si>
    <t>World Trade Bridge</t>
  </si>
  <si>
    <t>Laredo, TX</t>
  </si>
  <si>
    <t>Nuevo Laredo, Tamaulipas</t>
  </si>
  <si>
    <t>8-Lane Brdg</t>
  </si>
  <si>
    <t>Laredo-Columbia Solidarity Bridge</t>
  </si>
  <si>
    <t>Laredo, TX (0.09 Mi)</t>
  </si>
  <si>
    <t>Colombia, Nuevo Leon (0.09 Mi)</t>
  </si>
  <si>
    <t>8-Lane Brdg; 0.09 Mi Outside US</t>
  </si>
  <si>
    <t>Eagle Pass Brdge # 1</t>
  </si>
  <si>
    <t>City of Eagle Pass</t>
  </si>
  <si>
    <t>Eagle Pass, TX (0.3 Mi)</t>
  </si>
  <si>
    <t>Pedras Negras, Coahuila (0.1 Mi)</t>
  </si>
  <si>
    <t>2-Lane Brdg; 0.1 Mi Outside US</t>
  </si>
  <si>
    <t>Eagle Pass Brdge # 2</t>
  </si>
  <si>
    <t>Eagle Pass, TX (0.07 Mi)</t>
  </si>
  <si>
    <t>Pedras Negras, Coahuila (0.19 Mi)</t>
  </si>
  <si>
    <t>N/A</t>
  </si>
  <si>
    <t>6-Lane Bridg</t>
  </si>
  <si>
    <t>City of Del Rio</t>
  </si>
  <si>
    <t>Del Rio, TX (0.6 Mi)</t>
  </si>
  <si>
    <t>Ciudad Acuna, Coahuila (0.3 Mi)</t>
  </si>
  <si>
    <t>4-Lane Brdg; 0.3 Mi Outside US</t>
  </si>
  <si>
    <t>La Linda Bridge</t>
  </si>
  <si>
    <t>National Parks &amp; Conservation Assn.</t>
  </si>
  <si>
    <t>Texas FM 2067 (0.3 Mi)</t>
  </si>
  <si>
    <t>La Linda, Coahuila (0.1 Mi)</t>
  </si>
  <si>
    <t>Presidio Bridge</t>
  </si>
  <si>
    <t>State of Texas</t>
  </si>
  <si>
    <t>Presidio, TX  (0.12 Mi)</t>
  </si>
  <si>
    <t>Ojinaga, Chihuahua  (0.03 Mi)</t>
  </si>
  <si>
    <t>2-Lane Brdg; 0.03 Mi Outside US</t>
  </si>
  <si>
    <t>Ysleta-Zaragosa Bridge</t>
  </si>
  <si>
    <t>City of El Paso</t>
  </si>
  <si>
    <t>El Paso, TX (0.2 Mi)</t>
  </si>
  <si>
    <t>Zaragosa, Chihuahua (0.1)</t>
  </si>
  <si>
    <t>0.1 Mi Outside US; partial electronic</t>
  </si>
  <si>
    <t>El Paso, TX (0.1 Mi)</t>
  </si>
  <si>
    <t>Ciudad Juarez, Chihuahua (0.1 Mi)</t>
  </si>
  <si>
    <t>Paso Del Norte Bridge (Santa Fe St)</t>
  </si>
  <si>
    <t>El Paso, TX (0.3 Mi)</t>
  </si>
  <si>
    <t>Ciudad Juarez, Chihuahua (0.2 Mi)</t>
  </si>
  <si>
    <t>Boulevard</t>
  </si>
  <si>
    <t>Richmond Metropolitan Auth</t>
  </si>
  <si>
    <t>Richmond, VA (Byrd Park)</t>
  </si>
  <si>
    <t>James River</t>
  </si>
  <si>
    <t>Richmond, VA (Forest Hills Park)</t>
  </si>
  <si>
    <t>Jordan</t>
  </si>
  <si>
    <t>City of Chesapeake, VA</t>
  </si>
  <si>
    <t>Chesapeake, VA</t>
  </si>
  <si>
    <t>Elizabeth River</t>
  </si>
  <si>
    <t>Portsmouth, VA</t>
  </si>
  <si>
    <t>Kiptopeake, VA</t>
  </si>
  <si>
    <t>Virginia Beach, VA</t>
  </si>
  <si>
    <t>Includes Brdg &amp; Tunnel</t>
  </si>
  <si>
    <t>G.P. Coleman</t>
  </si>
  <si>
    <t>VA Dept of Trans</t>
  </si>
  <si>
    <t>York County</t>
  </si>
  <si>
    <t>York River</t>
  </si>
  <si>
    <t>Gloucester Co</t>
  </si>
  <si>
    <t>Nolan Toll Bridge</t>
  </si>
  <si>
    <t>Everette Thompson</t>
  </si>
  <si>
    <t>Noland, WV</t>
  </si>
  <si>
    <t>Tug Fork River</t>
  </si>
  <si>
    <t>KY Routes 292 &amp; 468</t>
  </si>
  <si>
    <t xml:space="preserve"> N/A</t>
  </si>
  <si>
    <t>Parkersburg Memorial</t>
  </si>
  <si>
    <t>City of Parkersburg, WV</t>
  </si>
  <si>
    <t>Parkersburg, WV (0.2 Mi)</t>
  </si>
  <si>
    <t>Ohio River</t>
  </si>
  <si>
    <t>Belpre, OH (0.1 Mi)</t>
  </si>
  <si>
    <t>Newell-East Liverpool</t>
  </si>
  <si>
    <t>Newell Brdg &amp; Rdwy Co, Newell, WV</t>
  </si>
  <si>
    <t>Newell, WV  (0.2 Mi)</t>
  </si>
  <si>
    <t>East Liverpool, OH  (0.1 Mi)</t>
  </si>
  <si>
    <t>Summary of Non-Interstate System (IS) Toll Bridge &amp; Tunnel Length in Operation in the United States</t>
  </si>
  <si>
    <t>Functional</t>
  </si>
  <si>
    <t xml:space="preserve">    Non-IS Toll Bridges &amp; Tunnels</t>
  </si>
  <si>
    <t>Less Non-Toll Portions</t>
  </si>
  <si>
    <t>Less Tolls Outside United States</t>
  </si>
  <si>
    <t>Total Non-IS Toll Bridges &amp; Tunnels in United States</t>
  </si>
  <si>
    <t xml:space="preserve">Miles  </t>
  </si>
  <si>
    <t>Kilometers</t>
  </si>
  <si>
    <t xml:space="preserve">     Kilometers</t>
  </si>
  <si>
    <t>Total</t>
  </si>
  <si>
    <t xml:space="preserve">    1/  The length of structures includes approaches and connecting links which were financed</t>
  </si>
  <si>
    <t xml:space="preserve">    2/  Rural Functional Class Codes:  02 - Other Principal Arterial, 06 - Minor Arterial, 07 - Major Collector, 08 - Minor Collector, 09 - Local.</t>
  </si>
  <si>
    <t xml:space="preserve">         as an integral part of the toll project.  The length of toll bridges includes approach sections</t>
  </si>
  <si>
    <t xml:space="preserve">         Urban Functional Class Codes:  12 - Other Freeways &amp; Expressways, 14 - Other Principal Arterial, 16 - Minor Arterial, 17 - Collector,  19 - Local.</t>
  </si>
  <si>
    <t xml:space="preserve">         which may be used toll free by local residents.  The length of such sections is identified</t>
  </si>
  <si>
    <t xml:space="preserve">    3/  If facility is not entirely on the National Highway System (NHS), the length breakdown is in the remarks column. </t>
  </si>
  <si>
    <t xml:space="preserve">         as "nontoll" in the remarks column. </t>
  </si>
  <si>
    <t xml:space="preserve">    4/  Excludes toll transactions that require stopping (i.e., cash, ticket, or token payment).  </t>
  </si>
  <si>
    <t>Beach Thorofare</t>
  </si>
  <si>
    <t>Wildwood, NJ (Middle Twp)</t>
  </si>
  <si>
    <t>Private</t>
  </si>
  <si>
    <t>TABLE  T-1,  PART  2</t>
  </si>
  <si>
    <t>Financing or Operating Authority</t>
  </si>
  <si>
    <t>Body of Water Crossing</t>
  </si>
  <si>
    <t>State</t>
  </si>
  <si>
    <t>Alabama</t>
  </si>
  <si>
    <t>Functional System Code 2/</t>
  </si>
  <si>
    <t>On NHS? 3/</t>
  </si>
  <si>
    <t>Toll Collection?</t>
  </si>
  <si>
    <t>One-Way (N,S,E,W)</t>
  </si>
  <si>
    <t>Both Ways</t>
  </si>
  <si>
    <t>Electronic Toll Collection System? 4/</t>
  </si>
  <si>
    <t>California</t>
  </si>
  <si>
    <t>Florida</t>
  </si>
  <si>
    <t>Georgia</t>
  </si>
  <si>
    <t>Illinois-Indiana</t>
  </si>
  <si>
    <t>Illinois-Iowa</t>
  </si>
  <si>
    <t>Illinois-Missouri</t>
  </si>
  <si>
    <t>Iowa-Missouri</t>
  </si>
  <si>
    <t>Iowa-Nebraska</t>
  </si>
  <si>
    <t>Louisiana</t>
  </si>
  <si>
    <t>Maryland</t>
  </si>
  <si>
    <t>Maryland-Virginia</t>
  </si>
  <si>
    <t>Massachusetts</t>
  </si>
  <si>
    <t>Michigan</t>
  </si>
  <si>
    <t>Michigan-Ontario, Canada</t>
  </si>
  <si>
    <t>Missesota-North Dakota</t>
  </si>
  <si>
    <t>Minnesota-Ontario, Canada</t>
  </si>
  <si>
    <t>Missouri</t>
  </si>
  <si>
    <t>New Hampshire-Vermont</t>
  </si>
  <si>
    <t>New Jersey</t>
  </si>
  <si>
    <t>New Jersey-New York</t>
  </si>
  <si>
    <t>New Jersey-Pennsylvania</t>
  </si>
  <si>
    <t>New York</t>
  </si>
  <si>
    <t>New York-Ontario, Canada</t>
  </si>
  <si>
    <t>North Dakota</t>
  </si>
  <si>
    <t>Oregon-Washington</t>
  </si>
  <si>
    <t>Puerto Rico</t>
  </si>
  <si>
    <t>Rhode Island</t>
  </si>
  <si>
    <t>Texas</t>
  </si>
  <si>
    <t>Texas-Mexico</t>
  </si>
  <si>
    <t>Virginia</t>
  </si>
  <si>
    <t>West Virginia-Ohio</t>
  </si>
  <si>
    <t>West Virginia-Kentucky</t>
  </si>
  <si>
    <t>Infrared Laser &amp; Electronic ID Card</t>
  </si>
  <si>
    <t>Wares Ferry Rd, Montgomery Cnty</t>
  </si>
  <si>
    <t>City of Oceanside &amp; Murray Brdg Corp</t>
  </si>
  <si>
    <t>Automatic Toll System (Basket Toss) &amp; AVI</t>
  </si>
  <si>
    <t>Mid-Bay Brdg Auth (&amp; FL Dept of Transportation</t>
  </si>
  <si>
    <t>Choctawhatchee Bay</t>
  </si>
  <si>
    <t>US 98, Santa Rosa Cnty, FL</t>
  </si>
  <si>
    <t>Santa Rosa Isle, Escambia Cnty, FL</t>
  </si>
  <si>
    <t>Caloosahatchee River</t>
  </si>
  <si>
    <t>Santa Rosa Bay Brdg Auth (&amp; FL Dep of Transportation</t>
  </si>
  <si>
    <t>GA Dept of Trans &amp; GA State Tollway Auth</t>
  </si>
  <si>
    <t>McKay River &amp; Inter-Coastal Waterway</t>
  </si>
  <si>
    <t>IL Centennial Brdg Com Rock Island, IL</t>
  </si>
  <si>
    <t>Wayland Special Road District, MO</t>
  </si>
  <si>
    <t>Greater New Orleans Mississippi River Bridge</t>
  </si>
  <si>
    <t>Detroit &amp; Canada Tunnel Corp; Detroit, MI</t>
  </si>
  <si>
    <t>Red River of the North</t>
  </si>
  <si>
    <t>The Brdg Co, Moorehead, MN &amp; Municipal Dev Co; NY, NY</t>
  </si>
  <si>
    <t>Internatl Falls, MN (0.1 Mi)</t>
  </si>
  <si>
    <t>MN, Dakota &amp; Western Rdway Co &amp; Internal Brdg &amp; Terminal Co, Ltd (Boise-Cascade Corp)</t>
  </si>
  <si>
    <t>Private; 0.1 Mi outside US</t>
  </si>
  <si>
    <t>Smith Point Cnty Park Long Island, NY</t>
  </si>
  <si>
    <t>Buffalo-Ft Erie Public Bridge Auth</t>
  </si>
  <si>
    <t>0.4 Mi Outside US</t>
  </si>
  <si>
    <t>Seaway International Bridge (Cornwall-Massena)</t>
  </si>
  <si>
    <t>2.0 Mi Outside US</t>
  </si>
  <si>
    <t>Houston Ship  Channel</t>
  </si>
  <si>
    <t>East Houston, TX (South of I-10)</t>
  </si>
  <si>
    <t>Brownsville &amp; Matamoros Bridge Co</t>
  </si>
  <si>
    <t>Private, 2-Lane Brdg;  0.1 Mi outside US</t>
  </si>
  <si>
    <t>Rio Grande City, TX  (0.1 Mi)</t>
  </si>
  <si>
    <t>Private, 2-Lane Brdg; 0.1 Mi outside US</t>
  </si>
  <si>
    <t>Roma-Ciudad Miguel Aleman Bridge</t>
  </si>
  <si>
    <t>Del Rio-Ciudad Acuna International Bridge</t>
  </si>
  <si>
    <t>MEXICO SIDE</t>
  </si>
  <si>
    <t>Good Neighbor Bridge (Stanton St)</t>
  </si>
  <si>
    <t>0.1 Mi Outside US;</t>
  </si>
  <si>
    <t>0.2 Mi Outside US;</t>
  </si>
  <si>
    <t>Chesapeake Bay Brdg &amp; Tunnel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</si>
</sst>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6"/>
      <name val="P-AVGARD"/>
    </font>
    <font>
      <i/>
      <sz val="20"/>
      <color indexed="8"/>
      <name val="P-AVGARD"/>
    </font>
    <font>
      <b/>
      <sz val="14"/>
      <color indexed="8"/>
      <name val="P-AVGARD"/>
    </font>
    <font>
      <sz val="10"/>
      <color indexed="8"/>
      <name val="P-AVGARD"/>
    </font>
    <font>
      <sz val="14"/>
      <color indexed="8"/>
      <name val="P-AVGARD"/>
    </font>
    <font>
      <sz val="9"/>
      <color indexed="8"/>
      <name val="P-AVGARD"/>
    </font>
    <font>
      <sz val="10"/>
      <name val="P-AVGARD"/>
    </font>
    <font>
      <b/>
      <sz val="10"/>
      <color indexed="8"/>
      <name val="P-AVGARD"/>
    </font>
    <font>
      <sz val="10"/>
      <color theme="1"/>
      <name val="P-AVGARD"/>
    </font>
    <font>
      <b/>
      <sz val="6"/>
      <name val="P-AVGARD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theme="4" tint="0.39997558519241921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theme="4" tint="0.39997558519241921"/>
      </top>
      <bottom/>
      <diagonal/>
    </border>
    <border>
      <left style="thin">
        <color indexed="8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1">
    <xf numFmtId="2" fontId="0" fillId="2" borderId="0"/>
  </cellStyleXfs>
  <cellXfs count="63">
    <xf numFmtId="2" fontId="0" fillId="2" borderId="0" xfId="0" applyNumberFormat="1"/>
    <xf numFmtId="2" fontId="3" fillId="2" borderId="0" xfId="0" applyNumberFormat="1" applyFont="1"/>
    <xf numFmtId="2" fontId="3" fillId="2" borderId="0" xfId="0" applyNumberFormat="1" applyFont="1" applyAlignment="1">
      <alignment horizontal="center" vertical="center"/>
    </xf>
    <xf numFmtId="2" fontId="3" fillId="2" borderId="1" xfId="0" applyNumberFormat="1" applyFont="1" applyBorder="1" applyAlignment="1">
      <alignment horizontal="left" vertical="center"/>
    </xf>
    <xf numFmtId="2" fontId="3" fillId="2" borderId="0" xfId="0" applyNumberFormat="1" applyFont="1" applyAlignment="1">
      <alignment vertical="center"/>
    </xf>
    <xf numFmtId="2" fontId="3" fillId="2" borderId="1" xfId="0" applyNumberFormat="1" applyFont="1" applyBorder="1" applyAlignment="1">
      <alignment vertical="center"/>
    </xf>
    <xf numFmtId="2" fontId="0" fillId="2" borderId="3" xfId="0" applyNumberFormat="1" applyBorder="1" applyAlignment="1">
      <alignment vertical="center"/>
    </xf>
    <xf numFmtId="2" fontId="0" fillId="2" borderId="0" xfId="0" applyNumberFormat="1" applyAlignment="1">
      <alignment vertical="center"/>
    </xf>
    <xf numFmtId="2" fontId="0" fillId="2" borderId="1" xfId="0" applyNumberFormat="1" applyBorder="1" applyAlignment="1">
      <alignment vertical="center"/>
    </xf>
    <xf numFmtId="2" fontId="3" fillId="2" borderId="3" xfId="0" applyNumberFormat="1" applyFont="1" applyBorder="1" applyAlignment="1">
      <alignment vertical="center"/>
    </xf>
    <xf numFmtId="2" fontId="3" fillId="2" borderId="4" xfId="0" applyNumberFormat="1" applyFont="1" applyBorder="1" applyAlignment="1">
      <alignment vertical="center"/>
    </xf>
    <xf numFmtId="2" fontId="3" fillId="2" borderId="5" xfId="0" applyNumberFormat="1" applyFont="1" applyBorder="1" applyAlignment="1">
      <alignment vertical="center"/>
    </xf>
    <xf numFmtId="2" fontId="3" fillId="2" borderId="6" xfId="0" applyNumberFormat="1" applyFont="1" applyBorder="1" applyAlignment="1">
      <alignment vertical="center"/>
    </xf>
    <xf numFmtId="2" fontId="0" fillId="2" borderId="5" xfId="0" applyNumberFormat="1" applyBorder="1" applyAlignment="1">
      <alignment vertical="center"/>
    </xf>
    <xf numFmtId="2" fontId="0" fillId="2" borderId="6" xfId="0" applyNumberFormat="1" applyBorder="1" applyAlignment="1">
      <alignment vertical="center"/>
    </xf>
    <xf numFmtId="2" fontId="3" fillId="2" borderId="0" xfId="0" applyNumberFormat="1" applyFont="1" applyAlignment="1">
      <alignment horizontal="centerContinuous" vertical="center"/>
    </xf>
    <xf numFmtId="2" fontId="4" fillId="2" borderId="0" xfId="0" applyNumberFormat="1" applyFont="1" applyAlignment="1">
      <alignment horizontal="right"/>
    </xf>
    <xf numFmtId="2" fontId="3" fillId="2" borderId="0" xfId="0" applyNumberFormat="1" applyFont="1" applyAlignment="1">
      <alignment horizontal="right" vertical="center"/>
    </xf>
    <xf numFmtId="2" fontId="1" fillId="2" borderId="0" xfId="0" applyNumberFormat="1" applyFont="1" applyAlignment="1"/>
    <xf numFmtId="2" fontId="2" fillId="2" borderId="0" xfId="0" applyNumberFormat="1" applyFont="1" applyAlignment="1"/>
    <xf numFmtId="2" fontId="3" fillId="2" borderId="3" xfId="0" applyNumberFormat="1" applyFont="1" applyBorder="1" applyAlignment="1">
      <alignment horizontal="left" vertical="center"/>
    </xf>
    <xf numFmtId="2" fontId="6" fillId="2" borderId="0" xfId="0" applyNumberFormat="1" applyFont="1"/>
    <xf numFmtId="2" fontId="3" fillId="2" borderId="13" xfId="0" applyNumberFormat="1" applyFont="1" applyBorder="1" applyAlignment="1">
      <alignment horizontal="center" vertical="center"/>
    </xf>
    <xf numFmtId="2" fontId="3" fillId="2" borderId="14" xfId="0" applyNumberFormat="1" applyFont="1" applyBorder="1" applyAlignment="1">
      <alignment horizontal="center" vertical="center"/>
    </xf>
    <xf numFmtId="2" fontId="3" fillId="2" borderId="15" xfId="0" applyNumberFormat="1" applyFont="1" applyBorder="1" applyAlignment="1">
      <alignment horizontal="center" vertical="center"/>
    </xf>
    <xf numFmtId="2" fontId="3" fillId="2" borderId="17" xfId="0" applyNumberFormat="1" applyFont="1" applyBorder="1" applyAlignment="1">
      <alignment horizontal="center" vertical="center"/>
    </xf>
    <xf numFmtId="2" fontId="8" fillId="2" borderId="18" xfId="0" applyNumberFormat="1" applyFont="1" applyBorder="1"/>
    <xf numFmtId="2" fontId="3" fillId="2" borderId="11" xfId="0" applyNumberFormat="1" applyFont="1" applyBorder="1" applyAlignment="1">
      <alignment vertical="center"/>
    </xf>
    <xf numFmtId="2" fontId="3" fillId="2" borderId="19" xfId="0" applyNumberFormat="1" applyFont="1" applyBorder="1" applyAlignment="1">
      <alignment vertical="center"/>
    </xf>
    <xf numFmtId="2" fontId="3" fillId="2" borderId="11" xfId="0" applyNumberFormat="1" applyFont="1" applyBorder="1" applyAlignment="1">
      <alignment horizontal="center" vertical="center"/>
    </xf>
    <xf numFmtId="2" fontId="3" fillId="2" borderId="19" xfId="0" applyNumberFormat="1" applyFont="1" applyBorder="1" applyAlignment="1">
      <alignment horizontal="center" vertical="center"/>
    </xf>
    <xf numFmtId="2" fontId="3" fillId="2" borderId="12" xfId="0" applyNumberFormat="1" applyFont="1" applyBorder="1" applyAlignment="1">
      <alignment vertical="center"/>
    </xf>
    <xf numFmtId="2" fontId="8" fillId="2" borderId="20" xfId="0" applyNumberFormat="1" applyFont="1" applyBorder="1"/>
    <xf numFmtId="2" fontId="3" fillId="2" borderId="13" xfId="0" applyNumberFormat="1" applyFont="1" applyBorder="1" applyAlignment="1">
      <alignment vertical="center"/>
    </xf>
    <xf numFmtId="2" fontId="3" fillId="2" borderId="17" xfId="0" applyNumberFormat="1" applyFont="1" applyBorder="1" applyAlignment="1">
      <alignment vertical="center"/>
    </xf>
    <xf numFmtId="2" fontId="3" fillId="2" borderId="16" xfId="0" applyNumberFormat="1" applyFont="1" applyBorder="1" applyAlignment="1">
      <alignment vertical="center"/>
    </xf>
    <xf numFmtId="0" fontId="3" fillId="2" borderId="13" xfId="0" applyNumberFormat="1" applyFont="1" applyBorder="1" applyAlignment="1">
      <alignment horizontal="center" vertical="center"/>
    </xf>
    <xf numFmtId="2" fontId="3" fillId="2" borderId="14" xfId="0" applyNumberFormat="1" applyFont="1" applyBorder="1" applyAlignment="1">
      <alignment vertical="center"/>
    </xf>
    <xf numFmtId="2" fontId="3" fillId="2" borderId="15" xfId="0" applyNumberFormat="1" applyFont="1" applyBorder="1" applyAlignment="1">
      <alignment vertical="center"/>
    </xf>
    <xf numFmtId="2" fontId="3" fillId="2" borderId="21" xfId="0" applyNumberFormat="1" applyFont="1" applyBorder="1" applyAlignment="1">
      <alignment vertical="center"/>
    </xf>
    <xf numFmtId="0" fontId="3" fillId="2" borderId="14" xfId="0" applyNumberFormat="1" applyFont="1" applyBorder="1" applyAlignment="1">
      <alignment horizontal="center" vertical="center"/>
    </xf>
    <xf numFmtId="2" fontId="5" fillId="2" borderId="14" xfId="0" applyNumberFormat="1" applyFont="1" applyBorder="1" applyAlignment="1">
      <alignment vertical="center"/>
    </xf>
    <xf numFmtId="2" fontId="5" fillId="2" borderId="15" xfId="0" applyNumberFormat="1" applyFont="1" applyBorder="1" applyAlignment="1">
      <alignment horizontal="center" vertical="center"/>
    </xf>
    <xf numFmtId="2" fontId="5" fillId="2" borderId="15" xfId="0" applyNumberFormat="1" applyFont="1" applyBorder="1" applyAlignment="1">
      <alignment vertical="center"/>
    </xf>
    <xf numFmtId="2" fontId="5" fillId="2" borderId="11" xfId="0" applyNumberFormat="1" applyFont="1" applyBorder="1" applyAlignment="1">
      <alignment vertical="center"/>
    </xf>
    <xf numFmtId="0" fontId="3" fillId="2" borderId="11" xfId="0" applyNumberFormat="1" applyFont="1" applyBorder="1" applyAlignment="1">
      <alignment horizontal="center" vertical="center"/>
    </xf>
    <xf numFmtId="2" fontId="8" fillId="2" borderId="10" xfId="0" applyNumberFormat="1" applyFont="1" applyBorder="1"/>
    <xf numFmtId="2" fontId="3" fillId="2" borderId="22" xfId="0" applyNumberFormat="1" applyFont="1" applyBorder="1" applyAlignment="1">
      <alignment vertical="center"/>
    </xf>
    <xf numFmtId="2" fontId="3" fillId="2" borderId="23" xfId="0" applyNumberFormat="1" applyFont="1" applyBorder="1" applyAlignment="1">
      <alignment vertical="center"/>
    </xf>
    <xf numFmtId="2" fontId="3" fillId="2" borderId="22" xfId="0" applyNumberFormat="1" applyFont="1" applyBorder="1" applyAlignment="1">
      <alignment horizontal="center" vertical="center"/>
    </xf>
    <xf numFmtId="2" fontId="3" fillId="2" borderId="23" xfId="0" applyNumberFormat="1" applyFont="1" applyBorder="1" applyAlignment="1">
      <alignment horizontal="center" vertical="center"/>
    </xf>
    <xf numFmtId="2" fontId="3" fillId="2" borderId="24" xfId="0" applyNumberFormat="1" applyFont="1" applyBorder="1" applyAlignment="1">
      <alignment vertical="center"/>
    </xf>
    <xf numFmtId="2" fontId="9" fillId="0" borderId="0" xfId="0" applyNumberFormat="1" applyFont="1" applyFill="1"/>
    <xf numFmtId="2" fontId="7" fillId="0" borderId="14" xfId="0" applyNumberFormat="1" applyFont="1" applyFill="1" applyBorder="1" applyAlignment="1">
      <alignment horizontal="center" vertical="center"/>
    </xf>
    <xf numFmtId="2" fontId="7" fillId="0" borderId="15" xfId="0" applyNumberFormat="1" applyFont="1" applyFill="1" applyBorder="1" applyAlignment="1">
      <alignment horizontal="center" vertical="center"/>
    </xf>
    <xf numFmtId="2" fontId="7" fillId="0" borderId="14" xfId="0" applyNumberFormat="1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/>
    </xf>
    <xf numFmtId="2" fontId="7" fillId="0" borderId="9" xfId="0" applyNumberFormat="1" applyFont="1" applyFill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6"/>
  <sheetViews>
    <sheetView showGridLines="0" tabSelected="1" showOutlineSymbols="0" zoomScale="87" workbookViewId="0"/>
  </sheetViews>
  <sheetFormatPr defaultColWidth="8.83203125" defaultRowHeight="7.8"/>
  <cols>
    <col min="1" max="1" width="37.83203125" customWidth="1"/>
    <col min="2" max="2" width="65.6640625" customWidth="1"/>
    <col min="3" max="3" width="57.33203125" customWidth="1"/>
    <col min="4" max="4" width="45.33203125" customWidth="1"/>
    <col min="5" max="5" width="40.6640625" customWidth="1"/>
    <col min="6" max="6" width="54.5" customWidth="1"/>
    <col min="7" max="7" width="17.6640625" customWidth="1"/>
    <col min="8" max="8" width="16.5" customWidth="1"/>
    <col min="9" max="9" width="40.1640625" customWidth="1"/>
    <col min="10" max="10" width="19.6640625" customWidth="1"/>
    <col min="11" max="11" width="16.5" customWidth="1"/>
    <col min="12" max="12" width="29.5" customWidth="1"/>
    <col min="13" max="13" width="19.1640625" customWidth="1"/>
    <col min="14" max="14" width="13.83203125" customWidth="1"/>
    <col min="15" max="15" width="51.33203125" customWidth="1"/>
    <col min="16" max="16" width="66.1640625" customWidth="1"/>
  </cols>
  <sheetData>
    <row r="1" spans="1:16" ht="20.100000000000001" customHeight="1">
      <c r="A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8" customHeight="1">
      <c r="A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1.1" customHeight="1">
      <c r="B3" s="1"/>
      <c r="C3" s="1"/>
      <c r="D3" s="1"/>
      <c r="E3" s="1"/>
      <c r="F3" s="1"/>
      <c r="G3" s="1"/>
      <c r="H3" s="1"/>
      <c r="I3" s="1"/>
      <c r="P3" s="1"/>
    </row>
    <row r="4" spans="1:16" ht="18.899999999999999" customHeight="1" thickBot="1">
      <c r="B4" s="1"/>
      <c r="C4" s="1"/>
      <c r="D4" s="1"/>
      <c r="E4" s="1"/>
      <c r="F4" s="1"/>
      <c r="G4" s="1"/>
      <c r="H4" s="1"/>
      <c r="I4" s="1"/>
      <c r="P4" s="16" t="s">
        <v>568</v>
      </c>
    </row>
    <row r="5" spans="1:16" s="52" customFormat="1" ht="12.9" customHeight="1" thickTop="1">
      <c r="A5" s="58" t="s">
        <v>571</v>
      </c>
      <c r="B5" s="58" t="s">
        <v>5</v>
      </c>
      <c r="C5" s="58" t="s">
        <v>569</v>
      </c>
      <c r="D5" s="56" t="s">
        <v>2</v>
      </c>
      <c r="E5" s="62"/>
      <c r="F5" s="57"/>
      <c r="G5" s="56" t="s">
        <v>3</v>
      </c>
      <c r="H5" s="57"/>
      <c r="I5" s="60" t="s">
        <v>573</v>
      </c>
      <c r="J5" s="56" t="s">
        <v>574</v>
      </c>
      <c r="K5" s="57"/>
      <c r="L5" s="56" t="s">
        <v>575</v>
      </c>
      <c r="M5" s="57"/>
      <c r="N5" s="56" t="s">
        <v>578</v>
      </c>
      <c r="O5" s="57"/>
      <c r="P5" s="58" t="s">
        <v>10</v>
      </c>
    </row>
    <row r="6" spans="1:16" s="52" customFormat="1" ht="12.9" customHeight="1" thickBot="1">
      <c r="A6" s="59"/>
      <c r="B6" s="59"/>
      <c r="C6" s="59"/>
      <c r="D6" s="53" t="s">
        <v>6</v>
      </c>
      <c r="E6" s="54" t="s">
        <v>570</v>
      </c>
      <c r="F6" s="54" t="s">
        <v>7</v>
      </c>
      <c r="G6" s="53" t="s">
        <v>8</v>
      </c>
      <c r="H6" s="54" t="s">
        <v>554</v>
      </c>
      <c r="I6" s="61"/>
      <c r="J6" s="53" t="s">
        <v>11</v>
      </c>
      <c r="K6" s="54" t="s">
        <v>12</v>
      </c>
      <c r="L6" s="55" t="s">
        <v>576</v>
      </c>
      <c r="M6" s="54" t="s">
        <v>577</v>
      </c>
      <c r="N6" s="53" t="s">
        <v>12</v>
      </c>
      <c r="O6" s="54" t="s">
        <v>13</v>
      </c>
      <c r="P6" s="59"/>
    </row>
    <row r="7" spans="1:16" ht="20.100000000000001" customHeight="1" thickTop="1">
      <c r="A7" s="26" t="s">
        <v>572</v>
      </c>
      <c r="B7" s="27" t="s">
        <v>14</v>
      </c>
      <c r="C7" s="27" t="s">
        <v>15</v>
      </c>
      <c r="D7" s="27" t="s">
        <v>16</v>
      </c>
      <c r="E7" s="28" t="s">
        <v>17</v>
      </c>
      <c r="F7" s="28" t="s">
        <v>18</v>
      </c>
      <c r="G7" s="27">
        <v>6.91</v>
      </c>
      <c r="H7" s="28">
        <f>SUM(G7*1.609344)</f>
        <v>11.120567040000001</v>
      </c>
      <c r="I7" s="29" t="s">
        <v>19</v>
      </c>
      <c r="J7" s="27"/>
      <c r="K7" s="30" t="s">
        <v>20</v>
      </c>
      <c r="L7" s="27"/>
      <c r="M7" s="30" t="s">
        <v>20</v>
      </c>
      <c r="N7" s="27"/>
      <c r="O7" s="28" t="s">
        <v>611</v>
      </c>
      <c r="P7" s="31" t="s">
        <v>21</v>
      </c>
    </row>
    <row r="8" spans="1:16" ht="20.100000000000001" customHeight="1">
      <c r="A8" s="32" t="s">
        <v>572</v>
      </c>
      <c r="B8" s="33" t="s">
        <v>23</v>
      </c>
      <c r="C8" s="33" t="s">
        <v>15</v>
      </c>
      <c r="D8" s="33" t="s">
        <v>24</v>
      </c>
      <c r="E8" s="34" t="s">
        <v>25</v>
      </c>
      <c r="F8" s="34" t="s">
        <v>26</v>
      </c>
      <c r="G8" s="33">
        <v>7.12</v>
      </c>
      <c r="H8" s="34">
        <f>SUM(G8*1.609344)</f>
        <v>11.45852928</v>
      </c>
      <c r="I8" s="22" t="s">
        <v>27</v>
      </c>
      <c r="J8" s="33"/>
      <c r="K8" s="25" t="s">
        <v>20</v>
      </c>
      <c r="L8" s="33"/>
      <c r="M8" s="25" t="s">
        <v>20</v>
      </c>
      <c r="N8" s="33"/>
      <c r="O8" s="34" t="s">
        <v>611</v>
      </c>
      <c r="P8" s="35" t="s">
        <v>28</v>
      </c>
    </row>
    <row r="9" spans="1:16" ht="20.100000000000001" customHeight="1">
      <c r="A9" s="32" t="s">
        <v>572</v>
      </c>
      <c r="B9" s="33" t="s">
        <v>29</v>
      </c>
      <c r="C9" s="33" t="s">
        <v>15</v>
      </c>
      <c r="D9" s="33" t="s">
        <v>612</v>
      </c>
      <c r="E9" s="34" t="s">
        <v>30</v>
      </c>
      <c r="F9" s="34" t="s">
        <v>31</v>
      </c>
      <c r="G9" s="33">
        <v>2.5</v>
      </c>
      <c r="H9" s="34">
        <f>SUM(G9*1.609344)</f>
        <v>4.0233600000000003</v>
      </c>
      <c r="I9" s="22" t="s">
        <v>32</v>
      </c>
      <c r="J9" s="33" t="s">
        <v>4</v>
      </c>
      <c r="K9" s="25" t="s">
        <v>20</v>
      </c>
      <c r="L9" s="33"/>
      <c r="M9" s="25" t="s">
        <v>20</v>
      </c>
      <c r="N9" s="33"/>
      <c r="O9" s="34" t="s">
        <v>611</v>
      </c>
      <c r="P9" s="35" t="s">
        <v>33</v>
      </c>
    </row>
    <row r="10" spans="1:16" ht="20.100000000000001" customHeight="1">
      <c r="A10" s="32" t="s">
        <v>579</v>
      </c>
      <c r="B10" s="33" t="s">
        <v>34</v>
      </c>
      <c r="C10" s="33" t="s">
        <v>35</v>
      </c>
      <c r="D10" s="33" t="s">
        <v>36</v>
      </c>
      <c r="E10" s="34" t="s">
        <v>37</v>
      </c>
      <c r="F10" s="34" t="s">
        <v>38</v>
      </c>
      <c r="G10" s="33">
        <v>1.4</v>
      </c>
      <c r="H10" s="34">
        <f t="shared" ref="H10:H17" si="0">SUM(G10*1.609344)</f>
        <v>2.2530815999999998</v>
      </c>
      <c r="I10" s="36" t="s">
        <v>19</v>
      </c>
      <c r="J10" s="22" t="s">
        <v>20</v>
      </c>
      <c r="K10" s="34"/>
      <c r="L10" s="22" t="s">
        <v>39</v>
      </c>
      <c r="M10" s="34"/>
      <c r="N10" s="33"/>
      <c r="O10" s="34" t="s">
        <v>40</v>
      </c>
      <c r="P10" s="35" t="s">
        <v>41</v>
      </c>
    </row>
    <row r="11" spans="1:16" ht="20.100000000000001" customHeight="1">
      <c r="A11" s="32" t="s">
        <v>579</v>
      </c>
      <c r="B11" s="33" t="s">
        <v>34</v>
      </c>
      <c r="C11" s="33" t="s">
        <v>35</v>
      </c>
      <c r="D11" s="33" t="s">
        <v>36</v>
      </c>
      <c r="E11" s="34" t="s">
        <v>37</v>
      </c>
      <c r="F11" s="34" t="s">
        <v>38</v>
      </c>
      <c r="G11" s="37">
        <v>0.9</v>
      </c>
      <c r="H11" s="38">
        <f t="shared" si="0"/>
        <v>1.4484096000000002</v>
      </c>
      <c r="I11" s="23" t="s">
        <v>42</v>
      </c>
      <c r="J11" s="23" t="s">
        <v>20</v>
      </c>
      <c r="K11" s="38"/>
      <c r="L11" s="23" t="s">
        <v>39</v>
      </c>
      <c r="M11" s="38"/>
      <c r="N11" s="37"/>
      <c r="O11" s="38" t="s">
        <v>40</v>
      </c>
      <c r="P11" s="39" t="s">
        <v>41</v>
      </c>
    </row>
    <row r="12" spans="1:16" ht="20.100000000000001" customHeight="1">
      <c r="A12" s="32" t="s">
        <v>579</v>
      </c>
      <c r="B12" s="33" t="s">
        <v>43</v>
      </c>
      <c r="C12" s="33" t="s">
        <v>35</v>
      </c>
      <c r="D12" s="33" t="s">
        <v>44</v>
      </c>
      <c r="E12" s="34" t="s">
        <v>45</v>
      </c>
      <c r="F12" s="34" t="s">
        <v>46</v>
      </c>
      <c r="G12" s="37">
        <v>9.9</v>
      </c>
      <c r="H12" s="38">
        <f t="shared" si="0"/>
        <v>15.932505600000002</v>
      </c>
      <c r="I12" s="23" t="s">
        <v>42</v>
      </c>
      <c r="J12" s="23" t="s">
        <v>20</v>
      </c>
      <c r="K12" s="38"/>
      <c r="L12" s="23" t="s">
        <v>47</v>
      </c>
      <c r="M12" s="38"/>
      <c r="N12" s="37"/>
      <c r="O12" s="38" t="s">
        <v>40</v>
      </c>
      <c r="P12" s="39" t="s">
        <v>41</v>
      </c>
    </row>
    <row r="13" spans="1:16" ht="20.100000000000001" customHeight="1">
      <c r="A13" s="32" t="s">
        <v>579</v>
      </c>
      <c r="B13" s="37" t="s">
        <v>48</v>
      </c>
      <c r="C13" s="37" t="s">
        <v>35</v>
      </c>
      <c r="D13" s="37" t="s">
        <v>49</v>
      </c>
      <c r="E13" s="38" t="s">
        <v>45</v>
      </c>
      <c r="F13" s="38" t="s">
        <v>50</v>
      </c>
      <c r="G13" s="37">
        <v>5.9</v>
      </c>
      <c r="H13" s="38">
        <f t="shared" si="0"/>
        <v>9.4951296000000021</v>
      </c>
      <c r="I13" s="23" t="s">
        <v>42</v>
      </c>
      <c r="J13" s="23" t="s">
        <v>20</v>
      </c>
      <c r="K13" s="38"/>
      <c r="L13" s="23" t="s">
        <v>47</v>
      </c>
      <c r="M13" s="38"/>
      <c r="N13" s="37"/>
      <c r="O13" s="38" t="s">
        <v>40</v>
      </c>
      <c r="P13" s="39" t="s">
        <v>41</v>
      </c>
    </row>
    <row r="14" spans="1:16" ht="20.100000000000001" customHeight="1">
      <c r="A14" s="32" t="s">
        <v>579</v>
      </c>
      <c r="B14" s="37" t="s">
        <v>51</v>
      </c>
      <c r="C14" s="37" t="s">
        <v>35</v>
      </c>
      <c r="D14" s="37" t="s">
        <v>52</v>
      </c>
      <c r="E14" s="38" t="s">
        <v>53</v>
      </c>
      <c r="F14" s="38" t="s">
        <v>54</v>
      </c>
      <c r="G14" s="37">
        <v>1.6</v>
      </c>
      <c r="H14" s="38">
        <f t="shared" si="0"/>
        <v>2.5749504000000005</v>
      </c>
      <c r="I14" s="23" t="s">
        <v>42</v>
      </c>
      <c r="J14" s="23" t="s">
        <v>20</v>
      </c>
      <c r="K14" s="38"/>
      <c r="L14" s="23" t="s">
        <v>47</v>
      </c>
      <c r="M14" s="38"/>
      <c r="N14" s="23" t="s">
        <v>20</v>
      </c>
      <c r="O14" s="38"/>
      <c r="P14" s="39" t="s">
        <v>55</v>
      </c>
    </row>
    <row r="15" spans="1:16" ht="20.100000000000001" customHeight="1">
      <c r="A15" s="32" t="s">
        <v>579</v>
      </c>
      <c r="B15" s="37" t="s">
        <v>56</v>
      </c>
      <c r="C15" s="37" t="s">
        <v>35</v>
      </c>
      <c r="D15" s="37" t="s">
        <v>57</v>
      </c>
      <c r="E15" s="38" t="s">
        <v>58</v>
      </c>
      <c r="F15" s="38" t="s">
        <v>59</v>
      </c>
      <c r="G15" s="37">
        <v>2.1</v>
      </c>
      <c r="H15" s="38">
        <f t="shared" si="0"/>
        <v>3.3796224000000006</v>
      </c>
      <c r="I15" s="23" t="s">
        <v>42</v>
      </c>
      <c r="J15" s="23" t="s">
        <v>20</v>
      </c>
      <c r="K15" s="38"/>
      <c r="L15" s="23" t="s">
        <v>47</v>
      </c>
      <c r="M15" s="38"/>
      <c r="N15" s="23" t="s">
        <v>20</v>
      </c>
      <c r="O15" s="38"/>
      <c r="P15" s="39" t="s">
        <v>60</v>
      </c>
    </row>
    <row r="16" spans="1:16" ht="20.100000000000001" customHeight="1">
      <c r="A16" s="32" t="s">
        <v>579</v>
      </c>
      <c r="B16" s="37" t="s">
        <v>61</v>
      </c>
      <c r="C16" s="37" t="s">
        <v>62</v>
      </c>
      <c r="D16" s="37" t="s">
        <v>63</v>
      </c>
      <c r="E16" s="38" t="s">
        <v>45</v>
      </c>
      <c r="F16" s="38" t="s">
        <v>64</v>
      </c>
      <c r="G16" s="37">
        <v>2.2999999999999998</v>
      </c>
      <c r="H16" s="38">
        <f t="shared" si="0"/>
        <v>3.7014912</v>
      </c>
      <c r="I16" s="23" t="s">
        <v>42</v>
      </c>
      <c r="J16" s="23" t="s">
        <v>20</v>
      </c>
      <c r="K16" s="38"/>
      <c r="L16" s="23" t="s">
        <v>65</v>
      </c>
      <c r="M16" s="38"/>
      <c r="N16" s="37"/>
      <c r="O16" s="38" t="s">
        <v>66</v>
      </c>
      <c r="P16" s="39" t="s">
        <v>67</v>
      </c>
    </row>
    <row r="17" spans="1:16" ht="20.100000000000001" customHeight="1">
      <c r="A17" s="32" t="s">
        <v>579</v>
      </c>
      <c r="B17" s="37" t="s">
        <v>68</v>
      </c>
      <c r="C17" s="37" t="s">
        <v>613</v>
      </c>
      <c r="D17" s="37" t="s">
        <v>69</v>
      </c>
      <c r="E17" s="38" t="s">
        <v>70</v>
      </c>
      <c r="F17" s="38" t="s">
        <v>69</v>
      </c>
      <c r="G17" s="37">
        <v>0.2</v>
      </c>
      <c r="H17" s="38">
        <f t="shared" si="0"/>
        <v>0.32186880000000007</v>
      </c>
      <c r="I17" s="23" t="s">
        <v>71</v>
      </c>
      <c r="J17" s="37"/>
      <c r="K17" s="24" t="s">
        <v>20</v>
      </c>
      <c r="L17" s="23" t="s">
        <v>47</v>
      </c>
      <c r="M17" s="38"/>
      <c r="N17" s="37"/>
      <c r="O17" s="38" t="s">
        <v>614</v>
      </c>
      <c r="P17" s="39"/>
    </row>
    <row r="18" spans="1:16" ht="20.100000000000001" customHeight="1">
      <c r="A18" s="32" t="s">
        <v>580</v>
      </c>
      <c r="B18" s="33" t="s">
        <v>72</v>
      </c>
      <c r="C18" s="33" t="s">
        <v>73</v>
      </c>
      <c r="D18" s="33" t="s">
        <v>74</v>
      </c>
      <c r="E18" s="34" t="s">
        <v>72</v>
      </c>
      <c r="F18" s="34" t="s">
        <v>75</v>
      </c>
      <c r="G18" s="33">
        <v>3.3</v>
      </c>
      <c r="H18" s="34">
        <f>SUM(G18*1.609344)</f>
        <v>5.3108351999999996</v>
      </c>
      <c r="I18" s="22" t="s">
        <v>19</v>
      </c>
      <c r="J18" s="33"/>
      <c r="K18" s="25" t="s">
        <v>20</v>
      </c>
      <c r="L18" s="33"/>
      <c r="M18" s="25" t="s">
        <v>20</v>
      </c>
      <c r="N18" s="22" t="s">
        <v>20</v>
      </c>
      <c r="O18" s="34"/>
      <c r="P18" s="35"/>
    </row>
    <row r="19" spans="1:16" ht="20.100000000000001" customHeight="1">
      <c r="A19" s="32" t="s">
        <v>580</v>
      </c>
      <c r="B19" s="37" t="s">
        <v>76</v>
      </c>
      <c r="C19" s="37" t="s">
        <v>615</v>
      </c>
      <c r="D19" s="37" t="s">
        <v>77</v>
      </c>
      <c r="E19" s="38" t="s">
        <v>616</v>
      </c>
      <c r="F19" s="38" t="s">
        <v>78</v>
      </c>
      <c r="G19" s="37">
        <v>3.04</v>
      </c>
      <c r="H19" s="38">
        <f>SUM(G19*1.609344)</f>
        <v>4.8924057600000008</v>
      </c>
      <c r="I19" s="23" t="s">
        <v>71</v>
      </c>
      <c r="J19" s="37"/>
      <c r="K19" s="24" t="s">
        <v>20</v>
      </c>
      <c r="L19" s="37"/>
      <c r="M19" s="24" t="s">
        <v>20</v>
      </c>
      <c r="N19" s="37"/>
      <c r="O19" s="38" t="s">
        <v>79</v>
      </c>
      <c r="P19" s="39" t="s">
        <v>80</v>
      </c>
    </row>
    <row r="20" spans="1:16" ht="20.100000000000001" customHeight="1">
      <c r="A20" s="32" t="s">
        <v>580</v>
      </c>
      <c r="B20" s="33" t="s">
        <v>81</v>
      </c>
      <c r="C20" s="33" t="s">
        <v>82</v>
      </c>
      <c r="D20" s="33" t="s">
        <v>83</v>
      </c>
      <c r="E20" s="34" t="s">
        <v>84</v>
      </c>
      <c r="F20" s="34" t="s">
        <v>85</v>
      </c>
      <c r="G20" s="33">
        <v>1.4</v>
      </c>
      <c r="H20" s="34">
        <f>SUM(G20*1.609344)</f>
        <v>2.2530815999999998</v>
      </c>
      <c r="I20" s="22" t="s">
        <v>86</v>
      </c>
      <c r="J20" s="33"/>
      <c r="K20" s="25" t="s">
        <v>20</v>
      </c>
      <c r="L20" s="22" t="s">
        <v>65</v>
      </c>
      <c r="M20" s="34"/>
      <c r="N20" s="33"/>
      <c r="O20" s="34" t="s">
        <v>79</v>
      </c>
      <c r="P20" s="35"/>
    </row>
    <row r="21" spans="1:16" ht="20.100000000000001" customHeight="1">
      <c r="A21" s="32" t="s">
        <v>580</v>
      </c>
      <c r="B21" s="37" t="s">
        <v>87</v>
      </c>
      <c r="C21" s="37" t="s">
        <v>82</v>
      </c>
      <c r="D21" s="37" t="s">
        <v>88</v>
      </c>
      <c r="E21" s="38" t="s">
        <v>89</v>
      </c>
      <c r="F21" s="38" t="s">
        <v>90</v>
      </c>
      <c r="G21" s="37">
        <v>14.9</v>
      </c>
      <c r="H21" s="38">
        <f>SUM(G21*1.609344)</f>
        <v>23.979225600000003</v>
      </c>
      <c r="I21" s="23" t="s">
        <v>71</v>
      </c>
      <c r="J21" s="37"/>
      <c r="K21" s="24" t="s">
        <v>20</v>
      </c>
      <c r="L21" s="23" t="s">
        <v>65</v>
      </c>
      <c r="M21" s="38"/>
      <c r="N21" s="37"/>
      <c r="O21" s="38" t="s">
        <v>79</v>
      </c>
      <c r="P21" s="39"/>
    </row>
    <row r="22" spans="1:16" ht="20.100000000000001" customHeight="1">
      <c r="A22" s="32" t="s">
        <v>580</v>
      </c>
      <c r="B22" s="37" t="s">
        <v>91</v>
      </c>
      <c r="C22" s="37" t="s">
        <v>92</v>
      </c>
      <c r="D22" s="37" t="s">
        <v>617</v>
      </c>
      <c r="E22" s="38" t="s">
        <v>84</v>
      </c>
      <c r="F22" s="38" t="s">
        <v>618</v>
      </c>
      <c r="G22" s="37">
        <v>2</v>
      </c>
      <c r="H22" s="38">
        <f>SUM(G22*1.609344)</f>
        <v>3.2186880000000002</v>
      </c>
      <c r="I22" s="23" t="s">
        <v>93</v>
      </c>
      <c r="J22" s="37"/>
      <c r="K22" s="24" t="s">
        <v>20</v>
      </c>
      <c r="L22" s="23" t="s">
        <v>94</v>
      </c>
      <c r="M22" s="38"/>
      <c r="N22" s="23" t="s">
        <v>20</v>
      </c>
      <c r="O22" s="38"/>
      <c r="P22" s="39"/>
    </row>
    <row r="23" spans="1:16" ht="20.100000000000001" customHeight="1">
      <c r="A23" s="32" t="s">
        <v>580</v>
      </c>
      <c r="B23" s="33" t="s">
        <v>95</v>
      </c>
      <c r="C23" s="33" t="s">
        <v>96</v>
      </c>
      <c r="D23" s="33" t="s">
        <v>88</v>
      </c>
      <c r="E23" s="34" t="s">
        <v>97</v>
      </c>
      <c r="F23" s="34" t="s">
        <v>98</v>
      </c>
      <c r="G23" s="33">
        <v>0.3</v>
      </c>
      <c r="H23" s="34">
        <f t="shared" ref="H23:H29" si="1">SUM(G23*1.609344)</f>
        <v>0.48280319999999999</v>
      </c>
      <c r="I23" s="22" t="s">
        <v>71</v>
      </c>
      <c r="J23" s="33"/>
      <c r="K23" s="25" t="s">
        <v>20</v>
      </c>
      <c r="L23" s="33"/>
      <c r="M23" s="25" t="s">
        <v>20</v>
      </c>
      <c r="N23" s="22" t="s">
        <v>20</v>
      </c>
      <c r="O23" s="34"/>
      <c r="P23" s="35"/>
    </row>
    <row r="24" spans="1:16" ht="20.100000000000001" customHeight="1">
      <c r="A24" s="32" t="s">
        <v>580</v>
      </c>
      <c r="B24" s="37" t="s">
        <v>99</v>
      </c>
      <c r="C24" s="37" t="s">
        <v>100</v>
      </c>
      <c r="D24" s="37" t="s">
        <v>101</v>
      </c>
      <c r="E24" s="38" t="s">
        <v>102</v>
      </c>
      <c r="F24" s="38" t="s">
        <v>103</v>
      </c>
      <c r="G24" s="37">
        <v>0.7</v>
      </c>
      <c r="H24" s="38">
        <f t="shared" si="1"/>
        <v>1.1265407999999999</v>
      </c>
      <c r="I24" s="23" t="s">
        <v>71</v>
      </c>
      <c r="J24" s="37"/>
      <c r="K24" s="24" t="s">
        <v>20</v>
      </c>
      <c r="L24" s="37"/>
      <c r="M24" s="24" t="s">
        <v>20</v>
      </c>
      <c r="N24" s="37"/>
      <c r="O24" s="38" t="s">
        <v>104</v>
      </c>
      <c r="P24" s="39"/>
    </row>
    <row r="25" spans="1:16" ht="20.100000000000001" customHeight="1">
      <c r="A25" s="32" t="s">
        <v>580</v>
      </c>
      <c r="B25" s="37" t="s">
        <v>105</v>
      </c>
      <c r="C25" s="37" t="s">
        <v>106</v>
      </c>
      <c r="D25" s="37" t="s">
        <v>107</v>
      </c>
      <c r="E25" s="38" t="s">
        <v>102</v>
      </c>
      <c r="F25" s="38" t="s">
        <v>108</v>
      </c>
      <c r="G25" s="37">
        <v>3</v>
      </c>
      <c r="H25" s="38">
        <f t="shared" si="1"/>
        <v>4.8280320000000003</v>
      </c>
      <c r="I25" s="23" t="s">
        <v>27</v>
      </c>
      <c r="J25" s="37"/>
      <c r="K25" s="24" t="s">
        <v>20</v>
      </c>
      <c r="L25" s="37"/>
      <c r="M25" s="24" t="s">
        <v>20</v>
      </c>
      <c r="N25" s="37"/>
      <c r="O25" s="38" t="s">
        <v>109</v>
      </c>
      <c r="P25" s="39"/>
    </row>
    <row r="26" spans="1:16" ht="20.100000000000001" customHeight="1">
      <c r="A26" s="32" t="s">
        <v>580</v>
      </c>
      <c r="B26" s="37" t="s">
        <v>110</v>
      </c>
      <c r="C26" s="37" t="s">
        <v>111</v>
      </c>
      <c r="D26" s="37" t="s">
        <v>107</v>
      </c>
      <c r="E26" s="38" t="s">
        <v>102</v>
      </c>
      <c r="F26" s="38" t="s">
        <v>112</v>
      </c>
      <c r="G26" s="37">
        <v>0.5</v>
      </c>
      <c r="H26" s="38">
        <f t="shared" si="1"/>
        <v>0.80467200000000005</v>
      </c>
      <c r="I26" s="23" t="s">
        <v>71</v>
      </c>
      <c r="J26" s="37"/>
      <c r="K26" s="24" t="s">
        <v>20</v>
      </c>
      <c r="L26" s="37"/>
      <c r="M26" s="24" t="s">
        <v>20</v>
      </c>
      <c r="N26" s="37"/>
      <c r="O26" s="38" t="s">
        <v>109</v>
      </c>
      <c r="P26" s="39"/>
    </row>
    <row r="27" spans="1:16" ht="20.100000000000001" customHeight="1">
      <c r="A27" s="32" t="s">
        <v>580</v>
      </c>
      <c r="B27" s="37" t="s">
        <v>113</v>
      </c>
      <c r="C27" s="37" t="s">
        <v>114</v>
      </c>
      <c r="D27" s="37" t="s">
        <v>115</v>
      </c>
      <c r="E27" s="38" t="s">
        <v>116</v>
      </c>
      <c r="F27" s="38" t="s">
        <v>117</v>
      </c>
      <c r="G27" s="37">
        <v>1</v>
      </c>
      <c r="H27" s="38">
        <f t="shared" si="1"/>
        <v>1.6093440000000001</v>
      </c>
      <c r="I27" s="23" t="s">
        <v>71</v>
      </c>
      <c r="J27" s="37"/>
      <c r="K27" s="24" t="s">
        <v>20</v>
      </c>
      <c r="L27" s="37"/>
      <c r="M27" s="24" t="s">
        <v>20</v>
      </c>
      <c r="N27" s="23" t="s">
        <v>20</v>
      </c>
      <c r="O27" s="38"/>
      <c r="P27" s="39"/>
    </row>
    <row r="28" spans="1:16" ht="20.100000000000001" customHeight="1">
      <c r="A28" s="32" t="s">
        <v>580</v>
      </c>
      <c r="B28" s="37" t="s">
        <v>118</v>
      </c>
      <c r="C28" s="37" t="s">
        <v>119</v>
      </c>
      <c r="D28" s="37" t="s">
        <v>120</v>
      </c>
      <c r="E28" s="38" t="s">
        <v>121</v>
      </c>
      <c r="F28" s="38" t="s">
        <v>122</v>
      </c>
      <c r="G28" s="37">
        <v>2</v>
      </c>
      <c r="H28" s="38">
        <f t="shared" si="1"/>
        <v>3.2186880000000002</v>
      </c>
      <c r="I28" s="23" t="s">
        <v>71</v>
      </c>
      <c r="J28" s="37"/>
      <c r="K28" s="24" t="s">
        <v>20</v>
      </c>
      <c r="L28" s="23" t="s">
        <v>65</v>
      </c>
      <c r="M28" s="38"/>
      <c r="N28" s="37"/>
      <c r="O28" s="38" t="s">
        <v>104</v>
      </c>
      <c r="P28" s="39"/>
    </row>
    <row r="29" spans="1:16" ht="20.100000000000001" customHeight="1">
      <c r="A29" s="32" t="s">
        <v>580</v>
      </c>
      <c r="B29" s="37" t="s">
        <v>123</v>
      </c>
      <c r="C29" s="37" t="s">
        <v>119</v>
      </c>
      <c r="D29" s="37" t="s">
        <v>124</v>
      </c>
      <c r="E29" s="38" t="s">
        <v>619</v>
      </c>
      <c r="F29" s="38" t="s">
        <v>125</v>
      </c>
      <c r="G29" s="37">
        <v>1.1000000000000001</v>
      </c>
      <c r="H29" s="38">
        <f t="shared" si="1"/>
        <v>1.7702784000000003</v>
      </c>
      <c r="I29" s="23" t="s">
        <v>71</v>
      </c>
      <c r="J29" s="37"/>
      <c r="K29" s="24" t="s">
        <v>20</v>
      </c>
      <c r="L29" s="23" t="s">
        <v>65</v>
      </c>
      <c r="M29" s="38"/>
      <c r="N29" s="23" t="s">
        <v>20</v>
      </c>
      <c r="O29" s="38"/>
      <c r="P29" s="39"/>
    </row>
    <row r="30" spans="1:16" ht="20.100000000000001" customHeight="1">
      <c r="A30" s="32" t="s">
        <v>580</v>
      </c>
      <c r="B30" s="33" t="s">
        <v>126</v>
      </c>
      <c r="C30" s="33" t="s">
        <v>620</v>
      </c>
      <c r="D30" s="33" t="s">
        <v>127</v>
      </c>
      <c r="E30" s="34" t="s">
        <v>128</v>
      </c>
      <c r="F30" s="34" t="s">
        <v>129</v>
      </c>
      <c r="G30" s="33">
        <v>3.5</v>
      </c>
      <c r="H30" s="34">
        <f t="shared" ref="H30:H59" si="2">SUM(G30*1.609344)</f>
        <v>5.6327040000000004</v>
      </c>
      <c r="I30" s="22" t="s">
        <v>19</v>
      </c>
      <c r="J30" s="33"/>
      <c r="K30" s="34"/>
      <c r="L30" s="33"/>
      <c r="M30" s="25" t="s">
        <v>20</v>
      </c>
      <c r="N30" s="33"/>
      <c r="O30" s="34" t="s">
        <v>79</v>
      </c>
      <c r="P30" s="35"/>
    </row>
    <row r="31" spans="1:16" ht="20.100000000000001" customHeight="1">
      <c r="A31" s="32" t="s">
        <v>581</v>
      </c>
      <c r="B31" s="33" t="s">
        <v>130</v>
      </c>
      <c r="C31" s="33" t="s">
        <v>621</v>
      </c>
      <c r="D31" s="33" t="s">
        <v>131</v>
      </c>
      <c r="E31" s="34" t="s">
        <v>622</v>
      </c>
      <c r="F31" s="34" t="s">
        <v>132</v>
      </c>
      <c r="G31" s="33">
        <v>4.2</v>
      </c>
      <c r="H31" s="34">
        <f t="shared" si="2"/>
        <v>6.7592448000000012</v>
      </c>
      <c r="I31" s="22" t="s">
        <v>42</v>
      </c>
      <c r="J31" s="33"/>
      <c r="K31" s="25" t="s">
        <v>20</v>
      </c>
      <c r="L31" s="22" t="s">
        <v>94</v>
      </c>
      <c r="M31" s="34"/>
      <c r="N31" s="22" t="s">
        <v>20</v>
      </c>
      <c r="O31" s="34"/>
      <c r="P31" s="35" t="s">
        <v>133</v>
      </c>
    </row>
    <row r="32" spans="1:16" ht="20.100000000000001" customHeight="1">
      <c r="A32" s="32" t="s">
        <v>582</v>
      </c>
      <c r="B32" s="33" t="s">
        <v>134</v>
      </c>
      <c r="C32" s="33" t="s">
        <v>135</v>
      </c>
      <c r="D32" s="33" t="s">
        <v>136</v>
      </c>
      <c r="E32" s="34" t="s">
        <v>137</v>
      </c>
      <c r="F32" s="34" t="s">
        <v>138</v>
      </c>
      <c r="G32" s="33">
        <v>0.5</v>
      </c>
      <c r="H32" s="34">
        <f t="shared" si="2"/>
        <v>0.80467200000000005</v>
      </c>
      <c r="I32" s="22" t="s">
        <v>19</v>
      </c>
      <c r="J32" s="33"/>
      <c r="K32" s="25" t="s">
        <v>20</v>
      </c>
      <c r="L32" s="33"/>
      <c r="M32" s="25" t="s">
        <v>20</v>
      </c>
      <c r="N32" s="22" t="s">
        <v>20</v>
      </c>
      <c r="O32" s="34"/>
      <c r="P32" s="35"/>
    </row>
    <row r="33" spans="1:16" ht="20.100000000000001" customHeight="1" thickBot="1">
      <c r="A33" s="32" t="s">
        <v>582</v>
      </c>
      <c r="B33" s="37" t="s">
        <v>139</v>
      </c>
      <c r="C33" s="37" t="s">
        <v>140</v>
      </c>
      <c r="D33" s="37" t="s">
        <v>141</v>
      </c>
      <c r="E33" s="38" t="s">
        <v>137</v>
      </c>
      <c r="F33" s="38" t="s">
        <v>142</v>
      </c>
      <c r="G33" s="37">
        <v>0.9</v>
      </c>
      <c r="H33" s="38">
        <f t="shared" si="2"/>
        <v>1.4484096000000002</v>
      </c>
      <c r="I33" s="23" t="s">
        <v>19</v>
      </c>
      <c r="J33" s="37"/>
      <c r="K33" s="24" t="s">
        <v>20</v>
      </c>
      <c r="L33" s="37"/>
      <c r="M33" s="24" t="s">
        <v>20</v>
      </c>
      <c r="N33" s="23" t="s">
        <v>20</v>
      </c>
      <c r="O33" s="38"/>
      <c r="P33" s="39"/>
    </row>
    <row r="34" spans="1:16" ht="20.100000000000001" customHeight="1" thickTop="1">
      <c r="A34" s="32" t="s">
        <v>583</v>
      </c>
      <c r="B34" s="27" t="s">
        <v>143</v>
      </c>
      <c r="C34" s="27" t="s">
        <v>623</v>
      </c>
      <c r="D34" s="27" t="s">
        <v>144</v>
      </c>
      <c r="E34" s="28" t="s">
        <v>145</v>
      </c>
      <c r="F34" s="28" t="s">
        <v>146</v>
      </c>
      <c r="G34" s="27">
        <v>0.7</v>
      </c>
      <c r="H34" s="28">
        <f t="shared" si="2"/>
        <v>1.1265407999999999</v>
      </c>
      <c r="I34" s="29" t="s">
        <v>27</v>
      </c>
      <c r="J34" s="29" t="s">
        <v>20</v>
      </c>
      <c r="K34" s="28"/>
      <c r="L34" s="27"/>
      <c r="M34" s="30" t="s">
        <v>20</v>
      </c>
      <c r="N34" s="29" t="s">
        <v>20</v>
      </c>
      <c r="O34" s="28"/>
      <c r="P34" s="31"/>
    </row>
    <row r="35" spans="1:16" ht="20.100000000000001" customHeight="1">
      <c r="A35" s="32" t="s">
        <v>583</v>
      </c>
      <c r="B35" s="33" t="s">
        <v>147</v>
      </c>
      <c r="C35" s="33" t="s">
        <v>148</v>
      </c>
      <c r="D35" s="33" t="s">
        <v>149</v>
      </c>
      <c r="E35" s="34" t="s">
        <v>145</v>
      </c>
      <c r="F35" s="34" t="s">
        <v>150</v>
      </c>
      <c r="G35" s="33">
        <v>0.6</v>
      </c>
      <c r="H35" s="34">
        <f t="shared" si="2"/>
        <v>0.96560639999999998</v>
      </c>
      <c r="I35" s="22" t="s">
        <v>27</v>
      </c>
      <c r="J35" s="33"/>
      <c r="K35" s="25" t="s">
        <v>20</v>
      </c>
      <c r="L35" s="33"/>
      <c r="M35" s="25" t="s">
        <v>20</v>
      </c>
      <c r="N35" s="22" t="s">
        <v>20</v>
      </c>
      <c r="O35" s="34"/>
      <c r="P35" s="35" t="s">
        <v>567</v>
      </c>
    </row>
    <row r="36" spans="1:16" ht="21.9" customHeight="1">
      <c r="A36" s="32" t="s">
        <v>584</v>
      </c>
      <c r="B36" s="37" t="s">
        <v>151</v>
      </c>
      <c r="C36" s="37" t="s">
        <v>152</v>
      </c>
      <c r="D36" s="37" t="s">
        <v>153</v>
      </c>
      <c r="E36" s="38" t="s">
        <v>145</v>
      </c>
      <c r="F36" s="38" t="s">
        <v>154</v>
      </c>
      <c r="G36" s="37">
        <v>1.2</v>
      </c>
      <c r="H36" s="38">
        <f t="shared" si="2"/>
        <v>1.9312128</v>
      </c>
      <c r="I36" s="40" t="s">
        <v>71</v>
      </c>
      <c r="J36" s="37"/>
      <c r="K36" s="24" t="s">
        <v>20</v>
      </c>
      <c r="L36" s="37"/>
      <c r="M36" s="24" t="s">
        <v>20</v>
      </c>
      <c r="N36" s="23" t="s">
        <v>20</v>
      </c>
      <c r="O36" s="38"/>
      <c r="P36" s="39"/>
    </row>
    <row r="37" spans="1:16" ht="18.899999999999999" customHeight="1">
      <c r="A37" s="32" t="s">
        <v>585</v>
      </c>
      <c r="B37" s="37" t="s">
        <v>155</v>
      </c>
      <c r="C37" s="37" t="s">
        <v>624</v>
      </c>
      <c r="D37" s="37" t="s">
        <v>156</v>
      </c>
      <c r="E37" s="38" t="s">
        <v>157</v>
      </c>
      <c r="F37" s="38" t="s">
        <v>158</v>
      </c>
      <c r="G37" s="37">
        <v>0.1</v>
      </c>
      <c r="H37" s="38">
        <f t="shared" si="2"/>
        <v>0.16093440000000003</v>
      </c>
      <c r="I37" s="23" t="s">
        <v>159</v>
      </c>
      <c r="J37" s="23" t="s">
        <v>20</v>
      </c>
      <c r="K37" s="38" t="s">
        <v>4</v>
      </c>
      <c r="L37" s="37"/>
      <c r="M37" s="24" t="s">
        <v>20</v>
      </c>
      <c r="N37" s="23" t="s">
        <v>20</v>
      </c>
      <c r="O37" s="38"/>
      <c r="P37" s="39" t="s">
        <v>160</v>
      </c>
    </row>
    <row r="38" spans="1:16" ht="17.100000000000001" customHeight="1" thickBot="1">
      <c r="A38" s="32" t="s">
        <v>585</v>
      </c>
      <c r="B38" s="33" t="s">
        <v>155</v>
      </c>
      <c r="C38" s="33" t="s">
        <v>624</v>
      </c>
      <c r="D38" s="33" t="s">
        <v>156</v>
      </c>
      <c r="E38" s="34" t="s">
        <v>157</v>
      </c>
      <c r="F38" s="34" t="s">
        <v>158</v>
      </c>
      <c r="G38" s="33">
        <v>0.2</v>
      </c>
      <c r="H38" s="34">
        <f t="shared" si="2"/>
        <v>0.32186880000000007</v>
      </c>
      <c r="I38" s="22" t="s">
        <v>159</v>
      </c>
      <c r="J38" s="33"/>
      <c r="K38" s="34"/>
      <c r="L38" s="33"/>
      <c r="M38" s="34"/>
      <c r="N38" s="33"/>
      <c r="O38" s="34"/>
      <c r="P38" s="35"/>
    </row>
    <row r="39" spans="1:16" ht="18" customHeight="1" thickTop="1">
      <c r="A39" s="32" t="s">
        <v>586</v>
      </c>
      <c r="B39" s="33" t="s">
        <v>161</v>
      </c>
      <c r="C39" s="33" t="s">
        <v>162</v>
      </c>
      <c r="D39" s="33" t="s">
        <v>163</v>
      </c>
      <c r="E39" s="34" t="s">
        <v>164</v>
      </c>
      <c r="F39" s="34" t="s">
        <v>165</v>
      </c>
      <c r="G39" s="27">
        <v>0.2</v>
      </c>
      <c r="H39" s="28">
        <f t="shared" si="2"/>
        <v>0.32186880000000007</v>
      </c>
      <c r="I39" s="22" t="s">
        <v>19</v>
      </c>
      <c r="J39" s="27"/>
      <c r="K39" s="30" t="s">
        <v>20</v>
      </c>
      <c r="L39" s="27"/>
      <c r="M39" s="30" t="s">
        <v>20</v>
      </c>
      <c r="N39" s="29" t="s">
        <v>20</v>
      </c>
      <c r="O39" s="28"/>
      <c r="P39" s="31" t="s">
        <v>160</v>
      </c>
    </row>
    <row r="40" spans="1:16" ht="21.9" customHeight="1">
      <c r="A40" s="32" t="s">
        <v>586</v>
      </c>
      <c r="B40" s="33" t="s">
        <v>161</v>
      </c>
      <c r="C40" s="33" t="s">
        <v>162</v>
      </c>
      <c r="D40" s="33" t="s">
        <v>163</v>
      </c>
      <c r="E40" s="34" t="s">
        <v>164</v>
      </c>
      <c r="F40" s="34" t="s">
        <v>165</v>
      </c>
      <c r="G40" s="33">
        <v>0.2</v>
      </c>
      <c r="H40" s="34">
        <f t="shared" si="2"/>
        <v>0.32186880000000007</v>
      </c>
      <c r="I40" s="22" t="s">
        <v>27</v>
      </c>
      <c r="J40" s="33"/>
      <c r="K40" s="34"/>
      <c r="L40" s="33"/>
      <c r="M40" s="34"/>
      <c r="N40" s="33"/>
      <c r="O40" s="34"/>
      <c r="P40" s="35" t="s">
        <v>4</v>
      </c>
    </row>
    <row r="41" spans="1:16" ht="18.899999999999999" customHeight="1">
      <c r="A41" s="32" t="s">
        <v>586</v>
      </c>
      <c r="B41" s="33" t="s">
        <v>166</v>
      </c>
      <c r="C41" s="33" t="s">
        <v>167</v>
      </c>
      <c r="D41" s="33" t="s">
        <v>168</v>
      </c>
      <c r="E41" s="34" t="s">
        <v>164</v>
      </c>
      <c r="F41" s="34" t="s">
        <v>169</v>
      </c>
      <c r="G41" s="37">
        <v>1</v>
      </c>
      <c r="H41" s="38">
        <f t="shared" si="2"/>
        <v>1.6093440000000001</v>
      </c>
      <c r="I41" s="23" t="s">
        <v>19</v>
      </c>
      <c r="J41" s="37"/>
      <c r="K41" s="24" t="s">
        <v>20</v>
      </c>
      <c r="L41" s="37"/>
      <c r="M41" s="24" t="s">
        <v>20</v>
      </c>
      <c r="N41" s="23" t="s">
        <v>20</v>
      </c>
      <c r="O41" s="38"/>
      <c r="P41" s="39" t="s">
        <v>170</v>
      </c>
    </row>
    <row r="42" spans="1:16" ht="17.100000000000001" customHeight="1" thickBot="1">
      <c r="A42" s="32" t="s">
        <v>586</v>
      </c>
      <c r="B42" s="37" t="s">
        <v>171</v>
      </c>
      <c r="C42" s="37" t="s">
        <v>172</v>
      </c>
      <c r="D42" s="37" t="s">
        <v>173</v>
      </c>
      <c r="E42" s="38" t="s">
        <v>164</v>
      </c>
      <c r="F42" s="38" t="s">
        <v>174</v>
      </c>
      <c r="G42" s="37">
        <v>0.2</v>
      </c>
      <c r="H42" s="38">
        <f t="shared" si="2"/>
        <v>0.32186880000000007</v>
      </c>
      <c r="I42" s="23" t="s">
        <v>159</v>
      </c>
      <c r="J42" s="23" t="s">
        <v>20</v>
      </c>
      <c r="K42" s="38" t="s">
        <v>4</v>
      </c>
      <c r="L42" s="37"/>
      <c r="M42" s="24" t="s">
        <v>20</v>
      </c>
      <c r="N42" s="23" t="s">
        <v>20</v>
      </c>
      <c r="O42" s="38"/>
      <c r="P42" s="39" t="s">
        <v>567</v>
      </c>
    </row>
    <row r="43" spans="1:16" ht="17.100000000000001" customHeight="1" thickTop="1">
      <c r="A43" s="32" t="s">
        <v>587</v>
      </c>
      <c r="B43" s="27" t="s">
        <v>175</v>
      </c>
      <c r="C43" s="27" t="s">
        <v>176</v>
      </c>
      <c r="D43" s="27" t="s">
        <v>177</v>
      </c>
      <c r="E43" s="28" t="s">
        <v>145</v>
      </c>
      <c r="F43" s="28" t="s">
        <v>178</v>
      </c>
      <c r="G43" s="27">
        <v>0.6</v>
      </c>
      <c r="H43" s="28">
        <f t="shared" si="2"/>
        <v>0.96560639999999998</v>
      </c>
      <c r="I43" s="29" t="s">
        <v>19</v>
      </c>
      <c r="J43" s="27"/>
      <c r="K43" s="30" t="s">
        <v>20</v>
      </c>
      <c r="L43" s="29" t="s">
        <v>47</v>
      </c>
      <c r="M43" s="28"/>
      <c r="N43" s="29" t="s">
        <v>20</v>
      </c>
      <c r="O43" s="28"/>
      <c r="P43" s="31"/>
    </row>
    <row r="44" spans="1:16" ht="18.899999999999999" customHeight="1">
      <c r="A44" s="32" t="s">
        <v>587</v>
      </c>
      <c r="B44" s="37" t="s">
        <v>179</v>
      </c>
      <c r="C44" s="37" t="s">
        <v>180</v>
      </c>
      <c r="D44" s="37" t="s">
        <v>181</v>
      </c>
      <c r="E44" s="38" t="s">
        <v>182</v>
      </c>
      <c r="F44" s="38" t="s">
        <v>183</v>
      </c>
      <c r="G44" s="37">
        <v>14</v>
      </c>
      <c r="H44" s="38">
        <f t="shared" si="2"/>
        <v>22.530816000000002</v>
      </c>
      <c r="I44" s="23" t="s">
        <v>159</v>
      </c>
      <c r="J44" s="23" t="s">
        <v>20</v>
      </c>
      <c r="K44" s="38"/>
      <c r="L44" s="37"/>
      <c r="M44" s="24" t="s">
        <v>20</v>
      </c>
      <c r="N44" s="37"/>
      <c r="O44" s="38" t="s">
        <v>184</v>
      </c>
      <c r="P44" s="39"/>
    </row>
    <row r="45" spans="1:16" ht="21.9" customHeight="1">
      <c r="A45" s="32" t="s">
        <v>587</v>
      </c>
      <c r="B45" s="33"/>
      <c r="C45" s="33" t="s">
        <v>185</v>
      </c>
      <c r="D45" s="33"/>
      <c r="E45" s="34"/>
      <c r="F45" s="34"/>
      <c r="G45" s="37">
        <v>12</v>
      </c>
      <c r="H45" s="38">
        <f t="shared" si="2"/>
        <v>19.312128000000001</v>
      </c>
      <c r="I45" s="23" t="s">
        <v>27</v>
      </c>
      <c r="J45" s="23" t="s">
        <v>20</v>
      </c>
      <c r="K45" s="38"/>
      <c r="L45" s="37"/>
      <c r="M45" s="24" t="s">
        <v>20</v>
      </c>
      <c r="N45" s="37"/>
      <c r="O45" s="38" t="s">
        <v>184</v>
      </c>
      <c r="P45" s="39"/>
    </row>
    <row r="46" spans="1:16" ht="18.899999999999999" customHeight="1">
      <c r="A46" s="32" t="s">
        <v>587</v>
      </c>
      <c r="B46" s="37" t="s">
        <v>625</v>
      </c>
      <c r="C46" s="37" t="s">
        <v>176</v>
      </c>
      <c r="D46" s="37" t="s">
        <v>186</v>
      </c>
      <c r="E46" s="38" t="s">
        <v>145</v>
      </c>
      <c r="F46" s="38" t="s">
        <v>187</v>
      </c>
      <c r="G46" s="37">
        <v>0.6</v>
      </c>
      <c r="H46" s="38">
        <f t="shared" si="2"/>
        <v>0.96560639999999998</v>
      </c>
      <c r="I46" s="23" t="s">
        <v>42</v>
      </c>
      <c r="J46" s="23" t="s">
        <v>20</v>
      </c>
      <c r="K46" s="38"/>
      <c r="L46" s="23" t="s">
        <v>47</v>
      </c>
      <c r="M46" s="38" t="s">
        <v>4</v>
      </c>
      <c r="N46" s="37"/>
      <c r="O46" s="38" t="s">
        <v>22</v>
      </c>
      <c r="P46" s="39"/>
    </row>
    <row r="47" spans="1:16" ht="21.9" customHeight="1">
      <c r="A47" s="32" t="s">
        <v>588</v>
      </c>
      <c r="B47" s="33" t="s">
        <v>188</v>
      </c>
      <c r="C47" s="33" t="s">
        <v>189</v>
      </c>
      <c r="D47" s="33" t="s">
        <v>190</v>
      </c>
      <c r="E47" s="34" t="s">
        <v>191</v>
      </c>
      <c r="F47" s="34" t="s">
        <v>192</v>
      </c>
      <c r="G47" s="33">
        <v>0.95</v>
      </c>
      <c r="H47" s="34">
        <f t="shared" si="2"/>
        <v>1.5288767999999999</v>
      </c>
      <c r="I47" s="33"/>
      <c r="J47" s="33"/>
      <c r="K47" s="25" t="s">
        <v>20</v>
      </c>
      <c r="L47" s="22" t="s">
        <v>39</v>
      </c>
      <c r="M47" s="34"/>
      <c r="N47" s="33"/>
      <c r="O47" s="34" t="s">
        <v>193</v>
      </c>
      <c r="P47" s="35" t="s">
        <v>194</v>
      </c>
    </row>
    <row r="48" spans="1:16" ht="18.899999999999999" customHeight="1">
      <c r="A48" s="32" t="s">
        <v>588</v>
      </c>
      <c r="B48" s="37" t="s">
        <v>195</v>
      </c>
      <c r="C48" s="37" t="s">
        <v>189</v>
      </c>
      <c r="D48" s="37" t="s">
        <v>196</v>
      </c>
      <c r="E48" s="38" t="s">
        <v>197</v>
      </c>
      <c r="F48" s="38" t="s">
        <v>198</v>
      </c>
      <c r="G48" s="37">
        <v>2.68</v>
      </c>
      <c r="H48" s="38">
        <f t="shared" si="2"/>
        <v>4.3130419200000008</v>
      </c>
      <c r="I48" s="37"/>
      <c r="J48" s="23" t="s">
        <v>20</v>
      </c>
      <c r="K48" s="38"/>
      <c r="L48" s="23" t="s">
        <v>94</v>
      </c>
      <c r="M48" s="38"/>
      <c r="N48" s="37"/>
      <c r="O48" s="38" t="s">
        <v>193</v>
      </c>
      <c r="P48" s="39" t="s">
        <v>194</v>
      </c>
    </row>
    <row r="49" spans="1:16" ht="21.9" customHeight="1">
      <c r="A49" s="32" t="s">
        <v>588</v>
      </c>
      <c r="B49" s="37" t="s">
        <v>199</v>
      </c>
      <c r="C49" s="37" t="s">
        <v>189</v>
      </c>
      <c r="D49" s="37" t="s">
        <v>200</v>
      </c>
      <c r="E49" s="38" t="s">
        <v>201</v>
      </c>
      <c r="F49" s="38" t="s">
        <v>202</v>
      </c>
      <c r="G49" s="37">
        <v>8.85</v>
      </c>
      <c r="H49" s="38">
        <f t="shared" si="2"/>
        <v>14.2426944</v>
      </c>
      <c r="I49" s="23" t="s">
        <v>42</v>
      </c>
      <c r="J49" s="23" t="s">
        <v>20</v>
      </c>
      <c r="K49" s="38"/>
      <c r="L49" s="37"/>
      <c r="M49" s="24" t="s">
        <v>20</v>
      </c>
      <c r="N49" s="37"/>
      <c r="O49" s="38" t="s">
        <v>193</v>
      </c>
      <c r="P49" s="39"/>
    </row>
    <row r="50" spans="1:16" ht="18.899999999999999" customHeight="1">
      <c r="A50" s="32" t="s">
        <v>589</v>
      </c>
      <c r="B50" s="37" t="s">
        <v>203</v>
      </c>
      <c r="C50" s="37" t="s">
        <v>189</v>
      </c>
      <c r="D50" s="37" t="s">
        <v>204</v>
      </c>
      <c r="E50" s="38" t="s">
        <v>205</v>
      </c>
      <c r="F50" s="38" t="s">
        <v>206</v>
      </c>
      <c r="G50" s="37">
        <v>2.27</v>
      </c>
      <c r="H50" s="38">
        <f t="shared" si="2"/>
        <v>3.6532108800000005</v>
      </c>
      <c r="I50" s="23" t="s">
        <v>159</v>
      </c>
      <c r="J50" s="23" t="s">
        <v>20</v>
      </c>
      <c r="K50" s="38"/>
      <c r="L50" s="23" t="s">
        <v>65</v>
      </c>
      <c r="M50" s="38"/>
      <c r="N50" s="37"/>
      <c r="O50" s="34" t="s">
        <v>193</v>
      </c>
      <c r="P50" s="39" t="s">
        <v>194</v>
      </c>
    </row>
    <row r="51" spans="1:16" ht="21.9" customHeight="1">
      <c r="A51" s="32" t="s">
        <v>590</v>
      </c>
      <c r="B51" s="33" t="s">
        <v>207</v>
      </c>
      <c r="C51" s="33" t="s">
        <v>208</v>
      </c>
      <c r="D51" s="33" t="s">
        <v>209</v>
      </c>
      <c r="E51" s="34" t="s">
        <v>210</v>
      </c>
      <c r="F51" s="34" t="s">
        <v>211</v>
      </c>
      <c r="G51" s="33">
        <v>1.24</v>
      </c>
      <c r="H51" s="34">
        <f t="shared" si="2"/>
        <v>1.99558656</v>
      </c>
      <c r="I51" s="22" t="s">
        <v>42</v>
      </c>
      <c r="J51" s="22" t="s">
        <v>20</v>
      </c>
      <c r="K51" s="34"/>
      <c r="L51" s="22" t="s">
        <v>39</v>
      </c>
      <c r="M51" s="34"/>
      <c r="N51" s="33"/>
      <c r="O51" s="34" t="s">
        <v>212</v>
      </c>
      <c r="P51" s="39"/>
    </row>
    <row r="52" spans="1:16" ht="18.899999999999999" customHeight="1" thickBot="1">
      <c r="A52" s="32" t="s">
        <v>590</v>
      </c>
      <c r="B52" s="37" t="s">
        <v>213</v>
      </c>
      <c r="C52" s="37" t="s">
        <v>214</v>
      </c>
      <c r="D52" s="37" t="s">
        <v>215</v>
      </c>
      <c r="E52" s="38" t="s">
        <v>216</v>
      </c>
      <c r="F52" s="38" t="s">
        <v>217</v>
      </c>
      <c r="G52" s="37">
        <v>1</v>
      </c>
      <c r="H52" s="38">
        <f t="shared" si="2"/>
        <v>1.6093440000000001</v>
      </c>
      <c r="I52" s="23" t="s">
        <v>42</v>
      </c>
      <c r="J52" s="23" t="s">
        <v>20</v>
      </c>
      <c r="K52" s="38"/>
      <c r="L52" s="23" t="s">
        <v>39</v>
      </c>
      <c r="M52" s="38"/>
      <c r="N52" s="37"/>
      <c r="O52" s="38" t="s">
        <v>212</v>
      </c>
      <c r="P52" s="39"/>
    </row>
    <row r="53" spans="1:16" ht="21.9" customHeight="1" thickTop="1">
      <c r="A53" s="32" t="s">
        <v>591</v>
      </c>
      <c r="B53" s="27" t="s">
        <v>218</v>
      </c>
      <c r="C53" s="27" t="s">
        <v>219</v>
      </c>
      <c r="D53" s="27" t="s">
        <v>220</v>
      </c>
      <c r="E53" s="28" t="s">
        <v>221</v>
      </c>
      <c r="F53" s="28" t="s">
        <v>222</v>
      </c>
      <c r="G53" s="27">
        <v>0.5</v>
      </c>
      <c r="H53" s="28">
        <f t="shared" si="2"/>
        <v>0.80467200000000005</v>
      </c>
      <c r="I53" s="29" t="s">
        <v>71</v>
      </c>
      <c r="J53" s="27"/>
      <c r="K53" s="30" t="s">
        <v>20</v>
      </c>
      <c r="L53" s="27" t="s">
        <v>4</v>
      </c>
      <c r="M53" s="30" t="s">
        <v>20</v>
      </c>
      <c r="N53" s="29" t="s">
        <v>20</v>
      </c>
      <c r="O53" s="38" t="s">
        <v>223</v>
      </c>
      <c r="P53" s="31" t="s">
        <v>567</v>
      </c>
    </row>
    <row r="54" spans="1:16" ht="17.100000000000001" customHeight="1">
      <c r="A54" s="32" t="s">
        <v>592</v>
      </c>
      <c r="B54" s="33" t="s">
        <v>224</v>
      </c>
      <c r="C54" s="33" t="s">
        <v>225</v>
      </c>
      <c r="D54" s="33" t="s">
        <v>226</v>
      </c>
      <c r="E54" s="34" t="s">
        <v>221</v>
      </c>
      <c r="F54" s="34" t="s">
        <v>227</v>
      </c>
      <c r="G54" s="33">
        <v>1.7</v>
      </c>
      <c r="H54" s="34">
        <f t="shared" si="2"/>
        <v>2.7358848</v>
      </c>
      <c r="I54" s="22" t="s">
        <v>93</v>
      </c>
      <c r="J54" s="22" t="s">
        <v>20</v>
      </c>
      <c r="K54" s="34"/>
      <c r="L54" s="33"/>
      <c r="M54" s="25" t="s">
        <v>20</v>
      </c>
      <c r="N54" s="33"/>
      <c r="O54" s="34"/>
      <c r="P54" s="35" t="s">
        <v>228</v>
      </c>
    </row>
    <row r="55" spans="1:16" ht="18.899999999999999" customHeight="1">
      <c r="A55" s="32" t="s">
        <v>592</v>
      </c>
      <c r="B55" s="33" t="s">
        <v>229</v>
      </c>
      <c r="C55" s="33" t="s">
        <v>626</v>
      </c>
      <c r="D55" s="33" t="s">
        <v>230</v>
      </c>
      <c r="E55" s="34" t="s">
        <v>221</v>
      </c>
      <c r="F55" s="34" t="s">
        <v>231</v>
      </c>
      <c r="G55" s="33">
        <v>0.97</v>
      </c>
      <c r="H55" s="34">
        <f t="shared" si="2"/>
        <v>1.56106368</v>
      </c>
      <c r="I55" s="22" t="s">
        <v>232</v>
      </c>
      <c r="J55" s="22" t="s">
        <v>20</v>
      </c>
      <c r="K55" s="34"/>
      <c r="L55" s="33"/>
      <c r="M55" s="25" t="s">
        <v>20</v>
      </c>
      <c r="N55" s="22" t="s">
        <v>20</v>
      </c>
      <c r="O55" s="34" t="s">
        <v>233</v>
      </c>
      <c r="P55" s="35" t="s">
        <v>234</v>
      </c>
    </row>
    <row r="56" spans="1:16" ht="18.899999999999999" customHeight="1">
      <c r="A56" s="32" t="s">
        <v>593</v>
      </c>
      <c r="B56" s="33" t="s">
        <v>235</v>
      </c>
      <c r="C56" s="33" t="s">
        <v>628</v>
      </c>
      <c r="D56" s="33" t="s">
        <v>236</v>
      </c>
      <c r="E56" s="34" t="s">
        <v>627</v>
      </c>
      <c r="F56" s="34" t="s">
        <v>237</v>
      </c>
      <c r="G56" s="33">
        <v>0.1</v>
      </c>
      <c r="H56" s="34">
        <f t="shared" si="2"/>
        <v>0.16093440000000003</v>
      </c>
      <c r="I56" s="22" t="s">
        <v>71</v>
      </c>
      <c r="J56" s="33"/>
      <c r="K56" s="25" t="s">
        <v>20</v>
      </c>
      <c r="L56" s="33"/>
      <c r="M56" s="25" t="s">
        <v>20</v>
      </c>
      <c r="N56" s="22" t="s">
        <v>20</v>
      </c>
      <c r="O56" s="34"/>
      <c r="P56" s="35" t="s">
        <v>567</v>
      </c>
    </row>
    <row r="57" spans="1:16" ht="18.899999999999999" customHeight="1">
      <c r="A57" s="32" t="s">
        <v>594</v>
      </c>
      <c r="B57" s="33" t="s">
        <v>238</v>
      </c>
      <c r="C57" s="33" t="s">
        <v>630</v>
      </c>
      <c r="D57" s="33" t="s">
        <v>629</v>
      </c>
      <c r="E57" s="34" t="s">
        <v>239</v>
      </c>
      <c r="F57" s="34" t="s">
        <v>240</v>
      </c>
      <c r="G57" s="33">
        <v>0.2</v>
      </c>
      <c r="H57" s="34">
        <f t="shared" si="2"/>
        <v>0.32186880000000007</v>
      </c>
      <c r="I57" s="22" t="s">
        <v>27</v>
      </c>
      <c r="J57" s="22" t="s">
        <v>20</v>
      </c>
      <c r="K57" s="34"/>
      <c r="L57" s="22" t="s">
        <v>65</v>
      </c>
      <c r="M57" s="34"/>
      <c r="N57" s="22" t="s">
        <v>20</v>
      </c>
      <c r="O57" s="34"/>
      <c r="P57" s="35" t="s">
        <v>631</v>
      </c>
    </row>
    <row r="58" spans="1:16" ht="18.899999999999999" customHeight="1">
      <c r="A58" s="32" t="s">
        <v>595</v>
      </c>
      <c r="B58" s="33" t="s">
        <v>242</v>
      </c>
      <c r="C58" s="33" t="s">
        <v>243</v>
      </c>
      <c r="D58" s="33" t="s">
        <v>244</v>
      </c>
      <c r="E58" s="34" t="s">
        <v>245</v>
      </c>
      <c r="F58" s="34" t="s">
        <v>246</v>
      </c>
      <c r="G58" s="33">
        <v>0.51</v>
      </c>
      <c r="H58" s="34">
        <f t="shared" si="2"/>
        <v>0.82076544000000007</v>
      </c>
      <c r="I58" s="22" t="s">
        <v>32</v>
      </c>
      <c r="J58" s="33"/>
      <c r="K58" s="25" t="s">
        <v>20</v>
      </c>
      <c r="L58" s="33"/>
      <c r="M58" s="25" t="s">
        <v>20</v>
      </c>
      <c r="N58" s="22" t="s">
        <v>20</v>
      </c>
      <c r="O58" s="34"/>
      <c r="P58" s="35"/>
    </row>
    <row r="59" spans="1:16" ht="18.899999999999999" customHeight="1">
      <c r="A59" s="32" t="s">
        <v>596</v>
      </c>
      <c r="B59" s="37" t="s">
        <v>247</v>
      </c>
      <c r="C59" s="37" t="s">
        <v>248</v>
      </c>
      <c r="D59" s="37" t="s">
        <v>249</v>
      </c>
      <c r="E59" s="38" t="s">
        <v>250</v>
      </c>
      <c r="F59" s="38" t="s">
        <v>251</v>
      </c>
      <c r="G59" s="37">
        <v>7.0000000000000007E-2</v>
      </c>
      <c r="H59" s="38">
        <f t="shared" si="2"/>
        <v>0.11265408000000002</v>
      </c>
      <c r="I59" s="23" t="s">
        <v>32</v>
      </c>
      <c r="J59" s="41"/>
      <c r="K59" s="42" t="s">
        <v>20</v>
      </c>
      <c r="L59" s="37"/>
      <c r="M59" s="24" t="s">
        <v>20</v>
      </c>
      <c r="N59" s="23" t="s">
        <v>20</v>
      </c>
      <c r="O59" s="38"/>
      <c r="P59" s="39"/>
    </row>
    <row r="60" spans="1:16" ht="18.899999999999999" customHeight="1">
      <c r="A60" s="32" t="s">
        <v>597</v>
      </c>
      <c r="B60" s="33" t="s">
        <v>252</v>
      </c>
      <c r="C60" s="33" t="s">
        <v>253</v>
      </c>
      <c r="D60" s="33" t="s">
        <v>254</v>
      </c>
      <c r="E60" s="34" t="s">
        <v>565</v>
      </c>
      <c r="F60" s="34" t="s">
        <v>255</v>
      </c>
      <c r="G60" s="33">
        <v>1.8</v>
      </c>
      <c r="H60" s="34">
        <f t="shared" ref="H60:H66" si="3">SUM(G60*1.609344)</f>
        <v>2.8968192000000004</v>
      </c>
      <c r="I60" s="22" t="s">
        <v>71</v>
      </c>
      <c r="J60" s="33"/>
      <c r="K60" s="25" t="s">
        <v>20</v>
      </c>
      <c r="L60" s="33"/>
      <c r="M60" s="25" t="s">
        <v>20</v>
      </c>
      <c r="N60" s="22" t="s">
        <v>20</v>
      </c>
      <c r="O60" s="34"/>
      <c r="P60" s="35" t="s">
        <v>567</v>
      </c>
    </row>
    <row r="61" spans="1:16" ht="18.899999999999999" customHeight="1">
      <c r="A61" s="32" t="s">
        <v>597</v>
      </c>
      <c r="B61" s="37" t="s">
        <v>256</v>
      </c>
      <c r="C61" s="37" t="s">
        <v>257</v>
      </c>
      <c r="D61" s="37" t="s">
        <v>258</v>
      </c>
      <c r="E61" s="38" t="s">
        <v>259</v>
      </c>
      <c r="F61" s="38" t="s">
        <v>260</v>
      </c>
      <c r="G61" s="37">
        <v>1.3</v>
      </c>
      <c r="H61" s="38">
        <f t="shared" si="3"/>
        <v>2.0921472000000003</v>
      </c>
      <c r="I61" s="23" t="s">
        <v>71</v>
      </c>
      <c r="J61" s="37"/>
      <c r="K61" s="24" t="s">
        <v>20</v>
      </c>
      <c r="L61" s="37"/>
      <c r="M61" s="24" t="s">
        <v>20</v>
      </c>
      <c r="N61" s="23" t="s">
        <v>20</v>
      </c>
      <c r="O61" s="38"/>
      <c r="P61" s="39" t="s">
        <v>567</v>
      </c>
    </row>
    <row r="62" spans="1:16" ht="18.899999999999999" customHeight="1">
      <c r="A62" s="32" t="s">
        <v>597</v>
      </c>
      <c r="B62" s="37" t="s">
        <v>261</v>
      </c>
      <c r="C62" s="37" t="s">
        <v>262</v>
      </c>
      <c r="D62" s="37" t="s">
        <v>263</v>
      </c>
      <c r="E62" s="38" t="s">
        <v>261</v>
      </c>
      <c r="F62" s="38" t="s">
        <v>264</v>
      </c>
      <c r="G62" s="37">
        <v>0.7</v>
      </c>
      <c r="H62" s="38">
        <f t="shared" si="3"/>
        <v>1.1265407999999999</v>
      </c>
      <c r="I62" s="23" t="s">
        <v>32</v>
      </c>
      <c r="J62" s="37"/>
      <c r="K62" s="24" t="s">
        <v>20</v>
      </c>
      <c r="L62" s="37"/>
      <c r="M62" s="24" t="s">
        <v>20</v>
      </c>
      <c r="N62" s="23" t="s">
        <v>20</v>
      </c>
      <c r="O62" s="38"/>
      <c r="P62" s="39"/>
    </row>
    <row r="63" spans="1:16" ht="18.899999999999999" customHeight="1">
      <c r="A63" s="32" t="s">
        <v>597</v>
      </c>
      <c r="B63" s="37" t="s">
        <v>265</v>
      </c>
      <c r="C63" s="37" t="s">
        <v>262</v>
      </c>
      <c r="D63" s="37" t="s">
        <v>266</v>
      </c>
      <c r="E63" s="38" t="s">
        <v>259</v>
      </c>
      <c r="F63" s="38" t="s">
        <v>267</v>
      </c>
      <c r="G63" s="37">
        <v>1.4</v>
      </c>
      <c r="H63" s="38">
        <f t="shared" si="3"/>
        <v>2.2530815999999998</v>
      </c>
      <c r="I63" s="23" t="s">
        <v>71</v>
      </c>
      <c r="J63" s="37"/>
      <c r="K63" s="24" t="s">
        <v>20</v>
      </c>
      <c r="L63" s="37"/>
      <c r="M63" s="24" t="s">
        <v>20</v>
      </c>
      <c r="N63" s="23" t="s">
        <v>20</v>
      </c>
      <c r="O63" s="38"/>
      <c r="P63" s="39"/>
    </row>
    <row r="64" spans="1:16" ht="18.899999999999999" customHeight="1">
      <c r="A64" s="32" t="s">
        <v>597</v>
      </c>
      <c r="B64" s="37" t="s">
        <v>268</v>
      </c>
      <c r="C64" s="37" t="s">
        <v>262</v>
      </c>
      <c r="D64" s="37" t="s">
        <v>269</v>
      </c>
      <c r="E64" s="43" t="s">
        <v>270</v>
      </c>
      <c r="F64" s="38" t="s">
        <v>566</v>
      </c>
      <c r="G64" s="37">
        <v>2.4</v>
      </c>
      <c r="H64" s="38">
        <f t="shared" si="3"/>
        <v>3.8624255999999999</v>
      </c>
      <c r="I64" s="23" t="s">
        <v>32</v>
      </c>
      <c r="J64" s="37"/>
      <c r="K64" s="24" t="s">
        <v>20</v>
      </c>
      <c r="L64" s="37"/>
      <c r="M64" s="24" t="s">
        <v>20</v>
      </c>
      <c r="N64" s="23" t="s">
        <v>20</v>
      </c>
      <c r="O64" s="38"/>
      <c r="P64" s="39"/>
    </row>
    <row r="65" spans="1:16" ht="18.899999999999999" customHeight="1">
      <c r="A65" s="32" t="s">
        <v>597</v>
      </c>
      <c r="B65" s="37" t="s">
        <v>272</v>
      </c>
      <c r="C65" s="37" t="s">
        <v>262</v>
      </c>
      <c r="D65" s="37" t="s">
        <v>273</v>
      </c>
      <c r="E65" s="38" t="s">
        <v>272</v>
      </c>
      <c r="F65" s="38" t="s">
        <v>271</v>
      </c>
      <c r="G65" s="37">
        <v>2.4</v>
      </c>
      <c r="H65" s="38">
        <f t="shared" si="3"/>
        <v>3.8624255999999999</v>
      </c>
      <c r="I65" s="23" t="s">
        <v>32</v>
      </c>
      <c r="J65" s="37"/>
      <c r="K65" s="24" t="s">
        <v>20</v>
      </c>
      <c r="L65" s="37"/>
      <c r="M65" s="24" t="s">
        <v>20</v>
      </c>
      <c r="N65" s="23" t="s">
        <v>20</v>
      </c>
      <c r="O65" s="38"/>
      <c r="P65" s="39"/>
    </row>
    <row r="66" spans="1:16" ht="18.899999999999999" customHeight="1" thickBot="1">
      <c r="A66" s="32" t="s">
        <v>597</v>
      </c>
      <c r="B66" s="37" t="s">
        <v>274</v>
      </c>
      <c r="C66" s="37" t="s">
        <v>262</v>
      </c>
      <c r="D66" s="37" t="s">
        <v>275</v>
      </c>
      <c r="E66" s="38" t="s">
        <v>274</v>
      </c>
      <c r="F66" s="38" t="s">
        <v>266</v>
      </c>
      <c r="G66" s="37">
        <v>0.7</v>
      </c>
      <c r="H66" s="38">
        <f t="shared" si="3"/>
        <v>1.1265407999999999</v>
      </c>
      <c r="I66" s="23" t="s">
        <v>32</v>
      </c>
      <c r="J66" s="37"/>
      <c r="K66" s="24" t="s">
        <v>20</v>
      </c>
      <c r="L66" s="37"/>
      <c r="M66" s="24" t="s">
        <v>20</v>
      </c>
      <c r="N66" s="23" t="s">
        <v>20</v>
      </c>
      <c r="O66" s="38"/>
      <c r="P66" s="39"/>
    </row>
    <row r="67" spans="1:16" ht="21" customHeight="1" thickTop="1">
      <c r="A67" s="32" t="s">
        <v>598</v>
      </c>
      <c r="B67" s="27" t="s">
        <v>276</v>
      </c>
      <c r="C67" s="27" t="s">
        <v>277</v>
      </c>
      <c r="D67" s="27" t="s">
        <v>278</v>
      </c>
      <c r="E67" s="28" t="s">
        <v>279</v>
      </c>
      <c r="F67" s="28" t="s">
        <v>280</v>
      </c>
      <c r="G67" s="27">
        <v>1.7</v>
      </c>
      <c r="H67" s="28">
        <f>SUM(G67*1.609344)</f>
        <v>2.7358848</v>
      </c>
      <c r="I67" s="29" t="s">
        <v>27</v>
      </c>
      <c r="J67" s="29" t="s">
        <v>20</v>
      </c>
      <c r="K67" s="28"/>
      <c r="L67" s="29" t="s">
        <v>65</v>
      </c>
      <c r="M67" s="28"/>
      <c r="N67" s="29" t="s">
        <v>20</v>
      </c>
      <c r="O67" s="28"/>
      <c r="P67" s="31"/>
    </row>
    <row r="68" spans="1:16" ht="18.899999999999999" customHeight="1">
      <c r="A68" s="32" t="s">
        <v>598</v>
      </c>
      <c r="B68" s="37" t="s">
        <v>281</v>
      </c>
      <c r="C68" s="37" t="s">
        <v>277</v>
      </c>
      <c r="D68" s="37" t="s">
        <v>282</v>
      </c>
      <c r="E68" s="38" t="s">
        <v>283</v>
      </c>
      <c r="F68" s="38" t="s">
        <v>284</v>
      </c>
      <c r="G68" s="37">
        <v>1.8</v>
      </c>
      <c r="H68" s="38">
        <f>SUM(G68*1.609344)</f>
        <v>2.8968192000000004</v>
      </c>
      <c r="I68" s="23" t="s">
        <v>42</v>
      </c>
      <c r="J68" s="23" t="s">
        <v>20</v>
      </c>
      <c r="K68" s="38"/>
      <c r="L68" s="23" t="s">
        <v>39</v>
      </c>
      <c r="M68" s="38"/>
      <c r="N68" s="23" t="s">
        <v>20</v>
      </c>
      <c r="O68" s="38"/>
      <c r="P68" s="39"/>
    </row>
    <row r="69" spans="1:16" ht="18.899999999999999" customHeight="1" thickBot="1">
      <c r="A69" s="32" t="s">
        <v>598</v>
      </c>
      <c r="B69" s="37" t="s">
        <v>285</v>
      </c>
      <c r="C69" s="37" t="s">
        <v>277</v>
      </c>
      <c r="D69" s="37" t="s">
        <v>286</v>
      </c>
      <c r="E69" s="38" t="s">
        <v>287</v>
      </c>
      <c r="F69" s="38" t="s">
        <v>288</v>
      </c>
      <c r="G69" s="37">
        <v>2.6</v>
      </c>
      <c r="H69" s="38">
        <f>SUM(G69*1.609344)</f>
        <v>4.1842944000000006</v>
      </c>
      <c r="I69" s="23" t="s">
        <v>42</v>
      </c>
      <c r="J69" s="23" t="s">
        <v>20</v>
      </c>
      <c r="K69" s="38"/>
      <c r="L69" s="23" t="s">
        <v>94</v>
      </c>
      <c r="M69" s="38"/>
      <c r="N69" s="23" t="s">
        <v>20</v>
      </c>
      <c r="O69" s="38"/>
      <c r="P69" s="39" t="s">
        <v>289</v>
      </c>
    </row>
    <row r="70" spans="1:16" ht="18.899999999999999" customHeight="1" thickTop="1">
      <c r="A70" s="32" t="s">
        <v>599</v>
      </c>
      <c r="B70" s="27" t="s">
        <v>290</v>
      </c>
      <c r="C70" s="27" t="s">
        <v>291</v>
      </c>
      <c r="D70" s="44" t="s">
        <v>292</v>
      </c>
      <c r="E70" s="28" t="s">
        <v>293</v>
      </c>
      <c r="F70" s="28" t="s">
        <v>294</v>
      </c>
      <c r="G70" s="27">
        <v>0.4</v>
      </c>
      <c r="H70" s="28">
        <f t="shared" ref="H70:H79" si="4">SUM(G70*1.609344)</f>
        <v>0.64373760000000013</v>
      </c>
      <c r="I70" s="29" t="s">
        <v>32</v>
      </c>
      <c r="J70" s="27"/>
      <c r="K70" s="30" t="s">
        <v>20</v>
      </c>
      <c r="L70" s="27"/>
      <c r="M70" s="30" t="s">
        <v>20</v>
      </c>
      <c r="N70" s="29" t="s">
        <v>20</v>
      </c>
      <c r="O70" s="28"/>
      <c r="P70" s="31" t="s">
        <v>567</v>
      </c>
    </row>
    <row r="71" spans="1:16" ht="18.899999999999999" customHeight="1">
      <c r="A71" s="32" t="s">
        <v>599</v>
      </c>
      <c r="B71" s="37" t="s">
        <v>295</v>
      </c>
      <c r="C71" s="37" t="s">
        <v>296</v>
      </c>
      <c r="D71" s="37" t="s">
        <v>297</v>
      </c>
      <c r="E71" s="38" t="s">
        <v>293</v>
      </c>
      <c r="F71" s="38" t="s">
        <v>298</v>
      </c>
      <c r="G71" s="37">
        <v>0.9</v>
      </c>
      <c r="H71" s="38">
        <f t="shared" si="4"/>
        <v>1.4484096000000002</v>
      </c>
      <c r="I71" s="23" t="s">
        <v>27</v>
      </c>
      <c r="J71" s="23" t="s">
        <v>20</v>
      </c>
      <c r="K71" s="38"/>
      <c r="L71" s="23" t="s">
        <v>47</v>
      </c>
      <c r="M71" s="38"/>
      <c r="N71" s="23" t="s">
        <v>20</v>
      </c>
      <c r="O71" s="38"/>
      <c r="P71" s="39"/>
    </row>
    <row r="72" spans="1:16" ht="18.899999999999999" customHeight="1">
      <c r="A72" s="32" t="s">
        <v>599</v>
      </c>
      <c r="B72" s="37" t="s">
        <v>299</v>
      </c>
      <c r="C72" s="37" t="s">
        <v>296</v>
      </c>
      <c r="D72" s="37" t="s">
        <v>300</v>
      </c>
      <c r="E72" s="38" t="s">
        <v>293</v>
      </c>
      <c r="F72" s="38" t="s">
        <v>301</v>
      </c>
      <c r="G72" s="37">
        <v>0.7</v>
      </c>
      <c r="H72" s="38">
        <f t="shared" si="4"/>
        <v>1.1265407999999999</v>
      </c>
      <c r="I72" s="23" t="s">
        <v>27</v>
      </c>
      <c r="J72" s="23" t="s">
        <v>20</v>
      </c>
      <c r="K72" s="38"/>
      <c r="L72" s="23" t="s">
        <v>47</v>
      </c>
      <c r="M72" s="38"/>
      <c r="N72" s="23" t="s">
        <v>20</v>
      </c>
      <c r="O72" s="38"/>
      <c r="P72" s="39"/>
    </row>
    <row r="73" spans="1:16" ht="15.9" customHeight="1">
      <c r="A73" s="32" t="s">
        <v>599</v>
      </c>
      <c r="B73" s="37" t="s">
        <v>302</v>
      </c>
      <c r="C73" s="37" t="s">
        <v>303</v>
      </c>
      <c r="D73" s="37" t="s">
        <v>304</v>
      </c>
      <c r="E73" s="38" t="s">
        <v>293</v>
      </c>
      <c r="F73" s="38" t="s">
        <v>305</v>
      </c>
      <c r="G73" s="37">
        <v>1.2</v>
      </c>
      <c r="H73" s="38">
        <f t="shared" si="4"/>
        <v>1.9312128</v>
      </c>
      <c r="I73" s="23" t="s">
        <v>42</v>
      </c>
      <c r="J73" s="23" t="s">
        <v>20</v>
      </c>
      <c r="K73" s="38"/>
      <c r="L73" s="23" t="s">
        <v>47</v>
      </c>
      <c r="M73" s="38"/>
      <c r="N73" s="23" t="s">
        <v>20</v>
      </c>
      <c r="O73" s="38"/>
      <c r="P73" s="39"/>
    </row>
    <row r="74" spans="1:16" ht="18.899999999999999" customHeight="1">
      <c r="A74" s="32" t="s">
        <v>599</v>
      </c>
      <c r="B74" s="37" t="s">
        <v>306</v>
      </c>
      <c r="C74" s="37" t="s">
        <v>303</v>
      </c>
      <c r="D74" s="37" t="s">
        <v>307</v>
      </c>
      <c r="E74" s="38" t="s">
        <v>293</v>
      </c>
      <c r="F74" s="38" t="s">
        <v>308</v>
      </c>
      <c r="G74" s="37">
        <v>1</v>
      </c>
      <c r="H74" s="38">
        <f t="shared" si="4"/>
        <v>1.6093440000000001</v>
      </c>
      <c r="I74" s="23" t="s">
        <v>27</v>
      </c>
      <c r="J74" s="23" t="s">
        <v>20</v>
      </c>
      <c r="K74" s="38"/>
      <c r="L74" s="23" t="s">
        <v>47</v>
      </c>
      <c r="M74" s="38"/>
      <c r="N74" s="23" t="s">
        <v>20</v>
      </c>
      <c r="O74" s="38"/>
      <c r="P74" s="39"/>
    </row>
    <row r="75" spans="1:16" ht="18.899999999999999" customHeight="1">
      <c r="A75" s="32" t="s">
        <v>599</v>
      </c>
      <c r="B75" s="37" t="s">
        <v>309</v>
      </c>
      <c r="C75" s="37" t="s">
        <v>303</v>
      </c>
      <c r="D75" s="37" t="s">
        <v>310</v>
      </c>
      <c r="E75" s="38" t="s">
        <v>293</v>
      </c>
      <c r="F75" s="38" t="s">
        <v>311</v>
      </c>
      <c r="G75" s="37">
        <v>0.6</v>
      </c>
      <c r="H75" s="38">
        <f t="shared" si="4"/>
        <v>0.96560639999999998</v>
      </c>
      <c r="I75" s="23" t="s">
        <v>19</v>
      </c>
      <c r="J75" s="37"/>
      <c r="K75" s="24" t="s">
        <v>20</v>
      </c>
      <c r="L75" s="23" t="s">
        <v>47</v>
      </c>
      <c r="M75" s="38"/>
      <c r="N75" s="23" t="s">
        <v>20</v>
      </c>
      <c r="O75" s="38"/>
      <c r="P75" s="39"/>
    </row>
    <row r="76" spans="1:16" ht="18.899999999999999" customHeight="1">
      <c r="A76" s="32" t="s">
        <v>599</v>
      </c>
      <c r="B76" s="37" t="s">
        <v>312</v>
      </c>
      <c r="C76" s="37" t="s">
        <v>303</v>
      </c>
      <c r="D76" s="37" t="s">
        <v>313</v>
      </c>
      <c r="E76" s="38" t="s">
        <v>293</v>
      </c>
      <c r="F76" s="38" t="s">
        <v>314</v>
      </c>
      <c r="G76" s="37">
        <v>0.9</v>
      </c>
      <c r="H76" s="38">
        <f t="shared" si="4"/>
        <v>1.4484096000000002</v>
      </c>
      <c r="I76" s="23" t="s">
        <v>159</v>
      </c>
      <c r="J76" s="23" t="s">
        <v>20</v>
      </c>
      <c r="K76" s="38"/>
      <c r="L76" s="23" t="s">
        <v>47</v>
      </c>
      <c r="M76" s="24"/>
      <c r="N76" s="23" t="s">
        <v>20</v>
      </c>
      <c r="O76" s="38"/>
      <c r="P76" s="39"/>
    </row>
    <row r="77" spans="1:16" ht="18.899999999999999" customHeight="1">
      <c r="A77" s="32" t="s">
        <v>599</v>
      </c>
      <c r="B77" s="37" t="s">
        <v>315</v>
      </c>
      <c r="C77" s="37" t="s">
        <v>303</v>
      </c>
      <c r="D77" s="37" t="s">
        <v>316</v>
      </c>
      <c r="E77" s="38" t="s">
        <v>293</v>
      </c>
      <c r="F77" s="38" t="s">
        <v>317</v>
      </c>
      <c r="G77" s="37">
        <v>0.9</v>
      </c>
      <c r="H77" s="38">
        <f t="shared" si="4"/>
        <v>1.4484096000000002</v>
      </c>
      <c r="I77" s="23" t="s">
        <v>159</v>
      </c>
      <c r="J77" s="23" t="s">
        <v>20</v>
      </c>
      <c r="K77" s="38"/>
      <c r="L77" s="37"/>
      <c r="M77" s="24" t="s">
        <v>20</v>
      </c>
      <c r="N77" s="23" t="s">
        <v>20</v>
      </c>
      <c r="O77" s="38"/>
      <c r="P77" s="39"/>
    </row>
    <row r="78" spans="1:16" ht="15.9" customHeight="1">
      <c r="A78" s="32" t="s">
        <v>599</v>
      </c>
      <c r="B78" s="37" t="s">
        <v>318</v>
      </c>
      <c r="C78" s="37" t="s">
        <v>319</v>
      </c>
      <c r="D78" s="37" t="s">
        <v>320</v>
      </c>
      <c r="E78" s="38" t="s">
        <v>293</v>
      </c>
      <c r="F78" s="38" t="s">
        <v>321</v>
      </c>
      <c r="G78" s="37">
        <v>2.1</v>
      </c>
      <c r="H78" s="38">
        <f t="shared" si="4"/>
        <v>3.3796224000000006</v>
      </c>
      <c r="I78" s="23" t="s">
        <v>42</v>
      </c>
      <c r="J78" s="23" t="s">
        <v>20</v>
      </c>
      <c r="K78" s="38"/>
      <c r="L78" s="23" t="s">
        <v>47</v>
      </c>
      <c r="M78" s="38"/>
      <c r="N78" s="23"/>
      <c r="O78" s="38" t="s">
        <v>329</v>
      </c>
      <c r="P78" s="39"/>
    </row>
    <row r="79" spans="1:16" ht="21" customHeight="1" thickBot="1">
      <c r="A79" s="32" t="s">
        <v>599</v>
      </c>
      <c r="B79" s="37" t="s">
        <v>322</v>
      </c>
      <c r="C79" s="37" t="s">
        <v>319</v>
      </c>
      <c r="D79" s="37" t="s">
        <v>323</v>
      </c>
      <c r="E79" s="38" t="s">
        <v>293</v>
      </c>
      <c r="F79" s="38" t="s">
        <v>324</v>
      </c>
      <c r="G79" s="37">
        <v>2.7</v>
      </c>
      <c r="H79" s="38">
        <f t="shared" si="4"/>
        <v>4.345228800000001</v>
      </c>
      <c r="I79" s="23" t="s">
        <v>27</v>
      </c>
      <c r="J79" s="23" t="s">
        <v>20</v>
      </c>
      <c r="K79" s="38"/>
      <c r="L79" s="23" t="s">
        <v>47</v>
      </c>
      <c r="M79" s="38"/>
      <c r="N79" s="23"/>
      <c r="O79" s="38" t="s">
        <v>329</v>
      </c>
      <c r="P79" s="39"/>
    </row>
    <row r="80" spans="1:16" ht="15.9" customHeight="1" thickTop="1">
      <c r="A80" s="32" t="s">
        <v>600</v>
      </c>
      <c r="B80" s="27" t="s">
        <v>325</v>
      </c>
      <c r="C80" s="27" t="s">
        <v>326</v>
      </c>
      <c r="D80" s="27" t="s">
        <v>327</v>
      </c>
      <c r="E80" s="28" t="s">
        <v>287</v>
      </c>
      <c r="F80" s="28" t="s">
        <v>328</v>
      </c>
      <c r="G80" s="27">
        <v>1</v>
      </c>
      <c r="H80" s="28">
        <f t="shared" ref="H80:H90" si="5">SUM(G80*1.609344)</f>
        <v>1.6093440000000001</v>
      </c>
      <c r="I80" s="29" t="s">
        <v>159</v>
      </c>
      <c r="J80" s="29" t="s">
        <v>20</v>
      </c>
      <c r="K80" s="28"/>
      <c r="L80" s="29" t="s">
        <v>94</v>
      </c>
      <c r="M80" s="28"/>
      <c r="N80" s="27"/>
      <c r="O80" s="28" t="s">
        <v>329</v>
      </c>
      <c r="P80" s="31"/>
    </row>
    <row r="81" spans="1:16" ht="15.9" customHeight="1">
      <c r="A81" s="32" t="s">
        <v>600</v>
      </c>
      <c r="B81" s="37" t="s">
        <v>330</v>
      </c>
      <c r="C81" s="37" t="s">
        <v>331</v>
      </c>
      <c r="D81" s="37" t="s">
        <v>332</v>
      </c>
      <c r="E81" s="38" t="s">
        <v>287</v>
      </c>
      <c r="F81" s="38" t="s">
        <v>333</v>
      </c>
      <c r="G81" s="37">
        <v>3.4</v>
      </c>
      <c r="H81" s="38">
        <f t="shared" si="5"/>
        <v>5.4717696</v>
      </c>
      <c r="I81" s="23" t="s">
        <v>19</v>
      </c>
      <c r="J81" s="23" t="s">
        <v>20</v>
      </c>
      <c r="K81" s="38"/>
      <c r="L81" s="23" t="s">
        <v>94</v>
      </c>
      <c r="M81" s="38"/>
      <c r="N81" s="37" t="s">
        <v>4</v>
      </c>
      <c r="O81" s="38" t="s">
        <v>329</v>
      </c>
      <c r="P81" s="39"/>
    </row>
    <row r="82" spans="1:16" ht="20.100000000000001" customHeight="1">
      <c r="A82" s="32" t="s">
        <v>600</v>
      </c>
      <c r="B82" s="37" t="s">
        <v>334</v>
      </c>
      <c r="C82" s="37" t="s">
        <v>331</v>
      </c>
      <c r="D82" s="37" t="s">
        <v>335</v>
      </c>
      <c r="E82" s="38" t="s">
        <v>287</v>
      </c>
      <c r="F82" s="38" t="s">
        <v>336</v>
      </c>
      <c r="G82" s="37">
        <v>1.2</v>
      </c>
      <c r="H82" s="38">
        <f t="shared" si="5"/>
        <v>1.9312128</v>
      </c>
      <c r="I82" s="23" t="s">
        <v>19</v>
      </c>
      <c r="J82" s="23" t="s">
        <v>20</v>
      </c>
      <c r="K82" s="38"/>
      <c r="L82" s="23" t="s">
        <v>94</v>
      </c>
      <c r="M82" s="38"/>
      <c r="N82" s="37" t="s">
        <v>4</v>
      </c>
      <c r="O82" s="38" t="s">
        <v>329</v>
      </c>
      <c r="P82" s="39"/>
    </row>
    <row r="83" spans="1:16" ht="20.100000000000001" customHeight="1">
      <c r="A83" s="32" t="s">
        <v>600</v>
      </c>
      <c r="B83" s="37" t="s">
        <v>337</v>
      </c>
      <c r="C83" s="37" t="s">
        <v>331</v>
      </c>
      <c r="D83" s="37" t="s">
        <v>338</v>
      </c>
      <c r="E83" s="38" t="s">
        <v>287</v>
      </c>
      <c r="F83" s="38" t="s">
        <v>339</v>
      </c>
      <c r="G83" s="37">
        <v>0.7</v>
      </c>
      <c r="H83" s="38">
        <f t="shared" si="5"/>
        <v>1.1265407999999999</v>
      </c>
      <c r="I83" s="23" t="s">
        <v>42</v>
      </c>
      <c r="J83" s="23" t="s">
        <v>20</v>
      </c>
      <c r="K83" s="38"/>
      <c r="L83" s="23" t="s">
        <v>94</v>
      </c>
      <c r="M83" s="38"/>
      <c r="N83" s="37" t="s">
        <v>4</v>
      </c>
      <c r="O83" s="38" t="s">
        <v>329</v>
      </c>
      <c r="P83" s="39"/>
    </row>
    <row r="84" spans="1:16" ht="21.9" customHeight="1">
      <c r="A84" s="32" t="s">
        <v>600</v>
      </c>
      <c r="B84" s="37" t="s">
        <v>340</v>
      </c>
      <c r="C84" s="37" t="s">
        <v>331</v>
      </c>
      <c r="D84" s="37" t="s">
        <v>341</v>
      </c>
      <c r="E84" s="38" t="s">
        <v>287</v>
      </c>
      <c r="F84" s="38" t="s">
        <v>342</v>
      </c>
      <c r="G84" s="37">
        <v>0.6</v>
      </c>
      <c r="H84" s="38">
        <f t="shared" si="5"/>
        <v>0.96560639999999998</v>
      </c>
      <c r="I84" s="23" t="s">
        <v>159</v>
      </c>
      <c r="J84" s="23" t="s">
        <v>20</v>
      </c>
      <c r="K84" s="38"/>
      <c r="L84" s="23" t="s">
        <v>94</v>
      </c>
      <c r="M84" s="38"/>
      <c r="N84" s="37" t="s">
        <v>4</v>
      </c>
      <c r="O84" s="38" t="s">
        <v>329</v>
      </c>
      <c r="P84" s="39"/>
    </row>
    <row r="85" spans="1:16" ht="20.100000000000001" customHeight="1">
      <c r="A85" s="32" t="s">
        <v>600</v>
      </c>
      <c r="B85" s="37" t="s">
        <v>343</v>
      </c>
      <c r="C85" s="37" t="s">
        <v>344</v>
      </c>
      <c r="D85" s="37" t="s">
        <v>343</v>
      </c>
      <c r="E85" s="38" t="s">
        <v>345</v>
      </c>
      <c r="F85" s="38" t="s">
        <v>346</v>
      </c>
      <c r="G85" s="37">
        <v>0.2</v>
      </c>
      <c r="H85" s="38">
        <f t="shared" si="5"/>
        <v>0.32186880000000007</v>
      </c>
      <c r="I85" s="23" t="s">
        <v>42</v>
      </c>
      <c r="J85" s="23" t="s">
        <v>20</v>
      </c>
      <c r="K85" s="38"/>
      <c r="L85" s="23"/>
      <c r="M85" s="38"/>
      <c r="N85" s="37" t="s">
        <v>4</v>
      </c>
      <c r="O85" s="38"/>
      <c r="P85" s="39" t="s">
        <v>347</v>
      </c>
    </row>
    <row r="86" spans="1:16" ht="18.899999999999999" customHeight="1">
      <c r="A86" s="32" t="s">
        <v>600</v>
      </c>
      <c r="B86" s="33" t="s">
        <v>343</v>
      </c>
      <c r="C86" s="33" t="s">
        <v>344</v>
      </c>
      <c r="D86" s="37" t="s">
        <v>346</v>
      </c>
      <c r="E86" s="38" t="s">
        <v>345</v>
      </c>
      <c r="F86" s="38" t="s">
        <v>348</v>
      </c>
      <c r="G86" s="37">
        <v>0.3</v>
      </c>
      <c r="H86" s="38">
        <f t="shared" si="5"/>
        <v>0.48280319999999999</v>
      </c>
      <c r="I86" s="23" t="s">
        <v>27</v>
      </c>
      <c r="J86" s="23" t="s">
        <v>20</v>
      </c>
      <c r="K86" s="38"/>
      <c r="L86" s="23"/>
      <c r="M86" s="38"/>
      <c r="N86" s="37" t="s">
        <v>4</v>
      </c>
      <c r="O86" s="38"/>
      <c r="P86" s="39" t="s">
        <v>347</v>
      </c>
    </row>
    <row r="87" spans="1:16" ht="15.9" customHeight="1">
      <c r="A87" s="32" t="s">
        <v>600</v>
      </c>
      <c r="B87" s="33" t="s">
        <v>349</v>
      </c>
      <c r="C87" s="33" t="s">
        <v>350</v>
      </c>
      <c r="D87" s="37" t="s">
        <v>351</v>
      </c>
      <c r="E87" s="38" t="s">
        <v>352</v>
      </c>
      <c r="F87" s="38" t="s">
        <v>353</v>
      </c>
      <c r="G87" s="37">
        <v>0.7</v>
      </c>
      <c r="H87" s="38">
        <f t="shared" si="5"/>
        <v>1.1265407999999999</v>
      </c>
      <c r="I87" s="23" t="s">
        <v>42</v>
      </c>
      <c r="J87" s="23" t="s">
        <v>20</v>
      </c>
      <c r="K87" s="38"/>
      <c r="L87" s="37"/>
      <c r="M87" s="24" t="s">
        <v>20</v>
      </c>
      <c r="N87" s="37"/>
      <c r="O87" s="38" t="s">
        <v>329</v>
      </c>
      <c r="P87" s="39"/>
    </row>
    <row r="88" spans="1:16" ht="21.9" customHeight="1">
      <c r="A88" s="32" t="s">
        <v>600</v>
      </c>
      <c r="B88" s="37" t="s">
        <v>354</v>
      </c>
      <c r="C88" s="37" t="s">
        <v>350</v>
      </c>
      <c r="D88" s="37" t="s">
        <v>355</v>
      </c>
      <c r="E88" s="38" t="s">
        <v>356</v>
      </c>
      <c r="F88" s="38" t="s">
        <v>357</v>
      </c>
      <c r="G88" s="37">
        <v>0.8</v>
      </c>
      <c r="H88" s="38">
        <f t="shared" si="5"/>
        <v>1.2874752000000003</v>
      </c>
      <c r="I88" s="23" t="s">
        <v>27</v>
      </c>
      <c r="J88" s="23" t="s">
        <v>20</v>
      </c>
      <c r="K88" s="38"/>
      <c r="L88" s="37"/>
      <c r="M88" s="24" t="s">
        <v>20</v>
      </c>
      <c r="N88" s="37"/>
      <c r="O88" s="38" t="s">
        <v>329</v>
      </c>
      <c r="P88" s="39"/>
    </row>
    <row r="89" spans="1:16" ht="20.100000000000001" customHeight="1">
      <c r="A89" s="32" t="s">
        <v>600</v>
      </c>
      <c r="B89" s="37" t="s">
        <v>358</v>
      </c>
      <c r="C89" s="37" t="s">
        <v>350</v>
      </c>
      <c r="D89" s="37" t="s">
        <v>359</v>
      </c>
      <c r="E89" s="38" t="s">
        <v>360</v>
      </c>
      <c r="F89" s="38" t="s">
        <v>361</v>
      </c>
      <c r="G89" s="37">
        <v>0.4</v>
      </c>
      <c r="H89" s="38">
        <f t="shared" si="5"/>
        <v>0.64373760000000013</v>
      </c>
      <c r="I89" s="23" t="s">
        <v>27</v>
      </c>
      <c r="J89" s="23" t="s">
        <v>20</v>
      </c>
      <c r="K89" s="38"/>
      <c r="L89" s="37"/>
      <c r="M89" s="24" t="s">
        <v>20</v>
      </c>
      <c r="N89" s="37"/>
      <c r="O89" s="38" t="s">
        <v>329</v>
      </c>
      <c r="P89" s="39"/>
    </row>
    <row r="90" spans="1:16" ht="20.100000000000001" customHeight="1">
      <c r="A90" s="32" t="s">
        <v>600</v>
      </c>
      <c r="B90" s="37" t="s">
        <v>362</v>
      </c>
      <c r="C90" s="37" t="s">
        <v>363</v>
      </c>
      <c r="D90" s="37" t="s">
        <v>364</v>
      </c>
      <c r="E90" s="38" t="s">
        <v>365</v>
      </c>
      <c r="F90" s="38" t="s">
        <v>632</v>
      </c>
      <c r="G90" s="37">
        <v>0.2</v>
      </c>
      <c r="H90" s="38">
        <f t="shared" si="5"/>
        <v>0.32186880000000007</v>
      </c>
      <c r="I90" s="23" t="s">
        <v>27</v>
      </c>
      <c r="J90" s="37"/>
      <c r="K90" s="24" t="s">
        <v>20</v>
      </c>
      <c r="L90" s="23"/>
      <c r="M90" s="38"/>
      <c r="N90" s="37"/>
      <c r="O90" s="38"/>
      <c r="P90" s="39" t="s">
        <v>347</v>
      </c>
    </row>
    <row r="91" spans="1:16" ht="21.9" customHeight="1">
      <c r="A91" s="32" t="s">
        <v>601</v>
      </c>
      <c r="B91" s="33" t="s">
        <v>366</v>
      </c>
      <c r="C91" s="33" t="s">
        <v>633</v>
      </c>
      <c r="D91" s="33" t="s">
        <v>367</v>
      </c>
      <c r="E91" s="34" t="s">
        <v>368</v>
      </c>
      <c r="F91" s="34" t="s">
        <v>369</v>
      </c>
      <c r="G91" s="33">
        <v>0.7</v>
      </c>
      <c r="H91" s="34">
        <f t="shared" ref="H91:H133" si="6">SUM(G91*1.609344)</f>
        <v>1.1265407999999999</v>
      </c>
      <c r="I91" s="22" t="s">
        <v>232</v>
      </c>
      <c r="J91" s="22" t="s">
        <v>20</v>
      </c>
      <c r="K91" s="34"/>
      <c r="L91" s="22" t="s">
        <v>47</v>
      </c>
      <c r="M91" s="25" t="s">
        <v>20</v>
      </c>
      <c r="N91" s="33"/>
      <c r="O91" s="34" t="s">
        <v>370</v>
      </c>
      <c r="P91" s="35" t="s">
        <v>634</v>
      </c>
    </row>
    <row r="92" spans="1:16" ht="18.899999999999999" customHeight="1">
      <c r="A92" s="32" t="s">
        <v>601</v>
      </c>
      <c r="B92" s="33" t="s">
        <v>371</v>
      </c>
      <c r="C92" s="33" t="s">
        <v>372</v>
      </c>
      <c r="D92" s="33" t="s">
        <v>373</v>
      </c>
      <c r="E92" s="34" t="s">
        <v>374</v>
      </c>
      <c r="F92" s="34" t="s">
        <v>375</v>
      </c>
      <c r="G92" s="33">
        <v>2.2000000000000002</v>
      </c>
      <c r="H92" s="34">
        <f t="shared" si="6"/>
        <v>3.5405568000000005</v>
      </c>
      <c r="I92" s="22" t="s">
        <v>27</v>
      </c>
      <c r="J92" s="22" t="s">
        <v>20</v>
      </c>
      <c r="K92" s="34"/>
      <c r="L92" s="33"/>
      <c r="M92" s="25" t="s">
        <v>20</v>
      </c>
      <c r="N92" s="22" t="s">
        <v>20</v>
      </c>
      <c r="O92" s="34"/>
      <c r="P92" s="35" t="s">
        <v>376</v>
      </c>
    </row>
    <row r="93" spans="1:16" ht="18.899999999999999" customHeight="1">
      <c r="A93" s="32" t="s">
        <v>601</v>
      </c>
      <c r="B93" s="37" t="s">
        <v>377</v>
      </c>
      <c r="C93" s="37" t="s">
        <v>378</v>
      </c>
      <c r="D93" s="37" t="s">
        <v>379</v>
      </c>
      <c r="E93" s="38" t="s">
        <v>368</v>
      </c>
      <c r="F93" s="38" t="s">
        <v>380</v>
      </c>
      <c r="G93" s="37">
        <v>0.5</v>
      </c>
      <c r="H93" s="38">
        <f t="shared" si="6"/>
        <v>0.80467200000000005</v>
      </c>
      <c r="I93" s="23" t="s">
        <v>27</v>
      </c>
      <c r="J93" s="23" t="s">
        <v>20</v>
      </c>
      <c r="K93" s="38"/>
      <c r="L93" s="37"/>
      <c r="M93" s="24" t="s">
        <v>20</v>
      </c>
      <c r="N93" s="23" t="s">
        <v>20</v>
      </c>
      <c r="O93" s="38"/>
      <c r="P93" s="39" t="s">
        <v>381</v>
      </c>
    </row>
    <row r="94" spans="1:16" ht="18.899999999999999" customHeight="1">
      <c r="A94" s="32" t="s">
        <v>601</v>
      </c>
      <c r="B94" s="37" t="s">
        <v>382</v>
      </c>
      <c r="C94" s="37" t="s">
        <v>378</v>
      </c>
      <c r="D94" s="37" t="s">
        <v>383</v>
      </c>
      <c r="E94" s="38" t="s">
        <v>368</v>
      </c>
      <c r="F94" s="38" t="s">
        <v>384</v>
      </c>
      <c r="G94" s="37">
        <v>0.2</v>
      </c>
      <c r="H94" s="38">
        <f t="shared" si="6"/>
        <v>0.32186880000000007</v>
      </c>
      <c r="I94" s="23" t="s">
        <v>27</v>
      </c>
      <c r="J94" s="23" t="s">
        <v>20</v>
      </c>
      <c r="K94" s="38"/>
      <c r="L94" s="37"/>
      <c r="M94" s="24" t="s">
        <v>20</v>
      </c>
      <c r="N94" s="23" t="s">
        <v>20</v>
      </c>
      <c r="O94" s="38"/>
      <c r="P94" s="39" t="s">
        <v>241</v>
      </c>
    </row>
    <row r="95" spans="1:16" ht="18.899999999999999" customHeight="1">
      <c r="A95" s="32" t="s">
        <v>601</v>
      </c>
      <c r="B95" s="37" t="s">
        <v>635</v>
      </c>
      <c r="C95" s="37" t="s">
        <v>385</v>
      </c>
      <c r="D95" s="37" t="s">
        <v>386</v>
      </c>
      <c r="E95" s="38" t="s">
        <v>374</v>
      </c>
      <c r="F95" s="38" t="s">
        <v>387</v>
      </c>
      <c r="G95" s="37">
        <v>2.5</v>
      </c>
      <c r="H95" s="38">
        <f t="shared" si="6"/>
        <v>4.0233600000000003</v>
      </c>
      <c r="I95" s="23" t="s">
        <v>159</v>
      </c>
      <c r="J95" s="23" t="s">
        <v>20</v>
      </c>
      <c r="K95" s="38"/>
      <c r="L95" s="37"/>
      <c r="M95" s="24" t="s">
        <v>20</v>
      </c>
      <c r="N95" s="23" t="s">
        <v>20</v>
      </c>
      <c r="O95" s="38"/>
      <c r="P95" s="39" t="s">
        <v>636</v>
      </c>
    </row>
    <row r="96" spans="1:16" ht="18.899999999999999" customHeight="1" thickBot="1">
      <c r="A96" s="32" t="s">
        <v>602</v>
      </c>
      <c r="B96" s="33" t="s">
        <v>388</v>
      </c>
      <c r="C96" s="33" t="s">
        <v>389</v>
      </c>
      <c r="D96" s="33" t="s">
        <v>390</v>
      </c>
      <c r="E96" s="34" t="s">
        <v>391</v>
      </c>
      <c r="F96" s="34" t="s">
        <v>392</v>
      </c>
      <c r="G96" s="33">
        <v>0.1</v>
      </c>
      <c r="H96" s="34">
        <f t="shared" si="6"/>
        <v>0.16093440000000003</v>
      </c>
      <c r="I96" s="22" t="s">
        <v>71</v>
      </c>
      <c r="J96" s="33"/>
      <c r="K96" s="25" t="s">
        <v>20</v>
      </c>
      <c r="L96" s="33"/>
      <c r="M96" s="25" t="s">
        <v>20</v>
      </c>
      <c r="N96" s="22" t="s">
        <v>20</v>
      </c>
      <c r="O96" s="34"/>
      <c r="P96" s="35"/>
    </row>
    <row r="97" spans="1:16" ht="18.899999999999999" customHeight="1" thickTop="1">
      <c r="A97" s="32" t="s">
        <v>603</v>
      </c>
      <c r="B97" s="27" t="s">
        <v>393</v>
      </c>
      <c r="C97" s="27" t="s">
        <v>394</v>
      </c>
      <c r="D97" s="27" t="s">
        <v>395</v>
      </c>
      <c r="E97" s="28" t="s">
        <v>396</v>
      </c>
      <c r="F97" s="28" t="s">
        <v>397</v>
      </c>
      <c r="G97" s="27">
        <v>1</v>
      </c>
      <c r="H97" s="38">
        <f t="shared" si="6"/>
        <v>1.6093440000000001</v>
      </c>
      <c r="I97" s="29" t="s">
        <v>398</v>
      </c>
      <c r="J97" s="27"/>
      <c r="K97" s="30" t="s">
        <v>20</v>
      </c>
      <c r="L97" s="27"/>
      <c r="M97" s="30" t="s">
        <v>20</v>
      </c>
      <c r="N97" s="29" t="s">
        <v>20</v>
      </c>
      <c r="O97" s="28"/>
      <c r="P97" s="31"/>
    </row>
    <row r="98" spans="1:16" ht="18.899999999999999" customHeight="1" thickBot="1">
      <c r="A98" s="32" t="s">
        <v>603</v>
      </c>
      <c r="B98" s="37" t="s">
        <v>399</v>
      </c>
      <c r="C98" s="37" t="s">
        <v>400</v>
      </c>
      <c r="D98" s="37" t="s">
        <v>401</v>
      </c>
      <c r="E98" s="38" t="s">
        <v>396</v>
      </c>
      <c r="F98" s="38" t="s">
        <v>402</v>
      </c>
      <c r="G98" s="37">
        <v>0.4</v>
      </c>
      <c r="H98" s="38">
        <f t="shared" si="6"/>
        <v>0.64373760000000013</v>
      </c>
      <c r="I98" s="23" t="s">
        <v>398</v>
      </c>
      <c r="J98" s="37"/>
      <c r="K98" s="24" t="s">
        <v>20</v>
      </c>
      <c r="L98" s="37"/>
      <c r="M98" s="24" t="s">
        <v>20</v>
      </c>
      <c r="N98" s="23" t="s">
        <v>20</v>
      </c>
      <c r="O98" s="38"/>
      <c r="P98" s="39"/>
    </row>
    <row r="99" spans="1:16" ht="18.899999999999999" customHeight="1" thickTop="1" thickBot="1">
      <c r="A99" s="32" t="s">
        <v>604</v>
      </c>
      <c r="B99" s="27" t="s">
        <v>403</v>
      </c>
      <c r="C99" s="27" t="s">
        <v>404</v>
      </c>
      <c r="D99" s="27" t="s">
        <v>405</v>
      </c>
      <c r="E99" s="28" t="s">
        <v>406</v>
      </c>
      <c r="F99" s="28" t="s">
        <v>407</v>
      </c>
      <c r="G99" s="27">
        <v>1.6</v>
      </c>
      <c r="H99" s="28">
        <f t="shared" si="6"/>
        <v>2.5749504000000005</v>
      </c>
      <c r="I99" s="29" t="s">
        <v>27</v>
      </c>
      <c r="J99" s="29" t="s">
        <v>20</v>
      </c>
      <c r="K99" s="28"/>
      <c r="L99" s="27"/>
      <c r="M99" s="30" t="s">
        <v>20</v>
      </c>
      <c r="N99" s="29" t="s">
        <v>20</v>
      </c>
      <c r="O99" s="28"/>
      <c r="P99" s="31"/>
    </row>
    <row r="100" spans="1:16" ht="18.899999999999999" customHeight="1" thickTop="1" thickBot="1">
      <c r="A100" s="32" t="s">
        <v>605</v>
      </c>
      <c r="B100" s="27" t="s">
        <v>408</v>
      </c>
      <c r="C100" s="27" t="s">
        <v>409</v>
      </c>
      <c r="D100" s="27" t="s">
        <v>410</v>
      </c>
      <c r="E100" s="28" t="s">
        <v>411</v>
      </c>
      <c r="F100" s="28" t="s">
        <v>412</v>
      </c>
      <c r="G100" s="27">
        <v>2.2000000000000002</v>
      </c>
      <c r="H100" s="28">
        <f t="shared" si="6"/>
        <v>3.5405568000000005</v>
      </c>
      <c r="I100" s="29" t="s">
        <v>27</v>
      </c>
      <c r="J100" s="29" t="s">
        <v>20</v>
      </c>
      <c r="K100" s="28"/>
      <c r="L100" s="27"/>
      <c r="M100" s="30" t="s">
        <v>20</v>
      </c>
      <c r="N100" s="29" t="s">
        <v>20</v>
      </c>
      <c r="O100" s="28"/>
      <c r="P100" s="31"/>
    </row>
    <row r="101" spans="1:16" ht="18.899999999999999" customHeight="1" thickTop="1">
      <c r="A101" s="32" t="s">
        <v>606</v>
      </c>
      <c r="B101" s="27" t="s">
        <v>413</v>
      </c>
      <c r="C101" s="27" t="s">
        <v>414</v>
      </c>
      <c r="D101" s="27" t="s">
        <v>415</v>
      </c>
      <c r="E101" s="27" t="s">
        <v>416</v>
      </c>
      <c r="F101" s="28" t="s">
        <v>417</v>
      </c>
      <c r="G101" s="27">
        <v>0.3</v>
      </c>
      <c r="H101" s="28">
        <f t="shared" si="6"/>
        <v>0.48280319999999999</v>
      </c>
      <c r="I101" s="29" t="s">
        <v>71</v>
      </c>
      <c r="J101" s="27"/>
      <c r="K101" s="30" t="s">
        <v>20</v>
      </c>
      <c r="L101" s="27"/>
      <c r="M101" s="30" t="s">
        <v>20</v>
      </c>
      <c r="N101" s="27" t="s">
        <v>4</v>
      </c>
      <c r="O101" s="28" t="s">
        <v>370</v>
      </c>
      <c r="P101" s="31"/>
    </row>
    <row r="102" spans="1:16" ht="18.899999999999999" customHeight="1">
      <c r="A102" s="32" t="s">
        <v>606</v>
      </c>
      <c r="B102" s="37" t="s">
        <v>418</v>
      </c>
      <c r="C102" s="37" t="s">
        <v>414</v>
      </c>
      <c r="D102" s="37" t="s">
        <v>419</v>
      </c>
      <c r="E102" s="38" t="s">
        <v>420</v>
      </c>
      <c r="F102" s="38" t="s">
        <v>421</v>
      </c>
      <c r="G102" s="37">
        <v>2.6</v>
      </c>
      <c r="H102" s="38">
        <f t="shared" si="6"/>
        <v>4.1842944000000006</v>
      </c>
      <c r="I102" s="23" t="s">
        <v>27</v>
      </c>
      <c r="J102" s="37"/>
      <c r="K102" s="24" t="s">
        <v>20</v>
      </c>
      <c r="L102" s="37"/>
      <c r="M102" s="24" t="s">
        <v>20</v>
      </c>
      <c r="N102" s="37"/>
      <c r="O102" s="38" t="s">
        <v>370</v>
      </c>
      <c r="P102" s="39"/>
    </row>
    <row r="103" spans="1:16" ht="18.899999999999999" customHeight="1">
      <c r="A103" s="32" t="s">
        <v>606</v>
      </c>
      <c r="B103" s="37" t="s">
        <v>422</v>
      </c>
      <c r="C103" s="37" t="s">
        <v>423</v>
      </c>
      <c r="D103" s="37" t="s">
        <v>424</v>
      </c>
      <c r="E103" s="38" t="s">
        <v>637</v>
      </c>
      <c r="F103" s="38" t="s">
        <v>638</v>
      </c>
      <c r="G103" s="37">
        <v>4.5</v>
      </c>
      <c r="H103" s="38">
        <f t="shared" si="6"/>
        <v>7.2420480000000005</v>
      </c>
      <c r="I103" s="23" t="s">
        <v>27</v>
      </c>
      <c r="J103" s="23" t="s">
        <v>20</v>
      </c>
      <c r="K103" s="38"/>
      <c r="L103" s="37"/>
      <c r="M103" s="24" t="s">
        <v>20</v>
      </c>
      <c r="N103" s="37" t="s">
        <v>4</v>
      </c>
      <c r="O103" s="38" t="s">
        <v>370</v>
      </c>
      <c r="P103" s="39"/>
    </row>
    <row r="104" spans="1:16" ht="18.899999999999999" customHeight="1">
      <c r="A104" s="32" t="s">
        <v>606</v>
      </c>
      <c r="B104" s="33" t="s">
        <v>425</v>
      </c>
      <c r="C104" s="33" t="s">
        <v>426</v>
      </c>
      <c r="D104" s="33" t="s">
        <v>427</v>
      </c>
      <c r="E104" s="34" t="s">
        <v>428</v>
      </c>
      <c r="F104" s="34" t="s">
        <v>429</v>
      </c>
      <c r="G104" s="33">
        <v>1.3</v>
      </c>
      <c r="H104" s="34">
        <f t="shared" si="6"/>
        <v>2.0921472000000003</v>
      </c>
      <c r="I104" s="22" t="s">
        <v>32</v>
      </c>
      <c r="J104" s="33"/>
      <c r="K104" s="25" t="s">
        <v>20</v>
      </c>
      <c r="L104" s="33"/>
      <c r="M104" s="25" t="s">
        <v>20</v>
      </c>
      <c r="N104" s="22" t="s">
        <v>20</v>
      </c>
      <c r="O104" s="34"/>
      <c r="P104" s="35"/>
    </row>
    <row r="105" spans="1:16" ht="18.899999999999999" customHeight="1">
      <c r="A105" s="32" t="s">
        <v>607</v>
      </c>
      <c r="B105" s="37" t="s">
        <v>430</v>
      </c>
      <c r="C105" s="37" t="s">
        <v>431</v>
      </c>
      <c r="D105" s="37" t="s">
        <v>432</v>
      </c>
      <c r="E105" s="38" t="s">
        <v>433</v>
      </c>
      <c r="F105" s="38" t="s">
        <v>434</v>
      </c>
      <c r="G105" s="37">
        <v>0.2</v>
      </c>
      <c r="H105" s="38">
        <f t="shared" si="6"/>
        <v>0.32186880000000007</v>
      </c>
      <c r="I105" s="23" t="s">
        <v>27</v>
      </c>
      <c r="J105" s="23" t="s">
        <v>20</v>
      </c>
      <c r="K105" s="38"/>
      <c r="L105" s="37"/>
      <c r="M105" s="24" t="s">
        <v>20</v>
      </c>
      <c r="N105" s="37"/>
      <c r="O105" s="38" t="s">
        <v>370</v>
      </c>
      <c r="P105" s="39" t="s">
        <v>435</v>
      </c>
    </row>
    <row r="106" spans="1:16" ht="18.899999999999999" customHeight="1">
      <c r="A106" s="32" t="s">
        <v>607</v>
      </c>
      <c r="B106" s="37" t="s">
        <v>436</v>
      </c>
      <c r="C106" s="37" t="s">
        <v>639</v>
      </c>
      <c r="D106" s="37" t="s">
        <v>432</v>
      </c>
      <c r="E106" s="38" t="s">
        <v>433</v>
      </c>
      <c r="F106" s="38" t="s">
        <v>434</v>
      </c>
      <c r="G106" s="37">
        <v>0.2</v>
      </c>
      <c r="H106" s="38">
        <f t="shared" si="6"/>
        <v>0.32186880000000007</v>
      </c>
      <c r="I106" s="23" t="s">
        <v>27</v>
      </c>
      <c r="J106" s="37"/>
      <c r="K106" s="24" t="s">
        <v>20</v>
      </c>
      <c r="L106" s="37"/>
      <c r="M106" s="24" t="s">
        <v>20</v>
      </c>
      <c r="N106" s="23" t="s">
        <v>20</v>
      </c>
      <c r="O106" s="38"/>
      <c r="P106" s="39" t="s">
        <v>437</v>
      </c>
    </row>
    <row r="107" spans="1:16" ht="18.899999999999999" customHeight="1">
      <c r="A107" s="32" t="s">
        <v>607</v>
      </c>
      <c r="B107" s="33" t="s">
        <v>438</v>
      </c>
      <c r="C107" s="33" t="s">
        <v>431</v>
      </c>
      <c r="D107" s="33" t="s">
        <v>439</v>
      </c>
      <c r="E107" s="34" t="s">
        <v>433</v>
      </c>
      <c r="F107" s="34" t="s">
        <v>440</v>
      </c>
      <c r="G107" s="33">
        <v>0.25</v>
      </c>
      <c r="H107" s="34">
        <f t="shared" si="6"/>
        <v>0.40233600000000003</v>
      </c>
      <c r="I107" s="22" t="s">
        <v>159</v>
      </c>
      <c r="J107" s="33"/>
      <c r="K107" s="25" t="s">
        <v>20</v>
      </c>
      <c r="L107" s="33"/>
      <c r="M107" s="25" t="s">
        <v>20</v>
      </c>
      <c r="N107" s="33"/>
      <c r="O107" s="34" t="s">
        <v>370</v>
      </c>
      <c r="P107" s="35" t="s">
        <v>441</v>
      </c>
    </row>
    <row r="108" spans="1:16" ht="18.899999999999999" customHeight="1">
      <c r="A108" s="32" t="s">
        <v>607</v>
      </c>
      <c r="B108" s="37" t="s">
        <v>442</v>
      </c>
      <c r="C108" s="37" t="s">
        <v>443</v>
      </c>
      <c r="D108" s="37" t="s">
        <v>444</v>
      </c>
      <c r="E108" s="38" t="s">
        <v>433</v>
      </c>
      <c r="F108" s="38" t="s">
        <v>445</v>
      </c>
      <c r="G108" s="37">
        <v>0.75</v>
      </c>
      <c r="H108" s="38">
        <f t="shared" si="6"/>
        <v>1.2070080000000001</v>
      </c>
      <c r="I108" s="23" t="s">
        <v>42</v>
      </c>
      <c r="J108" s="23" t="s">
        <v>20</v>
      </c>
      <c r="K108" s="38"/>
      <c r="L108" s="37"/>
      <c r="M108" s="24" t="s">
        <v>20</v>
      </c>
      <c r="N108" s="37"/>
      <c r="O108" s="38" t="s">
        <v>370</v>
      </c>
      <c r="P108" s="39" t="s">
        <v>446</v>
      </c>
    </row>
    <row r="109" spans="1:16" ht="21.9" customHeight="1">
      <c r="A109" s="32" t="s">
        <v>607</v>
      </c>
      <c r="B109" s="37" t="s">
        <v>447</v>
      </c>
      <c r="C109" s="37" t="s">
        <v>448</v>
      </c>
      <c r="D109" s="37" t="s">
        <v>449</v>
      </c>
      <c r="E109" s="38" t="s">
        <v>433</v>
      </c>
      <c r="F109" s="38" t="s">
        <v>450</v>
      </c>
      <c r="G109" s="37">
        <v>0.12</v>
      </c>
      <c r="H109" s="38">
        <f t="shared" si="6"/>
        <v>0.19312128000000001</v>
      </c>
      <c r="I109" s="23" t="s">
        <v>159</v>
      </c>
      <c r="J109" s="37"/>
      <c r="K109" s="24" t="s">
        <v>20</v>
      </c>
      <c r="L109" s="37"/>
      <c r="M109" s="24" t="s">
        <v>20</v>
      </c>
      <c r="N109" s="23" t="s">
        <v>20</v>
      </c>
      <c r="O109" s="38"/>
      <c r="P109" s="39" t="s">
        <v>640</v>
      </c>
    </row>
    <row r="110" spans="1:16" ht="18" customHeight="1">
      <c r="A110" s="32" t="s">
        <v>607</v>
      </c>
      <c r="B110" s="33" t="s">
        <v>451</v>
      </c>
      <c r="C110" s="33" t="s">
        <v>452</v>
      </c>
      <c r="D110" s="33" t="s">
        <v>453</v>
      </c>
      <c r="E110" s="34" t="s">
        <v>433</v>
      </c>
      <c r="F110" s="34" t="s">
        <v>454</v>
      </c>
      <c r="G110" s="33">
        <v>3.25</v>
      </c>
      <c r="H110" s="34">
        <f t="shared" si="6"/>
        <v>5.2303680000000004</v>
      </c>
      <c r="I110" s="22" t="s">
        <v>27</v>
      </c>
      <c r="J110" s="22" t="s">
        <v>20</v>
      </c>
      <c r="K110" s="34"/>
      <c r="L110" s="33"/>
      <c r="M110" s="25" t="s">
        <v>20</v>
      </c>
      <c r="N110" s="33"/>
      <c r="O110" s="34" t="s">
        <v>370</v>
      </c>
      <c r="P110" s="35" t="s">
        <v>455</v>
      </c>
    </row>
    <row r="111" spans="1:16" ht="20.100000000000001" customHeight="1">
      <c r="A111" s="32" t="s">
        <v>607</v>
      </c>
      <c r="B111" s="37" t="s">
        <v>456</v>
      </c>
      <c r="C111" s="37" t="s">
        <v>457</v>
      </c>
      <c r="D111" s="37" t="s">
        <v>458</v>
      </c>
      <c r="E111" s="38" t="s">
        <v>433</v>
      </c>
      <c r="F111" s="38" t="s">
        <v>459</v>
      </c>
      <c r="G111" s="37">
        <v>0.2</v>
      </c>
      <c r="H111" s="38">
        <f t="shared" si="6"/>
        <v>0.32186880000000007</v>
      </c>
      <c r="I111" s="23" t="s">
        <v>159</v>
      </c>
      <c r="J111" s="23" t="s">
        <v>20</v>
      </c>
      <c r="K111" s="38"/>
      <c r="L111" s="37"/>
      <c r="M111" s="24" t="s">
        <v>20</v>
      </c>
      <c r="N111" s="23" t="s">
        <v>20</v>
      </c>
      <c r="O111" s="38"/>
      <c r="P111" s="39" t="s">
        <v>435</v>
      </c>
    </row>
    <row r="112" spans="1:16" ht="20.100000000000001" customHeight="1">
      <c r="A112" s="32" t="s">
        <v>607</v>
      </c>
      <c r="B112" s="37" t="s">
        <v>460</v>
      </c>
      <c r="C112" s="37" t="s">
        <v>461</v>
      </c>
      <c r="D112" s="37" t="s">
        <v>641</v>
      </c>
      <c r="E112" s="38" t="s">
        <v>433</v>
      </c>
      <c r="F112" s="38" t="s">
        <v>462</v>
      </c>
      <c r="G112" s="37">
        <v>0.2</v>
      </c>
      <c r="H112" s="38">
        <f t="shared" si="6"/>
        <v>0.32186880000000007</v>
      </c>
      <c r="I112" s="23" t="s">
        <v>71</v>
      </c>
      <c r="J112" s="37"/>
      <c r="K112" s="24" t="s">
        <v>20</v>
      </c>
      <c r="L112" s="37"/>
      <c r="M112" s="24" t="s">
        <v>20</v>
      </c>
      <c r="N112" s="23" t="s">
        <v>20</v>
      </c>
      <c r="O112" s="38"/>
      <c r="P112" s="39" t="s">
        <v>642</v>
      </c>
    </row>
    <row r="113" spans="1:16" ht="18" customHeight="1">
      <c r="A113" s="32" t="s">
        <v>607</v>
      </c>
      <c r="B113" s="33" t="s">
        <v>643</v>
      </c>
      <c r="C113" s="33" t="s">
        <v>463</v>
      </c>
      <c r="D113" s="33" t="s">
        <v>464</v>
      </c>
      <c r="E113" s="34" t="s">
        <v>433</v>
      </c>
      <c r="F113" s="34" t="s">
        <v>465</v>
      </c>
      <c r="G113" s="33">
        <v>0.2</v>
      </c>
      <c r="H113" s="34">
        <f t="shared" si="6"/>
        <v>0.32186880000000007</v>
      </c>
      <c r="I113" s="22" t="s">
        <v>86</v>
      </c>
      <c r="J113" s="33"/>
      <c r="K113" s="25" t="s">
        <v>20</v>
      </c>
      <c r="L113" s="33"/>
      <c r="M113" s="25" t="s">
        <v>20</v>
      </c>
      <c r="N113" s="22" t="s">
        <v>20</v>
      </c>
      <c r="O113" s="34"/>
      <c r="P113" s="35" t="s">
        <v>466</v>
      </c>
    </row>
    <row r="114" spans="1:16" ht="20.100000000000001" customHeight="1">
      <c r="A114" s="32" t="s">
        <v>607</v>
      </c>
      <c r="B114" s="33" t="s">
        <v>467</v>
      </c>
      <c r="C114" s="33" t="s">
        <v>468</v>
      </c>
      <c r="D114" s="33" t="s">
        <v>469</v>
      </c>
      <c r="E114" s="34" t="s">
        <v>433</v>
      </c>
      <c r="F114" s="34" t="s">
        <v>470</v>
      </c>
      <c r="G114" s="33">
        <v>0.2</v>
      </c>
      <c r="H114" s="34">
        <f t="shared" si="6"/>
        <v>0.32186880000000007</v>
      </c>
      <c r="I114" s="22" t="s">
        <v>27</v>
      </c>
      <c r="J114" s="22" t="s">
        <v>20</v>
      </c>
      <c r="K114" s="34"/>
      <c r="L114" s="33"/>
      <c r="M114" s="25" t="s">
        <v>20</v>
      </c>
      <c r="N114" s="22" t="s">
        <v>20</v>
      </c>
      <c r="O114" s="34"/>
      <c r="P114" s="35" t="s">
        <v>471</v>
      </c>
    </row>
    <row r="115" spans="1:16" ht="18" customHeight="1">
      <c r="A115" s="32" t="s">
        <v>607</v>
      </c>
      <c r="B115" s="37" t="s">
        <v>472</v>
      </c>
      <c r="C115" s="37" t="s">
        <v>468</v>
      </c>
      <c r="D115" s="37" t="s">
        <v>469</v>
      </c>
      <c r="E115" s="38" t="s">
        <v>433</v>
      </c>
      <c r="F115" s="38" t="s">
        <v>470</v>
      </c>
      <c r="G115" s="37">
        <v>0.2</v>
      </c>
      <c r="H115" s="38">
        <f t="shared" si="6"/>
        <v>0.32186880000000007</v>
      </c>
      <c r="I115" s="23" t="s">
        <v>27</v>
      </c>
      <c r="J115" s="37"/>
      <c r="K115" s="24" t="s">
        <v>20</v>
      </c>
      <c r="L115" s="37"/>
      <c r="M115" s="24" t="s">
        <v>20</v>
      </c>
      <c r="N115" s="23" t="s">
        <v>20</v>
      </c>
      <c r="O115" s="38"/>
      <c r="P115" s="39" t="s">
        <v>466</v>
      </c>
    </row>
    <row r="116" spans="1:16" ht="18" customHeight="1">
      <c r="A116" s="32" t="s">
        <v>607</v>
      </c>
      <c r="B116" s="37" t="s">
        <v>473</v>
      </c>
      <c r="C116" s="37" t="s">
        <v>468</v>
      </c>
      <c r="D116" s="37" t="s">
        <v>474</v>
      </c>
      <c r="E116" s="38" t="s">
        <v>433</v>
      </c>
      <c r="F116" s="38" t="s">
        <v>475</v>
      </c>
      <c r="G116" s="37">
        <v>0.19</v>
      </c>
      <c r="H116" s="38">
        <f t="shared" si="6"/>
        <v>0.30577536000000005</v>
      </c>
      <c r="I116" s="23" t="s">
        <v>159</v>
      </c>
      <c r="J116" s="37"/>
      <c r="K116" s="24" t="s">
        <v>20</v>
      </c>
      <c r="L116" s="37"/>
      <c r="M116" s="24" t="s">
        <v>20</v>
      </c>
      <c r="N116" s="37"/>
      <c r="O116" s="38" t="s">
        <v>370</v>
      </c>
      <c r="P116" s="39" t="s">
        <v>476</v>
      </c>
    </row>
    <row r="117" spans="1:16" ht="20.100000000000001" customHeight="1">
      <c r="A117" s="32" t="s">
        <v>607</v>
      </c>
      <c r="B117" s="37" t="s">
        <v>477</v>
      </c>
      <c r="C117" s="37" t="s">
        <v>468</v>
      </c>
      <c r="D117" s="37" t="s">
        <v>478</v>
      </c>
      <c r="E117" s="38" t="s">
        <v>433</v>
      </c>
      <c r="F117" s="38" t="s">
        <v>479</v>
      </c>
      <c r="G117" s="37">
        <v>0.18</v>
      </c>
      <c r="H117" s="38">
        <f t="shared" si="6"/>
        <v>0.28968191999999998</v>
      </c>
      <c r="I117" s="23" t="s">
        <v>27</v>
      </c>
      <c r="J117" s="23" t="s">
        <v>20</v>
      </c>
      <c r="K117" s="38"/>
      <c r="L117" s="37"/>
      <c r="M117" s="24" t="s">
        <v>20</v>
      </c>
      <c r="N117" s="23" t="s">
        <v>20</v>
      </c>
      <c r="O117" s="38"/>
      <c r="P117" s="39" t="s">
        <v>480</v>
      </c>
    </row>
    <row r="118" spans="1:16" ht="15" customHeight="1">
      <c r="A118" s="32" t="s">
        <v>607</v>
      </c>
      <c r="B118" s="37" t="s">
        <v>481</v>
      </c>
      <c r="C118" s="37" t="s">
        <v>482</v>
      </c>
      <c r="D118" s="37" t="s">
        <v>483</v>
      </c>
      <c r="E118" s="38" t="s">
        <v>433</v>
      </c>
      <c r="F118" s="38" t="s">
        <v>484</v>
      </c>
      <c r="G118" s="37">
        <v>0.4</v>
      </c>
      <c r="H118" s="38">
        <f t="shared" si="6"/>
        <v>0.64373760000000013</v>
      </c>
      <c r="I118" s="23" t="s">
        <v>27</v>
      </c>
      <c r="J118" s="23" t="s">
        <v>20</v>
      </c>
      <c r="K118" s="38"/>
      <c r="L118" s="37"/>
      <c r="M118" s="24" t="s">
        <v>20</v>
      </c>
      <c r="N118" s="23" t="s">
        <v>20</v>
      </c>
      <c r="O118" s="38"/>
      <c r="P118" s="39" t="s">
        <v>485</v>
      </c>
    </row>
    <row r="119" spans="1:16" ht="15" customHeight="1">
      <c r="A119" s="32" t="s">
        <v>607</v>
      </c>
      <c r="B119" s="37" t="s">
        <v>486</v>
      </c>
      <c r="C119" s="37" t="s">
        <v>482</v>
      </c>
      <c r="D119" s="37" t="s">
        <v>487</v>
      </c>
      <c r="E119" s="38" t="s">
        <v>433</v>
      </c>
      <c r="F119" s="38" t="s">
        <v>488</v>
      </c>
      <c r="G119" s="37">
        <v>0.26</v>
      </c>
      <c r="H119" s="38">
        <f t="shared" si="6"/>
        <v>0.41842944000000004</v>
      </c>
      <c r="I119" s="23" t="s">
        <v>489</v>
      </c>
      <c r="J119" s="37"/>
      <c r="K119" s="24" t="s">
        <v>20</v>
      </c>
      <c r="L119" s="37"/>
      <c r="M119" s="24" t="s">
        <v>20</v>
      </c>
      <c r="N119" s="23" t="s">
        <v>20</v>
      </c>
      <c r="O119" s="38"/>
      <c r="P119" s="39" t="s">
        <v>490</v>
      </c>
    </row>
    <row r="120" spans="1:16" ht="15" customHeight="1">
      <c r="A120" s="32" t="s">
        <v>607</v>
      </c>
      <c r="B120" s="37" t="s">
        <v>644</v>
      </c>
      <c r="C120" s="37" t="s">
        <v>491</v>
      </c>
      <c r="D120" s="37" t="s">
        <v>492</v>
      </c>
      <c r="E120" s="38" t="s">
        <v>433</v>
      </c>
      <c r="F120" s="38" t="s">
        <v>493</v>
      </c>
      <c r="G120" s="37">
        <v>0.9</v>
      </c>
      <c r="H120" s="38">
        <f t="shared" si="6"/>
        <v>1.4484096000000002</v>
      </c>
      <c r="I120" s="23" t="s">
        <v>159</v>
      </c>
      <c r="J120" s="23" t="s">
        <v>20</v>
      </c>
      <c r="K120" s="38"/>
      <c r="L120" s="37"/>
      <c r="M120" s="24" t="s">
        <v>20</v>
      </c>
      <c r="N120" s="37"/>
      <c r="O120" s="38" t="s">
        <v>370</v>
      </c>
      <c r="P120" s="39" t="s">
        <v>494</v>
      </c>
    </row>
    <row r="121" spans="1:16" ht="15" customHeight="1">
      <c r="A121" s="32" t="s">
        <v>607</v>
      </c>
      <c r="B121" s="33" t="s">
        <v>495</v>
      </c>
      <c r="C121" s="33" t="s">
        <v>496</v>
      </c>
      <c r="D121" s="33" t="s">
        <v>497</v>
      </c>
      <c r="E121" s="34" t="s">
        <v>433</v>
      </c>
      <c r="F121" s="34" t="s">
        <v>498</v>
      </c>
      <c r="G121" s="33">
        <v>0.4</v>
      </c>
      <c r="H121" s="34">
        <f t="shared" si="6"/>
        <v>0.64373760000000013</v>
      </c>
      <c r="I121" s="22" t="s">
        <v>159</v>
      </c>
      <c r="J121" s="33"/>
      <c r="K121" s="25" t="s">
        <v>20</v>
      </c>
      <c r="L121" s="22" t="s">
        <v>645</v>
      </c>
      <c r="M121" s="34"/>
      <c r="N121" s="22" t="s">
        <v>20</v>
      </c>
      <c r="O121" s="34"/>
      <c r="P121" s="35" t="s">
        <v>241</v>
      </c>
    </row>
    <row r="122" spans="1:16" ht="15" customHeight="1">
      <c r="A122" s="32" t="s">
        <v>607</v>
      </c>
      <c r="B122" s="33" t="s">
        <v>499</v>
      </c>
      <c r="C122" s="33" t="s">
        <v>500</v>
      </c>
      <c r="D122" s="33" t="s">
        <v>501</v>
      </c>
      <c r="E122" s="34" t="s">
        <v>433</v>
      </c>
      <c r="F122" s="34" t="s">
        <v>502</v>
      </c>
      <c r="G122" s="33">
        <v>0.15</v>
      </c>
      <c r="H122" s="34">
        <f t="shared" si="6"/>
        <v>0.24140159999999999</v>
      </c>
      <c r="I122" s="22" t="s">
        <v>159</v>
      </c>
      <c r="J122" s="33"/>
      <c r="K122" s="25" t="s">
        <v>20</v>
      </c>
      <c r="L122" s="22" t="s">
        <v>645</v>
      </c>
      <c r="M122" s="34"/>
      <c r="N122" s="22" t="s">
        <v>20</v>
      </c>
      <c r="O122" s="34"/>
      <c r="P122" s="35" t="s">
        <v>503</v>
      </c>
    </row>
    <row r="123" spans="1:16" ht="15" customHeight="1">
      <c r="A123" s="32" t="s">
        <v>607</v>
      </c>
      <c r="B123" s="33" t="s">
        <v>504</v>
      </c>
      <c r="C123" s="33" t="s">
        <v>505</v>
      </c>
      <c r="D123" s="33" t="s">
        <v>506</v>
      </c>
      <c r="E123" s="34" t="s">
        <v>433</v>
      </c>
      <c r="F123" s="34" t="s">
        <v>507</v>
      </c>
      <c r="G123" s="33">
        <v>0.3</v>
      </c>
      <c r="H123" s="34">
        <f t="shared" si="6"/>
        <v>0.48280319999999999</v>
      </c>
      <c r="I123" s="22" t="s">
        <v>27</v>
      </c>
      <c r="J123" s="22" t="s">
        <v>20</v>
      </c>
      <c r="K123" s="34"/>
      <c r="L123" s="33"/>
      <c r="M123" s="25" t="s">
        <v>20</v>
      </c>
      <c r="N123" s="33"/>
      <c r="O123" s="34" t="s">
        <v>370</v>
      </c>
      <c r="P123" s="35" t="s">
        <v>508</v>
      </c>
    </row>
    <row r="124" spans="1:16" ht="15" customHeight="1">
      <c r="A124" s="32" t="s">
        <v>607</v>
      </c>
      <c r="B124" s="33" t="s">
        <v>646</v>
      </c>
      <c r="C124" s="33" t="s">
        <v>505</v>
      </c>
      <c r="D124" s="33" t="s">
        <v>509</v>
      </c>
      <c r="E124" s="34" t="s">
        <v>433</v>
      </c>
      <c r="F124" s="34" t="s">
        <v>510</v>
      </c>
      <c r="G124" s="33">
        <v>0.2</v>
      </c>
      <c r="H124" s="34">
        <f t="shared" si="6"/>
        <v>0.32186880000000007</v>
      </c>
      <c r="I124" s="22" t="s">
        <v>27</v>
      </c>
      <c r="J124" s="22" t="s">
        <v>20</v>
      </c>
      <c r="K124" s="34"/>
      <c r="L124" s="33"/>
      <c r="M124" s="25" t="s">
        <v>20</v>
      </c>
      <c r="N124" s="33"/>
      <c r="O124" s="34" t="s">
        <v>370</v>
      </c>
      <c r="P124" s="39" t="s">
        <v>647</v>
      </c>
    </row>
    <row r="125" spans="1:16" ht="15" customHeight="1">
      <c r="A125" s="32" t="s">
        <v>607</v>
      </c>
      <c r="B125" s="33" t="s">
        <v>511</v>
      </c>
      <c r="C125" s="33" t="s">
        <v>505</v>
      </c>
      <c r="D125" s="33" t="s">
        <v>512</v>
      </c>
      <c r="E125" s="34" t="s">
        <v>433</v>
      </c>
      <c r="F125" s="34" t="s">
        <v>513</v>
      </c>
      <c r="G125" s="33">
        <v>0.5</v>
      </c>
      <c r="H125" s="34">
        <f t="shared" si="6"/>
        <v>0.80467200000000005</v>
      </c>
      <c r="I125" s="22" t="s">
        <v>27</v>
      </c>
      <c r="J125" s="22" t="s">
        <v>20</v>
      </c>
      <c r="K125" s="34"/>
      <c r="L125" s="33"/>
      <c r="M125" s="25" t="s">
        <v>20</v>
      </c>
      <c r="N125" s="33"/>
      <c r="O125" s="34" t="s">
        <v>370</v>
      </c>
      <c r="P125" s="35" t="s">
        <v>648</v>
      </c>
    </row>
    <row r="126" spans="1:16" ht="15" customHeight="1">
      <c r="A126" s="32" t="s">
        <v>608</v>
      </c>
      <c r="B126" s="33" t="s">
        <v>514</v>
      </c>
      <c r="C126" s="33" t="s">
        <v>515</v>
      </c>
      <c r="D126" s="33" t="s">
        <v>516</v>
      </c>
      <c r="E126" s="34" t="s">
        <v>517</v>
      </c>
      <c r="F126" s="34" t="s">
        <v>518</v>
      </c>
      <c r="G126" s="33">
        <v>0.4</v>
      </c>
      <c r="H126" s="34">
        <f t="shared" si="6"/>
        <v>0.64373760000000013</v>
      </c>
      <c r="I126" s="36" t="s">
        <v>27</v>
      </c>
      <c r="J126" s="33"/>
      <c r="K126" s="25" t="s">
        <v>20</v>
      </c>
      <c r="L126" s="33"/>
      <c r="M126" s="25" t="s">
        <v>20</v>
      </c>
      <c r="N126" s="22" t="s">
        <v>20</v>
      </c>
      <c r="O126" s="34"/>
      <c r="P126" s="35"/>
    </row>
    <row r="127" spans="1:16" ht="15" customHeight="1">
      <c r="A127" s="32" t="s">
        <v>608</v>
      </c>
      <c r="B127" s="37" t="s">
        <v>519</v>
      </c>
      <c r="C127" s="37" t="s">
        <v>520</v>
      </c>
      <c r="D127" s="37" t="s">
        <v>521</v>
      </c>
      <c r="E127" s="38" t="s">
        <v>522</v>
      </c>
      <c r="F127" s="38" t="s">
        <v>523</v>
      </c>
      <c r="G127" s="37">
        <v>0.4</v>
      </c>
      <c r="H127" s="38">
        <f t="shared" si="6"/>
        <v>0.64373760000000013</v>
      </c>
      <c r="I127" s="23" t="s">
        <v>71</v>
      </c>
      <c r="J127" s="37"/>
      <c r="K127" s="24" t="s">
        <v>20</v>
      </c>
      <c r="L127" s="37"/>
      <c r="M127" s="24" t="s">
        <v>20</v>
      </c>
      <c r="N127" s="23" t="s">
        <v>20</v>
      </c>
      <c r="O127" s="38"/>
      <c r="P127" s="39"/>
    </row>
    <row r="128" spans="1:16" ht="15" customHeight="1">
      <c r="A128" s="32" t="s">
        <v>608</v>
      </c>
      <c r="B128" s="37" t="s">
        <v>197</v>
      </c>
      <c r="C128" s="37" t="s">
        <v>649</v>
      </c>
      <c r="D128" s="37" t="s">
        <v>524</v>
      </c>
      <c r="E128" s="38" t="s">
        <v>197</v>
      </c>
      <c r="F128" s="38" t="s">
        <v>525</v>
      </c>
      <c r="G128" s="37">
        <v>19.100000000000001</v>
      </c>
      <c r="H128" s="38">
        <f t="shared" si="6"/>
        <v>30.738470400000004</v>
      </c>
      <c r="I128" s="23" t="s">
        <v>159</v>
      </c>
      <c r="J128" s="23" t="s">
        <v>20</v>
      </c>
      <c r="K128" s="38"/>
      <c r="L128" s="37"/>
      <c r="M128" s="24" t="s">
        <v>20</v>
      </c>
      <c r="N128" s="23" t="s">
        <v>20</v>
      </c>
      <c r="O128" s="38"/>
      <c r="P128" s="39" t="s">
        <v>289</v>
      </c>
    </row>
    <row r="129" spans="1:16" ht="15" customHeight="1">
      <c r="A129" s="32" t="s">
        <v>608</v>
      </c>
      <c r="B129" s="33" t="s">
        <v>197</v>
      </c>
      <c r="C129" s="33" t="s">
        <v>649</v>
      </c>
      <c r="D129" s="33" t="s">
        <v>524</v>
      </c>
      <c r="E129" s="34" t="s">
        <v>197</v>
      </c>
      <c r="F129" s="34" t="s">
        <v>525</v>
      </c>
      <c r="G129" s="37">
        <v>0.6</v>
      </c>
      <c r="H129" s="38">
        <f t="shared" si="6"/>
        <v>0.96560639999999998</v>
      </c>
      <c r="I129" s="23" t="s">
        <v>42</v>
      </c>
      <c r="J129" s="23" t="s">
        <v>20</v>
      </c>
      <c r="K129" s="38"/>
      <c r="L129" s="37"/>
      <c r="M129" s="24" t="s">
        <v>20</v>
      </c>
      <c r="N129" s="23" t="s">
        <v>20</v>
      </c>
      <c r="O129" s="38"/>
      <c r="P129" s="39" t="s">
        <v>526</v>
      </c>
    </row>
    <row r="130" spans="1:16" ht="15" customHeight="1" thickBot="1">
      <c r="A130" s="32" t="s">
        <v>608</v>
      </c>
      <c r="B130" s="33" t="s">
        <v>527</v>
      </c>
      <c r="C130" s="33" t="s">
        <v>528</v>
      </c>
      <c r="D130" s="33" t="s">
        <v>529</v>
      </c>
      <c r="E130" s="34" t="s">
        <v>530</v>
      </c>
      <c r="F130" s="34" t="s">
        <v>531</v>
      </c>
      <c r="G130" s="37">
        <v>0.7</v>
      </c>
      <c r="H130" s="38">
        <f t="shared" si="6"/>
        <v>1.1265407999999999</v>
      </c>
      <c r="I130" s="23" t="s">
        <v>27</v>
      </c>
      <c r="J130" s="23" t="s">
        <v>20</v>
      </c>
      <c r="K130" s="38"/>
      <c r="L130" s="23" t="s">
        <v>39</v>
      </c>
      <c r="M130" s="38"/>
      <c r="N130" s="37"/>
      <c r="O130" s="38" t="s">
        <v>370</v>
      </c>
      <c r="P130" s="39"/>
    </row>
    <row r="131" spans="1:16" ht="15" customHeight="1" thickTop="1" thickBot="1">
      <c r="A131" s="32" t="s">
        <v>610</v>
      </c>
      <c r="B131" s="27" t="s">
        <v>532</v>
      </c>
      <c r="C131" s="27" t="s">
        <v>533</v>
      </c>
      <c r="D131" s="27" t="s">
        <v>534</v>
      </c>
      <c r="E131" s="28" t="s">
        <v>535</v>
      </c>
      <c r="F131" s="27" t="s">
        <v>536</v>
      </c>
      <c r="G131" s="27">
        <v>0.1</v>
      </c>
      <c r="H131" s="28">
        <f t="shared" si="6"/>
        <v>0.16093440000000003</v>
      </c>
      <c r="I131" s="29" t="s">
        <v>398</v>
      </c>
      <c r="J131" s="27"/>
      <c r="K131" s="30" t="s">
        <v>20</v>
      </c>
      <c r="L131" s="27"/>
      <c r="M131" s="30" t="s">
        <v>489</v>
      </c>
      <c r="N131" s="27"/>
      <c r="O131" s="28" t="s">
        <v>537</v>
      </c>
      <c r="P131" s="31" t="s">
        <v>567</v>
      </c>
    </row>
    <row r="132" spans="1:16" ht="15" customHeight="1" thickTop="1">
      <c r="A132" s="32" t="s">
        <v>609</v>
      </c>
      <c r="B132" s="27" t="s">
        <v>538</v>
      </c>
      <c r="C132" s="27" t="s">
        <v>539</v>
      </c>
      <c r="D132" s="27" t="s">
        <v>540</v>
      </c>
      <c r="E132" s="28" t="s">
        <v>541</v>
      </c>
      <c r="F132" s="27" t="s">
        <v>542</v>
      </c>
      <c r="G132" s="27">
        <v>0.8</v>
      </c>
      <c r="H132" s="28">
        <f t="shared" si="6"/>
        <v>1.2874752000000003</v>
      </c>
      <c r="I132" s="45" t="s">
        <v>27</v>
      </c>
      <c r="J132" s="27"/>
      <c r="K132" s="30" t="s">
        <v>20</v>
      </c>
      <c r="L132" s="27"/>
      <c r="M132" s="30" t="s">
        <v>20</v>
      </c>
      <c r="N132" s="29" t="s">
        <v>20</v>
      </c>
      <c r="O132" s="28"/>
      <c r="P132" s="31"/>
    </row>
    <row r="133" spans="1:16" ht="15" customHeight="1" thickBot="1">
      <c r="A133" s="46" t="s">
        <v>609</v>
      </c>
      <c r="B133" s="47" t="s">
        <v>543</v>
      </c>
      <c r="C133" s="47" t="s">
        <v>544</v>
      </c>
      <c r="D133" s="47" t="s">
        <v>545</v>
      </c>
      <c r="E133" s="48" t="s">
        <v>541</v>
      </c>
      <c r="F133" s="47" t="s">
        <v>546</v>
      </c>
      <c r="G133" s="47">
        <v>0.3</v>
      </c>
      <c r="H133" s="48">
        <f t="shared" si="6"/>
        <v>0.48280319999999999</v>
      </c>
      <c r="I133" s="49" t="s">
        <v>32</v>
      </c>
      <c r="J133" s="47"/>
      <c r="K133" s="50" t="s">
        <v>20</v>
      </c>
      <c r="L133" s="47"/>
      <c r="M133" s="50" t="s">
        <v>20</v>
      </c>
      <c r="N133" s="49" t="s">
        <v>20</v>
      </c>
      <c r="O133" s="48"/>
      <c r="P133" s="51" t="s">
        <v>567</v>
      </c>
    </row>
    <row r="134" spans="1:16" ht="12" customHeight="1" thickTop="1">
      <c r="A134" s="21"/>
      <c r="B134" s="6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8"/>
    </row>
    <row r="135" spans="1:16" ht="12" customHeight="1">
      <c r="A135" s="21"/>
      <c r="B135" s="20" t="s">
        <v>547</v>
      </c>
      <c r="C135" s="7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5"/>
    </row>
    <row r="136" spans="1:16" ht="12" customHeight="1">
      <c r="A136" s="21"/>
      <c r="B136" s="9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5"/>
    </row>
    <row r="137" spans="1:16" ht="12" customHeight="1">
      <c r="A137" s="21"/>
      <c r="B137" s="9"/>
      <c r="C137" s="2" t="s">
        <v>548</v>
      </c>
      <c r="D137" s="15" t="s">
        <v>549</v>
      </c>
      <c r="E137" s="15"/>
      <c r="G137" s="4" t="s">
        <v>550</v>
      </c>
      <c r="H137" s="4"/>
      <c r="J137" s="4" t="s">
        <v>551</v>
      </c>
      <c r="L137" s="4"/>
      <c r="M137" s="4"/>
      <c r="O137" s="4" t="s">
        <v>552</v>
      </c>
      <c r="P137" s="5"/>
    </row>
    <row r="138" spans="1:16" ht="12" customHeight="1">
      <c r="A138" s="21"/>
      <c r="B138" s="9"/>
      <c r="C138" s="2" t="s">
        <v>9</v>
      </c>
      <c r="D138" s="17" t="s">
        <v>553</v>
      </c>
      <c r="E138" s="2" t="s">
        <v>554</v>
      </c>
      <c r="G138" s="17" t="s">
        <v>553</v>
      </c>
      <c r="H138" s="4" t="s">
        <v>555</v>
      </c>
      <c r="J138" s="4"/>
      <c r="K138" s="17" t="s">
        <v>553</v>
      </c>
      <c r="L138" s="4" t="s">
        <v>555</v>
      </c>
      <c r="M138" s="4"/>
      <c r="O138" s="2" t="s">
        <v>553</v>
      </c>
      <c r="P138" s="3" t="s">
        <v>554</v>
      </c>
    </row>
    <row r="139" spans="1:16" ht="12" customHeight="1">
      <c r="A139" s="21"/>
      <c r="B139" s="9"/>
      <c r="C139" s="4"/>
      <c r="D139" s="4"/>
      <c r="E139" s="2"/>
      <c r="G139" s="4"/>
      <c r="H139" s="4"/>
      <c r="J139" s="4"/>
      <c r="K139" s="4"/>
      <c r="L139" s="4"/>
      <c r="M139" s="4"/>
      <c r="O139" s="2"/>
      <c r="P139" s="3"/>
    </row>
    <row r="140" spans="1:16" ht="12" customHeight="1">
      <c r="A140" s="21"/>
      <c r="B140" s="9"/>
      <c r="C140" s="2" t="s">
        <v>159</v>
      </c>
      <c r="D140" s="4">
        <v>44.23</v>
      </c>
      <c r="E140" s="2">
        <f>ROUND(D140*1.609344,2)</f>
        <v>71.180000000000007</v>
      </c>
      <c r="G140" s="4">
        <v>0</v>
      </c>
      <c r="H140" s="4">
        <f>ROUND(G140*1.609344,2)</f>
        <v>0</v>
      </c>
      <c r="J140" s="4"/>
      <c r="K140" s="4">
        <v>2.78</v>
      </c>
      <c r="L140" s="4">
        <f>ROUND(K140*1.609344,2)</f>
        <v>4.47</v>
      </c>
      <c r="M140" s="4"/>
      <c r="O140" s="2">
        <f>D140-K140</f>
        <v>41.449999999999996</v>
      </c>
      <c r="P140" s="3">
        <f>ROUND(O140*1.609344,2)</f>
        <v>66.709999999999994</v>
      </c>
    </row>
    <row r="141" spans="1:16" ht="12" customHeight="1">
      <c r="A141" s="21"/>
      <c r="B141" s="9"/>
      <c r="C141" s="4"/>
      <c r="D141" s="4"/>
      <c r="E141" s="2"/>
      <c r="G141" s="4"/>
      <c r="H141" s="4"/>
      <c r="J141" s="4"/>
      <c r="K141" s="4"/>
      <c r="L141" s="4"/>
      <c r="M141" s="4"/>
      <c r="O141" s="2"/>
      <c r="P141" s="3"/>
    </row>
    <row r="142" spans="1:16" ht="12" customHeight="1">
      <c r="A142" s="21"/>
      <c r="B142" s="9"/>
      <c r="C142" s="2" t="s">
        <v>19</v>
      </c>
      <c r="D142" s="4">
        <v>24.11</v>
      </c>
      <c r="E142" s="2">
        <f>ROUND(D142*1.609344,2)</f>
        <v>38.799999999999997</v>
      </c>
      <c r="G142" s="4">
        <v>6.6</v>
      </c>
      <c r="H142" s="4">
        <f>ROUND(G142*1.609344,2)</f>
        <v>10.62</v>
      </c>
      <c r="J142" s="4"/>
      <c r="K142" s="4">
        <v>0</v>
      </c>
      <c r="L142" s="4">
        <f>ROUND(K142*1.609344,2)</f>
        <v>0</v>
      </c>
      <c r="M142" s="4"/>
      <c r="O142" s="2">
        <f>D142-K142</f>
        <v>24.11</v>
      </c>
      <c r="P142" s="3">
        <f>ROUND(O142*1.609344,2)</f>
        <v>38.799999999999997</v>
      </c>
    </row>
    <row r="143" spans="1:16" ht="12" customHeight="1">
      <c r="A143" s="21"/>
      <c r="B143" s="9"/>
      <c r="C143" s="4"/>
      <c r="D143" s="4"/>
      <c r="E143" s="2"/>
      <c r="G143" s="4"/>
      <c r="H143" s="4"/>
      <c r="J143" s="4"/>
      <c r="K143" s="4"/>
      <c r="L143" s="4"/>
      <c r="M143" s="4"/>
      <c r="O143" s="2"/>
      <c r="P143" s="3"/>
    </row>
    <row r="144" spans="1:16" ht="12" customHeight="1">
      <c r="A144" s="21"/>
      <c r="B144" s="9"/>
      <c r="C144" s="2" t="s">
        <v>32</v>
      </c>
      <c r="D144" s="4">
        <v>11.28</v>
      </c>
      <c r="E144" s="2">
        <f>ROUND(D144*1.609344,2)</f>
        <v>18.149999999999999</v>
      </c>
      <c r="G144" s="4">
        <v>2.4300000000000002</v>
      </c>
      <c r="H144" s="4">
        <f>ROUND(G144*1.609344,2)</f>
        <v>3.91</v>
      </c>
      <c r="J144" s="4"/>
      <c r="K144" s="4">
        <v>0</v>
      </c>
      <c r="L144" s="4">
        <f>ROUND(K144*1.609344,2)</f>
        <v>0</v>
      </c>
      <c r="M144" s="4"/>
      <c r="O144" s="2">
        <f>D144-K144</f>
        <v>11.28</v>
      </c>
      <c r="P144" s="3">
        <f>ROUND(O144*1.609344,2)</f>
        <v>18.149999999999999</v>
      </c>
    </row>
    <row r="145" spans="1:16" ht="12" customHeight="1">
      <c r="A145" s="21"/>
      <c r="B145" s="9"/>
      <c r="C145" s="4"/>
      <c r="D145" s="4"/>
      <c r="E145" s="2"/>
      <c r="G145" s="4"/>
      <c r="H145" s="4"/>
      <c r="J145" s="4"/>
      <c r="K145" s="4"/>
      <c r="L145" s="4"/>
      <c r="M145" s="4"/>
      <c r="O145" s="2"/>
      <c r="P145" s="3"/>
    </row>
    <row r="146" spans="1:16" ht="12" customHeight="1">
      <c r="A146" s="21"/>
      <c r="B146" s="9"/>
      <c r="C146" s="2" t="s">
        <v>86</v>
      </c>
      <c r="D146" s="4">
        <v>1.6</v>
      </c>
      <c r="E146" s="2">
        <f>ROUND(D146*1.609344,2)</f>
        <v>2.57</v>
      </c>
      <c r="G146" s="4">
        <v>0</v>
      </c>
      <c r="H146" s="4">
        <f>ROUND(G146*1.609344,2)</f>
        <v>0</v>
      </c>
      <c r="J146" s="4"/>
      <c r="K146" s="4">
        <v>0.1</v>
      </c>
      <c r="L146" s="4">
        <f>ROUND(K146*1.609344,2)</f>
        <v>0.16</v>
      </c>
      <c r="M146" s="4"/>
      <c r="O146" s="2">
        <f>D146-K146</f>
        <v>1.5</v>
      </c>
      <c r="P146" s="3">
        <f>ROUND(O146*1.609344,2)</f>
        <v>2.41</v>
      </c>
    </row>
    <row r="147" spans="1:16" ht="12" customHeight="1">
      <c r="A147" s="21"/>
      <c r="B147" s="9"/>
      <c r="C147" s="4"/>
      <c r="D147" s="4"/>
      <c r="E147" s="2"/>
      <c r="G147" s="4"/>
      <c r="H147" s="4"/>
      <c r="J147" s="4"/>
      <c r="K147" s="4"/>
      <c r="L147" s="4"/>
      <c r="M147" s="4"/>
      <c r="O147" s="2"/>
      <c r="P147" s="3"/>
    </row>
    <row r="148" spans="1:16" ht="12" customHeight="1">
      <c r="A148" s="21"/>
      <c r="B148" s="9"/>
      <c r="C148" s="2" t="s">
        <v>398</v>
      </c>
      <c r="D148" s="4">
        <v>1.5</v>
      </c>
      <c r="E148" s="2">
        <f>ROUND(D148*1.609344,2)</f>
        <v>2.41</v>
      </c>
      <c r="G148" s="4">
        <v>0</v>
      </c>
      <c r="H148" s="4">
        <f>ROUND(G148*1.609344,2)</f>
        <v>0</v>
      </c>
      <c r="J148" s="4"/>
      <c r="K148" s="4">
        <v>0</v>
      </c>
      <c r="L148" s="4">
        <f>ROUND(K148*1.609344,2)</f>
        <v>0</v>
      </c>
      <c r="M148" s="4"/>
      <c r="O148" s="2">
        <f>D148-K148</f>
        <v>1.5</v>
      </c>
      <c r="P148" s="3">
        <f>ROUND(O148*1.609344,2)</f>
        <v>2.41</v>
      </c>
    </row>
    <row r="149" spans="1:16" ht="12" customHeight="1">
      <c r="A149" s="21"/>
      <c r="B149" s="9"/>
      <c r="C149" s="4"/>
      <c r="D149" s="4"/>
      <c r="E149" s="2"/>
      <c r="G149" s="4"/>
      <c r="H149" s="4"/>
      <c r="J149" s="4"/>
      <c r="K149" s="4"/>
      <c r="L149" s="4"/>
      <c r="M149" s="4"/>
      <c r="O149" s="2"/>
      <c r="P149" s="3"/>
    </row>
    <row r="150" spans="1:16" ht="12" customHeight="1">
      <c r="A150" s="21"/>
      <c r="B150" s="9"/>
      <c r="C150" s="2" t="s">
        <v>42</v>
      </c>
      <c r="D150" s="4">
        <v>48.99</v>
      </c>
      <c r="E150" s="2">
        <f>ROUND(D150*1.609344,2)</f>
        <v>78.84</v>
      </c>
      <c r="G150" s="4">
        <v>0.2</v>
      </c>
      <c r="H150" s="4">
        <f>ROUND(G150*1.609344,2)</f>
        <v>0.32</v>
      </c>
      <c r="J150" s="4"/>
      <c r="K150" s="4">
        <v>0</v>
      </c>
      <c r="L150" s="4">
        <f>ROUND(K150*1.609344,2)</f>
        <v>0</v>
      </c>
      <c r="M150" s="4"/>
      <c r="O150" s="2">
        <f>D150-K150</f>
        <v>48.99</v>
      </c>
      <c r="P150" s="3">
        <f>ROUND(O150*1.609344,2)</f>
        <v>78.84</v>
      </c>
    </row>
    <row r="151" spans="1:16" ht="12" customHeight="1">
      <c r="A151" s="21"/>
      <c r="B151" s="9"/>
      <c r="C151" s="4"/>
      <c r="D151" s="4"/>
      <c r="E151" s="2"/>
      <c r="G151" s="4"/>
      <c r="H151" s="4"/>
      <c r="J151" s="4"/>
      <c r="K151" s="4"/>
      <c r="L151" s="4"/>
      <c r="M151" s="4"/>
      <c r="O151" s="2"/>
      <c r="P151" s="3"/>
    </row>
    <row r="152" spans="1:16" ht="12" customHeight="1">
      <c r="A152" s="21"/>
      <c r="B152" s="9"/>
      <c r="C152" s="2" t="s">
        <v>27</v>
      </c>
      <c r="D152" s="4">
        <v>53.85</v>
      </c>
      <c r="E152" s="2">
        <f>ROUND(D152*1.609344,2)</f>
        <v>86.66</v>
      </c>
      <c r="G152" s="4">
        <v>7.4</v>
      </c>
      <c r="H152" s="4">
        <f>ROUND(G152*1.609344,2)</f>
        <v>11.91</v>
      </c>
      <c r="J152" s="4"/>
      <c r="K152" s="4">
        <v>4.04</v>
      </c>
      <c r="L152" s="4">
        <f>ROUND(K152*1.609344,2)</f>
        <v>6.5</v>
      </c>
      <c r="M152" s="4"/>
      <c r="O152" s="2">
        <f>D152-K152</f>
        <v>49.81</v>
      </c>
      <c r="P152" s="3">
        <f>ROUND(O152*1.609344,2)</f>
        <v>80.16</v>
      </c>
    </row>
    <row r="153" spans="1:16" ht="12" customHeight="1">
      <c r="A153" s="21"/>
      <c r="B153" s="9"/>
      <c r="C153" s="4"/>
      <c r="D153" s="4"/>
      <c r="E153" s="2"/>
      <c r="G153" s="4"/>
      <c r="H153" s="4"/>
      <c r="J153" s="4"/>
      <c r="K153" s="4"/>
      <c r="L153" s="4"/>
      <c r="M153" s="4"/>
      <c r="O153" s="2"/>
      <c r="P153" s="3"/>
    </row>
    <row r="154" spans="1:16" ht="12" customHeight="1">
      <c r="A154" s="21"/>
      <c r="B154" s="9"/>
      <c r="C154" s="2" t="s">
        <v>71</v>
      </c>
      <c r="D154" s="4">
        <v>31.04</v>
      </c>
      <c r="E154" s="2">
        <f>ROUND(D154*1.609344,2)</f>
        <v>49.95</v>
      </c>
      <c r="G154" s="4">
        <v>3</v>
      </c>
      <c r="H154" s="4">
        <f>ROUND(G154*1.609344,2)</f>
        <v>4.83</v>
      </c>
      <c r="J154" s="4"/>
      <c r="K154" s="4">
        <v>0.1</v>
      </c>
      <c r="L154" s="4">
        <f>ROUND(K154*1.609344,2)</f>
        <v>0.16</v>
      </c>
      <c r="M154" s="4"/>
      <c r="O154" s="2">
        <f>D154-K154</f>
        <v>30.939999999999998</v>
      </c>
      <c r="P154" s="3">
        <f>ROUND(O154*1.609344,2)</f>
        <v>49.79</v>
      </c>
    </row>
    <row r="155" spans="1:16" ht="12" customHeight="1">
      <c r="A155" s="21"/>
      <c r="B155" s="9"/>
      <c r="C155" s="4"/>
      <c r="D155" s="4"/>
      <c r="E155" s="2"/>
      <c r="G155" s="4"/>
      <c r="H155" s="4"/>
      <c r="J155" s="4"/>
      <c r="K155" s="4"/>
      <c r="L155" s="4"/>
      <c r="M155" s="4"/>
      <c r="O155" s="2"/>
      <c r="P155" s="3"/>
    </row>
    <row r="156" spans="1:16" ht="12" customHeight="1">
      <c r="A156" s="21"/>
      <c r="B156" s="9"/>
      <c r="C156" s="2" t="s">
        <v>93</v>
      </c>
      <c r="D156" s="4">
        <v>3.7</v>
      </c>
      <c r="E156" s="2">
        <f>ROUND(D156*1.609344,2)</f>
        <v>5.95</v>
      </c>
      <c r="G156" s="4">
        <v>0</v>
      </c>
      <c r="H156" s="4">
        <f>ROUND(G156*1.609344,2)</f>
        <v>0</v>
      </c>
      <c r="J156" s="4"/>
      <c r="K156" s="4">
        <v>0.8</v>
      </c>
      <c r="L156" s="4">
        <f>ROUND(K156*1.609344,2)</f>
        <v>1.29</v>
      </c>
      <c r="M156" s="4"/>
      <c r="O156" s="2">
        <f>D156-K156</f>
        <v>2.9000000000000004</v>
      </c>
      <c r="P156" s="3">
        <f>ROUND(O156*1.609344,2)</f>
        <v>4.67</v>
      </c>
    </row>
    <row r="157" spans="1:16" ht="12" customHeight="1">
      <c r="A157" s="21"/>
      <c r="B157" s="9"/>
      <c r="C157" s="4"/>
      <c r="D157" s="4"/>
      <c r="E157" s="2"/>
      <c r="G157" s="4"/>
      <c r="H157" s="4"/>
      <c r="J157" s="4"/>
      <c r="K157" s="4"/>
      <c r="L157" s="4"/>
      <c r="M157" s="4"/>
      <c r="O157" s="2"/>
      <c r="P157" s="3"/>
    </row>
    <row r="158" spans="1:16" ht="12" customHeight="1">
      <c r="A158" s="21"/>
      <c r="B158" s="9"/>
      <c r="C158" s="2" t="s">
        <v>232</v>
      </c>
      <c r="D158" s="4">
        <v>1.67</v>
      </c>
      <c r="E158" s="2">
        <f>ROUND(D158*1.609344,2)</f>
        <v>2.69</v>
      </c>
      <c r="G158" s="4">
        <v>0</v>
      </c>
      <c r="H158" s="4">
        <f>ROUND(G158*1.609344,2)</f>
        <v>0</v>
      </c>
      <c r="J158" s="4"/>
      <c r="K158" s="4">
        <v>0.87</v>
      </c>
      <c r="L158" s="4">
        <f>ROUND(K158*1.609344,2)</f>
        <v>1.4</v>
      </c>
      <c r="M158" s="4"/>
      <c r="O158" s="2">
        <f>D158-K158</f>
        <v>0.79999999999999993</v>
      </c>
      <c r="P158" s="3">
        <f>ROUND(O158*1.609344,2)</f>
        <v>1.29</v>
      </c>
    </row>
    <row r="159" spans="1:16" ht="12" customHeight="1">
      <c r="A159" s="21"/>
      <c r="B159" s="9"/>
      <c r="C159" s="4"/>
      <c r="D159" s="4"/>
      <c r="E159" s="2"/>
      <c r="G159" s="4"/>
      <c r="H159" s="4"/>
      <c r="J159" s="4"/>
      <c r="K159" s="4"/>
      <c r="L159" s="4"/>
      <c r="M159" s="4"/>
      <c r="O159" s="2"/>
      <c r="P159" s="3"/>
    </row>
    <row r="160" spans="1:16" ht="12" customHeight="1">
      <c r="A160" s="21"/>
      <c r="B160" s="9"/>
      <c r="C160" s="2" t="s">
        <v>556</v>
      </c>
      <c r="D160" s="4">
        <f>SUM(D140:D158)</f>
        <v>221.96999999999997</v>
      </c>
      <c r="E160" s="2">
        <f>ROUND(D160*1.609344,2)</f>
        <v>357.23</v>
      </c>
      <c r="G160" s="4">
        <f>SUM(G140:G158)</f>
        <v>19.63</v>
      </c>
      <c r="H160" s="4">
        <f>ROUND(G160*1.609344,2)</f>
        <v>31.59</v>
      </c>
      <c r="J160" s="4"/>
      <c r="K160" s="4">
        <f>SUM(K140:K158)</f>
        <v>8.69</v>
      </c>
      <c r="L160" s="4">
        <f>ROUND(K160*1.609344,2)</f>
        <v>13.99</v>
      </c>
      <c r="M160" s="4"/>
      <c r="O160" s="2">
        <f>SUM(O140:O158)</f>
        <v>213.28000000000003</v>
      </c>
      <c r="P160" s="3">
        <f>ROUND(O160*1.609344,2)</f>
        <v>343.24</v>
      </c>
    </row>
    <row r="161" spans="1:16" ht="12" customHeight="1">
      <c r="A161" s="21"/>
      <c r="B161" s="10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2"/>
    </row>
    <row r="162" spans="1:16" ht="18" customHeight="1">
      <c r="A162" s="21"/>
      <c r="B162" s="9" t="s">
        <v>557</v>
      </c>
      <c r="C162" s="4"/>
      <c r="D162" s="7"/>
      <c r="E162" s="4"/>
      <c r="F162" s="4" t="s">
        <v>558</v>
      </c>
      <c r="G162" s="7"/>
      <c r="H162" s="7"/>
      <c r="I162" s="7"/>
      <c r="J162" s="7"/>
      <c r="K162" s="7"/>
      <c r="L162" s="7"/>
      <c r="M162" s="7"/>
      <c r="N162" s="7"/>
      <c r="O162" s="7"/>
      <c r="P162" s="8"/>
    </row>
    <row r="163" spans="1:16" ht="18" customHeight="1">
      <c r="A163" s="21"/>
      <c r="B163" s="9" t="s">
        <v>559</v>
      </c>
      <c r="C163" s="4"/>
      <c r="D163" s="7"/>
      <c r="E163" s="4"/>
      <c r="F163" s="4" t="s">
        <v>560</v>
      </c>
      <c r="G163" s="7"/>
      <c r="H163" s="7"/>
      <c r="I163" s="7"/>
      <c r="J163" s="7"/>
      <c r="K163" s="7"/>
      <c r="L163" s="7"/>
      <c r="M163" s="7"/>
      <c r="N163" s="7"/>
      <c r="O163" s="7"/>
      <c r="P163" s="8"/>
    </row>
    <row r="164" spans="1:16" ht="18" customHeight="1">
      <c r="A164" s="21"/>
      <c r="B164" s="9" t="s">
        <v>561</v>
      </c>
      <c r="C164" s="4"/>
      <c r="D164" s="7"/>
      <c r="E164" s="4"/>
      <c r="F164" s="4" t="s">
        <v>562</v>
      </c>
      <c r="G164" s="7"/>
      <c r="H164" s="7"/>
      <c r="I164" s="7"/>
      <c r="J164" s="7"/>
      <c r="K164" s="7"/>
      <c r="L164" s="7"/>
      <c r="M164" s="7"/>
      <c r="N164" s="7"/>
      <c r="O164" s="7"/>
      <c r="P164" s="8"/>
    </row>
    <row r="165" spans="1:16" ht="18" customHeight="1">
      <c r="A165" s="21"/>
      <c r="B165" s="10" t="s">
        <v>563</v>
      </c>
      <c r="C165" s="11"/>
      <c r="D165" s="13"/>
      <c r="E165" s="11"/>
      <c r="F165" s="11" t="s">
        <v>564</v>
      </c>
      <c r="G165" s="13"/>
      <c r="H165" s="13"/>
      <c r="I165" s="13"/>
      <c r="J165" s="13"/>
      <c r="K165" s="13"/>
      <c r="L165" s="13"/>
      <c r="M165" s="13"/>
      <c r="N165" s="13"/>
      <c r="O165" s="13"/>
      <c r="P165" s="14"/>
    </row>
    <row r="166" spans="1:16" ht="18" customHeight="1"/>
    <row r="167" spans="1:16" ht="18" customHeight="1"/>
    <row r="168" spans="1:16" ht="18" customHeight="1"/>
    <row r="169" spans="1:16" ht="18" customHeight="1"/>
    <row r="170" spans="1:16" ht="18" customHeight="1"/>
    <row r="171" spans="1:16" ht="18" customHeight="1"/>
    <row r="172" spans="1:16" ht="18" customHeight="1"/>
    <row r="173" spans="1:16" ht="18" customHeight="1"/>
    <row r="174" spans="1:16" ht="18" customHeight="1"/>
    <row r="175" spans="1:16" ht="18" customHeight="1"/>
    <row r="176" spans="1:1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</sheetData>
  <mergeCells count="10">
    <mergeCell ref="A5:A6"/>
    <mergeCell ref="B5:B6"/>
    <mergeCell ref="C5:C6"/>
    <mergeCell ref="G5:H5"/>
    <mergeCell ref="J5:K5"/>
    <mergeCell ref="L5:M5"/>
    <mergeCell ref="N5:O5"/>
    <mergeCell ref="P5:P6"/>
    <mergeCell ref="I5:I6"/>
    <mergeCell ref="D5:F5"/>
  </mergeCells>
  <phoneticPr fontId="0" type="noConversion"/>
  <pageMargins left="0.75" right="0.5" top="0.75" bottom="0.75" header="0.5" footer="0.5"/>
  <pageSetup scale="3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Non-Interstate Bridge &amp; Tunnel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Rozycki, Robert (FHWA)</cp:lastModifiedBy>
  <cp:lastPrinted>2023-09-20T15:30:09Z</cp:lastPrinted>
  <dcterms:created xsi:type="dcterms:W3CDTF">2023-09-12T13:20:53Z</dcterms:created>
  <dcterms:modified xsi:type="dcterms:W3CDTF">2023-09-20T15:33:11Z</dcterms:modified>
</cp:coreProperties>
</file>