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1\RPTFILES\"/>
    </mc:Choice>
  </mc:AlternateContent>
  <xr:revisionPtr revIDLastSave="0" documentId="13_ncr:1_{282997E0-73F2-4C97-86F6-E9F19A73B7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Roads" sheetId="1" r:id="rId1"/>
  </sheets>
  <definedNames>
    <definedName name="_xlnm.Print_Area" localSheetId="0">'Non-Interstate Roads'!$A$1:$O$152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D127" i="1"/>
  <c r="I127" i="1"/>
  <c r="E129" i="1"/>
  <c r="I129" i="1"/>
  <c r="M129" i="1"/>
  <c r="N129" i="1" s="1"/>
  <c r="E131" i="1"/>
  <c r="I131" i="1"/>
  <c r="M131" i="1"/>
  <c r="N131" i="1" s="1"/>
  <c r="E133" i="1"/>
  <c r="I133" i="1"/>
  <c r="M133" i="1"/>
  <c r="N133" i="1" s="1"/>
  <c r="E135" i="1"/>
  <c r="I135" i="1"/>
  <c r="M135" i="1"/>
  <c r="N135" i="1" s="1"/>
  <c r="D137" i="1"/>
  <c r="E137" i="1" s="1"/>
  <c r="H137" i="1"/>
  <c r="H147" i="1" s="1"/>
  <c r="I147" i="1" s="1"/>
  <c r="E139" i="1"/>
  <c r="I139" i="1"/>
  <c r="M139" i="1"/>
  <c r="N139" i="1" s="1"/>
  <c r="E141" i="1"/>
  <c r="I141" i="1"/>
  <c r="M141" i="1"/>
  <c r="N141" i="1" s="1"/>
  <c r="E143" i="1"/>
  <c r="I143" i="1"/>
  <c r="M143" i="1"/>
  <c r="N143" i="1" s="1"/>
  <c r="E145" i="1"/>
  <c r="I145" i="1"/>
  <c r="M145" i="1"/>
  <c r="N145" i="1" s="1"/>
  <c r="D147" i="1" l="1"/>
  <c r="E147" i="1" s="1"/>
  <c r="I137" i="1"/>
  <c r="M127" i="1"/>
  <c r="N127" i="1" s="1"/>
  <c r="M137" i="1"/>
  <c r="N137" i="1" s="1"/>
  <c r="E127" i="1"/>
  <c r="M147" i="1" l="1"/>
  <c r="N147" i="1" s="1"/>
</calcChain>
</file>

<file path=xl/sharedStrings.xml><?xml version="1.0" encoding="utf-8"?>
<sst xmlns="http://schemas.openxmlformats.org/spreadsheetml/2006/main" count="1173" uniqueCount="400">
  <si>
    <t>NON - INTERSTATE  SYSTEM  TOLL  ROADS  IN  THE  UNITED  STATES</t>
  </si>
  <si>
    <t>(IN  OPERATION,  UNDER  CONSTRUCTION,  AND  FINANCED  AS  OF  JANUARY  1,  2001)</t>
  </si>
  <si>
    <t>Location</t>
  </si>
  <si>
    <t>Length 1/</t>
  </si>
  <si>
    <t xml:space="preserve"> </t>
  </si>
  <si>
    <t>Name of Road</t>
  </si>
  <si>
    <t>From</t>
  </si>
  <si>
    <t>To</t>
  </si>
  <si>
    <t>System</t>
  </si>
  <si>
    <t>Remarks</t>
  </si>
  <si>
    <t>Miles</t>
  </si>
  <si>
    <t>Yes</t>
  </si>
  <si>
    <t>No</t>
  </si>
  <si>
    <t>Yes/Kind</t>
  </si>
  <si>
    <t>Foley Beach Express</t>
  </si>
  <si>
    <t>Baldwin County Bridge Co., L.L.C.</t>
  </si>
  <si>
    <t>AL 59 (in Foley)</t>
  </si>
  <si>
    <t>AL 180 (in Orange Beach)</t>
  </si>
  <si>
    <t>06</t>
  </si>
  <si>
    <t>X</t>
  </si>
  <si>
    <t/>
  </si>
  <si>
    <t>Electronic ID card</t>
  </si>
  <si>
    <t>Private, includes 4.73 miles non-toll</t>
  </si>
  <si>
    <t>Seventeen Mile Drive</t>
  </si>
  <si>
    <t>Del Monte Properties, Inc.</t>
  </si>
  <si>
    <t>Pacific Grove</t>
  </si>
  <si>
    <t>Carmel</t>
  </si>
  <si>
    <t>19</t>
  </si>
  <si>
    <t>5/</t>
  </si>
  <si>
    <t>Route 91</t>
  </si>
  <si>
    <t>Orange/Riverside County Line</t>
  </si>
  <si>
    <t xml:space="preserve"> Highway 55</t>
  </si>
  <si>
    <t>12</t>
  </si>
  <si>
    <t>FASTRAK/Title 21/Tiris</t>
  </si>
  <si>
    <t>State Route 91</t>
  </si>
  <si>
    <t>I-5 &amp; State Route 133</t>
  </si>
  <si>
    <t>I-5 San Clemente</t>
  </si>
  <si>
    <t>State Route 241; Eastern Corridor</t>
  </si>
  <si>
    <t>Newport Beach</t>
  </si>
  <si>
    <t>San Juan Capistrano</t>
  </si>
  <si>
    <t>E-470</t>
  </si>
  <si>
    <t>E-470 Public Hwy Auth</t>
  </si>
  <si>
    <t xml:space="preserve"> 56th Avenue</t>
  </si>
  <si>
    <t>120th Avenue</t>
  </si>
  <si>
    <t>Automatic Vehicle ID (AVI)</t>
  </si>
  <si>
    <t xml:space="preserve"> I - 25</t>
  </si>
  <si>
    <t>Smokey Hill</t>
  </si>
  <si>
    <t>56th Avenue</t>
  </si>
  <si>
    <t>SR -1</t>
  </si>
  <si>
    <t>DE Dept of Trans</t>
  </si>
  <si>
    <t>US 113</t>
  </si>
  <si>
    <t>Scarborough Rd (Rd 294)</t>
  </si>
  <si>
    <t>E-Z Pass</t>
  </si>
  <si>
    <t>South Smyrna Limits</t>
  </si>
  <si>
    <t>02</t>
  </si>
  <si>
    <t>New Castle Limits</t>
  </si>
  <si>
    <t>14</t>
  </si>
  <si>
    <t>NC Rd 180</t>
  </si>
  <si>
    <t>US 13 North of Smyrna</t>
  </si>
  <si>
    <t>Temporary Rd</t>
  </si>
  <si>
    <t>NC Rd 80, Unbuilt Rd No. 1</t>
  </si>
  <si>
    <t>NC Rd 82</t>
  </si>
  <si>
    <t>US 13 South of Tybouts Corner</t>
  </si>
  <si>
    <t>Nontoll Section</t>
  </si>
  <si>
    <t>NC Rd 381</t>
  </si>
  <si>
    <t>I-95</t>
  </si>
  <si>
    <t>East-West (Miami) Tollway</t>
  </si>
  <si>
    <t>Miami-Dade Expway Auth (MDX)</t>
  </si>
  <si>
    <t>I - 95  &amp;  I - 395</t>
  </si>
  <si>
    <t>Northwest 27th Avenue</t>
  </si>
  <si>
    <t>W</t>
  </si>
  <si>
    <t>SunPass</t>
  </si>
  <si>
    <t>FL Trnpke - Mainline</t>
  </si>
  <si>
    <t>FL Turnpike</t>
  </si>
  <si>
    <t>Miami</t>
  </si>
  <si>
    <t>Wildwood</t>
  </si>
  <si>
    <t>FL Dept of Trans</t>
  </si>
  <si>
    <t>SR 520</t>
  </si>
  <si>
    <t>US 1 at Cocoa</t>
  </si>
  <si>
    <t>St. Johns River</t>
  </si>
  <si>
    <t>SR 405</t>
  </si>
  <si>
    <t>Bee Line Expway</t>
  </si>
  <si>
    <t>SR 15</t>
  </si>
  <si>
    <t>Bee Line West</t>
  </si>
  <si>
    <t>SR 400</t>
  </si>
  <si>
    <t>SR 528A</t>
  </si>
  <si>
    <t>Fl Trnpke - Homestead Ext</t>
  </si>
  <si>
    <t>FL Trnpke MP 47 in Mirahar</t>
  </si>
  <si>
    <t>US 1 in FL City</t>
  </si>
  <si>
    <t>South Dade Expway</t>
  </si>
  <si>
    <t>West Dade Expway</t>
  </si>
  <si>
    <t>Palmetto Expway</t>
  </si>
  <si>
    <t>South Crosstown Expway</t>
  </si>
  <si>
    <t>Gandy Boulevard</t>
  </si>
  <si>
    <t>To I-75</t>
  </si>
  <si>
    <t>East-West Expway (Orlando)</t>
  </si>
  <si>
    <t>FL Trnpke</t>
  </si>
  <si>
    <t>SR 50 East of Orlando</t>
  </si>
  <si>
    <t>Tag based, Mark IV</t>
  </si>
  <si>
    <t>Sawgrass Expway</t>
  </si>
  <si>
    <t>FL Trnpke MP 71</t>
  </si>
  <si>
    <t>I-75 / 595</t>
  </si>
  <si>
    <t>Miami Airport Expway</t>
  </si>
  <si>
    <t>Lejeune Rd</t>
  </si>
  <si>
    <t>Veterans Expway</t>
  </si>
  <si>
    <t>No fr Courtney; Campbell Causeway (SR 60)</t>
  </si>
  <si>
    <t>North Dale Mabry</t>
  </si>
  <si>
    <t>Seminole Cnty Expway</t>
  </si>
  <si>
    <t>US 17-92, South of Sanford</t>
  </si>
  <si>
    <t>Central FL Greeneway</t>
  </si>
  <si>
    <t>Seminole Cnty Line</t>
  </si>
  <si>
    <t>International Drive</t>
  </si>
  <si>
    <t>Internatl Dr to Urban Boundary</t>
  </si>
  <si>
    <t>I-4 West of US 192</t>
  </si>
  <si>
    <t>Gratigny Parkway</t>
  </si>
  <si>
    <t>MDX</t>
  </si>
  <si>
    <t>Northwest 119 Street at 32 Ave</t>
  </si>
  <si>
    <t>Polk County Parkway</t>
  </si>
  <si>
    <t>I-4 near Clark Rd extending E to SR 540</t>
  </si>
  <si>
    <t>N'bound to I-4 near Mt. Olive Rd</t>
  </si>
  <si>
    <t>Jekyll Island Rd</t>
  </si>
  <si>
    <t>Jekyll Island Auth</t>
  </si>
  <si>
    <t>Jekyll Island (On Island)</t>
  </si>
  <si>
    <t>E</t>
  </si>
  <si>
    <t>Georgia 400 Ext</t>
  </si>
  <si>
    <t>GA Dept of Trans; GA Tollway Auth</t>
  </si>
  <si>
    <t xml:space="preserve"> I-285</t>
  </si>
  <si>
    <t xml:space="preserve"> I-85</t>
  </si>
  <si>
    <t>High Speed Automatic Vehicle ID (AVI)</t>
  </si>
  <si>
    <t>IL State Hwy Toll Auth</t>
  </si>
  <si>
    <t>I-88</t>
  </si>
  <si>
    <t>SR 56</t>
  </si>
  <si>
    <t>Audubon Parkway</t>
  </si>
  <si>
    <t>KY Trnpke Auth</t>
  </si>
  <si>
    <t>Henderson</t>
  </si>
  <si>
    <t>Owensboro</t>
  </si>
  <si>
    <t>Does not include 5.9 Mi Nontoll Secton</t>
  </si>
  <si>
    <t>Cumberland Parkway</t>
  </si>
  <si>
    <t>Bowling Green</t>
  </si>
  <si>
    <t>Somerset</t>
  </si>
  <si>
    <t>Does not include 10.2 Mi Nontoll Section</t>
  </si>
  <si>
    <t>Daniel Boone Parkway</t>
  </si>
  <si>
    <t>London</t>
  </si>
  <si>
    <t>Hazard</t>
  </si>
  <si>
    <t>Does not include 6.4 Mi Nontoll Section</t>
  </si>
  <si>
    <t>Green River</t>
  </si>
  <si>
    <t>Does not include 7.4 Mi Nontoll Section</t>
  </si>
  <si>
    <t>Avery Island</t>
  </si>
  <si>
    <t>Avery Island, Inc.</t>
  </si>
  <si>
    <t>SR 329 Junction</t>
  </si>
  <si>
    <t>ME Turnpike Approach Rd</t>
  </si>
  <si>
    <t>ME Trnpke Auth</t>
  </si>
  <si>
    <t>South Portland</t>
  </si>
  <si>
    <t>Transpass</t>
  </si>
  <si>
    <t>Valley of Fire Road</t>
  </si>
  <si>
    <t>NV State Park Div</t>
  </si>
  <si>
    <t>W. Park Entrance (Valley of Fire St Park)</t>
  </si>
  <si>
    <t>East Park Entrance</t>
  </si>
  <si>
    <t>07</t>
  </si>
  <si>
    <t>Within Valley of Fire State Park</t>
  </si>
  <si>
    <t>F.E. Everett Trnpke</t>
  </si>
  <si>
    <t>NH Dept of Trans</t>
  </si>
  <si>
    <t>Massachusetts Line</t>
  </si>
  <si>
    <t>Henry Bourque Hwy Rt 3</t>
  </si>
  <si>
    <t>NH Rt 101A</t>
  </si>
  <si>
    <t>Daniel Webster Hwy</t>
  </si>
  <si>
    <t>Spaulding Trnpke</t>
  </si>
  <si>
    <t>Portsmouth</t>
  </si>
  <si>
    <t>Jct SR 125 in Milton</t>
  </si>
  <si>
    <t>Includes 3.1 Mi Nontoll</t>
  </si>
  <si>
    <t>Mt. Washington Summit Rd</t>
  </si>
  <si>
    <t>Mt. Washington Summit Rd Co</t>
  </si>
  <si>
    <t>SR 16</t>
  </si>
  <si>
    <t>Mt. Washington</t>
  </si>
  <si>
    <t>09</t>
  </si>
  <si>
    <t>Private</t>
  </si>
  <si>
    <t>NJ Trnpke (Mainline)</t>
  </si>
  <si>
    <t>NJ Trnpke Auth</t>
  </si>
  <si>
    <t>PA Trnpke Ext</t>
  </si>
  <si>
    <t>Deepwater</t>
  </si>
  <si>
    <t>New Jersey 495</t>
  </si>
  <si>
    <t>Port Auth of NY &amp; NJ</t>
  </si>
  <si>
    <t>SR 3</t>
  </si>
  <si>
    <t>Garden State Parkway</t>
  </si>
  <si>
    <t>NJ Hwy Auth</t>
  </si>
  <si>
    <t>Montvale</t>
  </si>
  <si>
    <t>Cape May</t>
  </si>
  <si>
    <t>Atlantic City Expway</t>
  </si>
  <si>
    <t>South Jersey Trans Auth</t>
  </si>
  <si>
    <t>Atlantic City</t>
  </si>
  <si>
    <t>SR 42, Turnersville</t>
  </si>
  <si>
    <t>NY State Thruway Auth</t>
  </si>
  <si>
    <t>I-87</t>
  </si>
  <si>
    <t>I-90</t>
  </si>
  <si>
    <t>Read-Write (E-Z Pass) Mark IV Tags</t>
  </si>
  <si>
    <t>New Jersey Line</t>
  </si>
  <si>
    <t>Spring Valley</t>
  </si>
  <si>
    <t>Whiteface Mtn Vet Memorial Hwy</t>
  </si>
  <si>
    <t>Olympic Regional Dev Auth</t>
  </si>
  <si>
    <t>Wilmington</t>
  </si>
  <si>
    <t>Whiteface Mtn</t>
  </si>
  <si>
    <t>08</t>
  </si>
  <si>
    <t>George W. Perkins Dr</t>
  </si>
  <si>
    <t>Pausades Interstate Park Com</t>
  </si>
  <si>
    <t>Bear Mtn</t>
  </si>
  <si>
    <t>April Through November</t>
  </si>
  <si>
    <t>Mt. Defiance Scenic Hwy</t>
  </si>
  <si>
    <t>Mt. Defiance Scenic Corp</t>
  </si>
  <si>
    <t>Ticonderoga Village</t>
  </si>
  <si>
    <t>Mt. Defiance</t>
  </si>
  <si>
    <t>Summer Only, Private</t>
  </si>
  <si>
    <t>Prospect Mtn Vet Memorial Hwy</t>
  </si>
  <si>
    <t>Dept of Env Conservation</t>
  </si>
  <si>
    <t>US 9</t>
  </si>
  <si>
    <t>Top of Prospect Mtn</t>
  </si>
  <si>
    <t>Indian Nation Trnpke</t>
  </si>
  <si>
    <t>OK Trnpke Auth</t>
  </si>
  <si>
    <t>Henryetta</t>
  </si>
  <si>
    <t>Hugo</t>
  </si>
  <si>
    <t>Pike Pass</t>
  </si>
  <si>
    <t xml:space="preserve">Muskogee Trnpke </t>
  </si>
  <si>
    <t>Tulsa</t>
  </si>
  <si>
    <t>I-40 Near Webber Falls</t>
  </si>
  <si>
    <t>Cimarron Trnpke</t>
  </si>
  <si>
    <t>US 64 East of Enid</t>
  </si>
  <si>
    <t>Kilpatrick Trnpke</t>
  </si>
  <si>
    <t>Turner Trnpke &amp; I-35</t>
  </si>
  <si>
    <t>Lake Hefner Parkway</t>
  </si>
  <si>
    <t>Creek Trnpke</t>
  </si>
  <si>
    <t xml:space="preserve">US 75 </t>
  </si>
  <si>
    <t>US 64 (Tulsa)</t>
  </si>
  <si>
    <t>Chickasaw Trnpke</t>
  </si>
  <si>
    <t>SH 7 West of Sulphur</t>
  </si>
  <si>
    <t>SH 1, South of Ada</t>
  </si>
  <si>
    <t>Cherokee Trnpke</t>
  </si>
  <si>
    <t>US 412 at Locust Grove</t>
  </si>
  <si>
    <t>US 412 W. of W. Siloam Springs</t>
  </si>
  <si>
    <t>Mosey Wood Toll Rd</t>
  </si>
  <si>
    <t>Vacation Charters Limited</t>
  </si>
  <si>
    <t>Lake Harmony</t>
  </si>
  <si>
    <t>PA 940</t>
  </si>
  <si>
    <t>Greensburg Bypass</t>
  </si>
  <si>
    <t>PA Trnpke Com</t>
  </si>
  <si>
    <t>US 22</t>
  </si>
  <si>
    <t>New Stanton</t>
  </si>
  <si>
    <t>Beaver Valley Expway</t>
  </si>
  <si>
    <t>SR 51</t>
  </si>
  <si>
    <t>New Castle Bypass</t>
  </si>
  <si>
    <t>Monvalley Expway</t>
  </si>
  <si>
    <t>US 40</t>
  </si>
  <si>
    <t>I-70</t>
  </si>
  <si>
    <t>PR-53 Expway</t>
  </si>
  <si>
    <t>PR Hwy &amp; Trans Auth</t>
  </si>
  <si>
    <t>PR-30</t>
  </si>
  <si>
    <t>Humacao So Urban Boundary</t>
  </si>
  <si>
    <t>PR-9914 E of Yabucoa</t>
  </si>
  <si>
    <t>PR-3 E of Patillas</t>
  </si>
  <si>
    <t>PR-3 W of Patillas</t>
  </si>
  <si>
    <t>Free segment</t>
  </si>
  <si>
    <t>PR-54 (Guayama)</t>
  </si>
  <si>
    <t>PR-52 (Salinas)</t>
  </si>
  <si>
    <t>PR-17</t>
  </si>
  <si>
    <t>Autopistas de Puerto Rico</t>
  </si>
  <si>
    <t>PR-181</t>
  </si>
  <si>
    <t>PR-26</t>
  </si>
  <si>
    <t>Cross Island Parkway (US 278)</t>
  </si>
  <si>
    <t>SCDOT/Lockheed Martin IMS</t>
  </si>
  <si>
    <t>US 278 Business</t>
  </si>
  <si>
    <t>Palmetto Pass (transponder)</t>
  </si>
  <si>
    <t>Dallas North Tollway</t>
  </si>
  <si>
    <t>North TX Tollway Auth (NTTA)</t>
  </si>
  <si>
    <t>I-35E</t>
  </si>
  <si>
    <t>SH - 121</t>
  </si>
  <si>
    <t>Sam Houston Tollway - East</t>
  </si>
  <si>
    <t>Harris Cnty Toll Rd Auth</t>
  </si>
  <si>
    <t>East of SH 3</t>
  </si>
  <si>
    <t>SH 225</t>
  </si>
  <si>
    <t>Sam Houston Tollway - West</t>
  </si>
  <si>
    <t>US 59, Houston, TX</t>
  </si>
  <si>
    <t>I-45 (North of Houston)</t>
  </si>
  <si>
    <t>Sam Houston Tollway - SW Belt</t>
  </si>
  <si>
    <t>Houston - US 59</t>
  </si>
  <si>
    <t>Houston - SH 288</t>
  </si>
  <si>
    <t>Sam Houston Tollway - SE Belt</t>
  </si>
  <si>
    <t>Houston - I - 45</t>
  </si>
  <si>
    <t>Hardy Toll Rd</t>
  </si>
  <si>
    <t xml:space="preserve"> I - 45N</t>
  </si>
  <si>
    <t>I-610</t>
  </si>
  <si>
    <t>Pres. George Bush Turnpike</t>
  </si>
  <si>
    <t>SH78, Dallas</t>
  </si>
  <si>
    <t>Midway</t>
  </si>
  <si>
    <t>Video enforecement</t>
  </si>
  <si>
    <t>Camino Colombia</t>
  </si>
  <si>
    <t>Camino Colombia, Inc.</t>
  </si>
  <si>
    <t>IH35</t>
  </si>
  <si>
    <t>Colombia Solidarity Bridge</t>
  </si>
  <si>
    <t>Equinox Sky Line Dr</t>
  </si>
  <si>
    <t>Dr. Joe G. Davidson; Manchester</t>
  </si>
  <si>
    <t>SR 7A - Sunderland</t>
  </si>
  <si>
    <t>Mt. Equinox</t>
  </si>
  <si>
    <t>N</t>
  </si>
  <si>
    <t>Mt. Mansfield Toll Rd</t>
  </si>
  <si>
    <t>Mt. Mansfield Co, Inc.</t>
  </si>
  <si>
    <t>SR 108</t>
  </si>
  <si>
    <t>Mt. Mansfield</t>
  </si>
  <si>
    <t>Burke Mtn Toll Rd</t>
  </si>
  <si>
    <t>Burke Mtn Recreation, Inc.</t>
  </si>
  <si>
    <t>TH 7</t>
  </si>
  <si>
    <t>Burke Mtn</t>
  </si>
  <si>
    <t>S</t>
  </si>
  <si>
    <t>Powhite Parkway Ext (Rt 76)</t>
  </si>
  <si>
    <t>VA Dept of Trans</t>
  </si>
  <si>
    <t>Old Hundred Rd.</t>
  </si>
  <si>
    <t>Route 288</t>
  </si>
  <si>
    <t>Courthouse Rd</t>
  </si>
  <si>
    <t>Chippenham Parkway</t>
  </si>
  <si>
    <t>I-195</t>
  </si>
  <si>
    <t>Downtown Expway (Rt 195)</t>
  </si>
  <si>
    <t>Richmond Metropolitan Auth</t>
  </si>
  <si>
    <t>Powhite Parkway</t>
  </si>
  <si>
    <t>Dulles Toll Rd</t>
  </si>
  <si>
    <t>Rt 28 (Dulles Airport)</t>
  </si>
  <si>
    <t>Fairfax-Loudoun Cnty Line</t>
  </si>
  <si>
    <t>Partial Elecronic</t>
  </si>
  <si>
    <t>Fairfax - Loudoun Cnty Line</t>
  </si>
  <si>
    <t>I-66</t>
  </si>
  <si>
    <t>Dulles Greenway (Rt. 267)</t>
  </si>
  <si>
    <t>Toll Road Corp of VA</t>
  </si>
  <si>
    <t>Rts. 7 &amp; 15 B.P. at Leesburg</t>
  </si>
  <si>
    <t>ECL Leesburg</t>
  </si>
  <si>
    <t>Rt 28 (at Dulles Airport)</t>
  </si>
  <si>
    <t xml:space="preserve">Summary of Non-Interstate System (IS) Toll Roads in the United States    </t>
  </si>
  <si>
    <t>Functional</t>
  </si>
  <si>
    <t xml:space="preserve">                 Non-IS Toll Roads</t>
  </si>
  <si>
    <t>Less Non-Toll Road Portions</t>
  </si>
  <si>
    <t xml:space="preserve">        Total Non-IS Toll Roads in the United States</t>
  </si>
  <si>
    <t>Kilometers</t>
  </si>
  <si>
    <t xml:space="preserve">Miles  </t>
  </si>
  <si>
    <t xml:space="preserve">Miles    </t>
  </si>
  <si>
    <t>Kilometer</t>
  </si>
  <si>
    <t>16</t>
  </si>
  <si>
    <t>17</t>
  </si>
  <si>
    <t>Total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</si>
  <si>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</si>
  <si>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</si>
  <si>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      includes approach sections which may be used toll free by local residents.  The length of such sections is identified as "nontoll" in the Remarks column.</t>
  </si>
  <si>
    <t xml:space="preserve">     4/   Excludes toll transactions that require stopping (i.e., cash, ticket, or token payment). </t>
  </si>
  <si>
    <t xml:space="preserve">     2/   Rural Functional Class Codes:   02 - Principal Arterial,  06 - Minor Arterial,  07 - Major Collector,  08 - Minor Collector,  09 - Local;</t>
  </si>
  <si>
    <t xml:space="preserve">     5/   Toll/Fee is collected at one of the five possible entry points to pay for road maintenance. </t>
  </si>
  <si>
    <t xml:space="preserve">           Urban Functional Class Codes:   12 - Other Freeways &amp; Expressways,  14 - Other Principal Arterial,  16 - Minor Arterial,  17 - Collector,  19 - Local.</t>
  </si>
  <si>
    <t xml:space="preserve">            If food/drink is purchased at one of the restaurants/bars along 17-mile scenic drive, the toll/fee is refunded. </t>
  </si>
  <si>
    <t>ETC opened Dec. 1995</t>
  </si>
  <si>
    <t>Contruction completed Feb. 1999</t>
  </si>
  <si>
    <t>Contruction completed Jan. 1999</t>
  </si>
  <si>
    <t>Contruction completed Nov 21. 1996</t>
  </si>
  <si>
    <t>TABLE  T-1,  PART  4</t>
  </si>
  <si>
    <t>State</t>
  </si>
  <si>
    <t>Financing or Operating Authority</t>
  </si>
  <si>
    <t>Functional System Code 2/</t>
  </si>
  <si>
    <t>On NHS? 3/</t>
  </si>
  <si>
    <t>Toll Collection?</t>
  </si>
  <si>
    <t>Electronic Toll Collection System? 4/</t>
  </si>
  <si>
    <t>One-Way (N,S,E,W)</t>
  </si>
  <si>
    <t>Both Ways</t>
  </si>
  <si>
    <t>Alabama</t>
  </si>
  <si>
    <t>California</t>
  </si>
  <si>
    <t>Colorado</t>
  </si>
  <si>
    <t>Delaware</t>
  </si>
  <si>
    <t>Florida</t>
  </si>
  <si>
    <t>Georgia</t>
  </si>
  <si>
    <t>Illinois</t>
  </si>
  <si>
    <t>East-West Tollway (SR-56 Connector)</t>
  </si>
  <si>
    <t>Kentucky</t>
  </si>
  <si>
    <t>Louisiana</t>
  </si>
  <si>
    <t>Maine</t>
  </si>
  <si>
    <t>Nevada</t>
  </si>
  <si>
    <t>New Hampshire</t>
  </si>
  <si>
    <t>New Jersey</t>
  </si>
  <si>
    <t>New York</t>
  </si>
  <si>
    <t>Oklahoma</t>
  </si>
  <si>
    <t>Pennsylvania</t>
  </si>
  <si>
    <t>Puerto Rico</t>
  </si>
  <si>
    <t>South Carolina</t>
  </si>
  <si>
    <t>Texas</t>
  </si>
  <si>
    <t>Vermont</t>
  </si>
  <si>
    <t>Virginia</t>
  </si>
  <si>
    <t>CA Department of Trans; Private Sector Partnership</t>
  </si>
  <si>
    <t>Eastern Trans. Corridor (Routes 261, 241, 133)</t>
  </si>
  <si>
    <t>CA Department of Trans; Orange County Trans Corridor Agencies</t>
  </si>
  <si>
    <t>Foothill Trans. Corridor (Route 241)</t>
  </si>
  <si>
    <t>San Joaquin Hills Trans Corridor (Route 73)</t>
  </si>
  <si>
    <t>Central Florida Expway (Bee Line East)</t>
  </si>
  <si>
    <t>Orlando-Orange Cnty Expway Auth (&amp; FL DOT)</t>
  </si>
  <si>
    <t>Tampa-Hillsborough Cnty Expwy Auth (FL DOT)</t>
  </si>
  <si>
    <t>Northern Terminus of Eastern Beltway (SR 426-Aloma Ave)</t>
  </si>
  <si>
    <t>Central FL Greeneway (Orlando)</t>
  </si>
  <si>
    <t>So connection ext of Central FL Greeneway</t>
  </si>
  <si>
    <t>Jct I-293 and St 101 in Bedford</t>
  </si>
  <si>
    <t>Gov. Thomas E. Dewey Thruway Berkshire Section</t>
  </si>
  <si>
    <t>Gov. Thomas E. Dewey Thruway Gardenstate Pkwy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</si>
</sst>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6"/>
      <name val="P-AVGARD"/>
    </font>
    <font>
      <i/>
      <sz val="20"/>
      <color indexed="8"/>
      <name val="P-AVGARD"/>
    </font>
    <font>
      <b/>
      <sz val="14"/>
      <color indexed="8"/>
      <name val="P-AVGARD"/>
    </font>
    <font>
      <sz val="10"/>
      <color indexed="8"/>
      <name val="P-AVGARD"/>
    </font>
    <font>
      <sz val="14"/>
      <color indexed="8"/>
      <name val="P-AVGARD"/>
    </font>
    <font>
      <sz val="10"/>
      <color indexed="8"/>
      <name val="P-AVGARD"/>
    </font>
    <font>
      <sz val="9"/>
      <color indexed="8"/>
      <name val="P-AVGARD"/>
    </font>
    <font>
      <b/>
      <sz val="10"/>
      <color indexed="8"/>
      <name val="P-AVGARD"/>
    </font>
    <font>
      <sz val="10"/>
      <name val="P-AVGARD"/>
    </font>
    <font>
      <sz val="10"/>
      <color theme="1"/>
      <name val="P-AVGARD"/>
    </font>
    <font>
      <sz val="6"/>
      <color theme="1"/>
      <name val="P-AVGARD"/>
    </font>
    <font>
      <b/>
      <sz val="6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">
    <xf numFmtId="2" fontId="0" fillId="2" borderId="0"/>
  </cellStyleXfs>
  <cellXfs count="68">
    <xf numFmtId="2" fontId="0" fillId="2" borderId="0" xfId="0" applyNumberFormat="1"/>
    <xf numFmtId="2" fontId="0" fillId="2" borderId="0" xfId="0" applyNumberFormat="1" applyAlignment="1"/>
    <xf numFmtId="2" fontId="3" fillId="2" borderId="0" xfId="0" applyNumberFormat="1" applyFont="1"/>
    <xf numFmtId="2" fontId="5" fillId="2" borderId="2" xfId="0" applyNumberFormat="1" applyFont="1" applyBorder="1" applyAlignment="1">
      <alignment vertical="center"/>
    </xf>
    <xf numFmtId="39" fontId="5" fillId="2" borderId="0" xfId="0" applyNumberFormat="1" applyFont="1" applyAlignment="1">
      <alignment vertical="center"/>
    </xf>
    <xf numFmtId="2" fontId="5" fillId="2" borderId="0" xfId="0" applyNumberFormat="1" applyFont="1" applyAlignment="1">
      <alignment vertical="center"/>
    </xf>
    <xf numFmtId="39" fontId="5" fillId="2" borderId="3" xfId="0" applyNumberFormat="1" applyFont="1" applyBorder="1" applyAlignment="1">
      <alignment vertical="center"/>
    </xf>
    <xf numFmtId="2" fontId="5" fillId="2" borderId="3" xfId="0" applyNumberFormat="1" applyFont="1" applyBorder="1" applyAlignment="1">
      <alignment vertical="center"/>
    </xf>
    <xf numFmtId="2" fontId="5" fillId="2" borderId="2" xfId="0" applyNumberFormat="1" applyFont="1" applyBorder="1" applyAlignment="1">
      <alignment horizontal="centerContinuous" vertical="center"/>
    </xf>
    <xf numFmtId="39" fontId="5" fillId="2" borderId="0" xfId="0" applyNumberFormat="1" applyFont="1" applyAlignment="1">
      <alignment horizontal="centerContinuous" vertical="center"/>
    </xf>
    <xf numFmtId="2" fontId="5" fillId="2" borderId="0" xfId="0" applyNumberFormat="1" applyFont="1" applyAlignment="1">
      <alignment horizontal="centerContinuous" vertical="center"/>
    </xf>
    <xf numFmtId="2" fontId="5" fillId="2" borderId="3" xfId="0" applyNumberFormat="1" applyFont="1" applyBorder="1" applyAlignment="1">
      <alignment horizontal="centerContinuous" vertical="center"/>
    </xf>
    <xf numFmtId="39" fontId="5" fillId="2" borderId="0" xfId="0" applyNumberFormat="1" applyFont="1" applyAlignment="1">
      <alignment horizontal="center" vertical="center"/>
    </xf>
    <xf numFmtId="2" fontId="5" fillId="2" borderId="0" xfId="0" applyNumberFormat="1" applyFont="1" applyAlignment="1">
      <alignment horizontal="center" vertical="center"/>
    </xf>
    <xf numFmtId="2" fontId="5" fillId="2" borderId="4" xfId="0" applyNumberFormat="1" applyFont="1" applyBorder="1" applyAlignment="1">
      <alignment vertical="center"/>
    </xf>
    <xf numFmtId="39" fontId="5" fillId="2" borderId="5" xfId="0" applyNumberFormat="1" applyFont="1" applyBorder="1" applyAlignment="1">
      <alignment vertical="center"/>
    </xf>
    <xf numFmtId="2" fontId="5" fillId="2" borderId="5" xfId="0" applyNumberFormat="1" applyFont="1" applyBorder="1" applyAlignment="1">
      <alignment vertical="center"/>
    </xf>
    <xf numFmtId="39" fontId="5" fillId="2" borderId="6" xfId="0" applyNumberFormat="1" applyFont="1" applyBorder="1" applyAlignment="1">
      <alignment vertical="center"/>
    </xf>
    <xf numFmtId="2" fontId="5" fillId="2" borderId="6" xfId="0" applyNumberFormat="1" applyFont="1" applyBorder="1" applyAlignment="1">
      <alignment vertical="center"/>
    </xf>
    <xf numFmtId="2" fontId="6" fillId="2" borderId="0" xfId="0" applyNumberFormat="1" applyFont="1"/>
    <xf numFmtId="2" fontId="6" fillId="2" borderId="0" xfId="0" applyNumberFormat="1" applyFont="1" applyAlignment="1"/>
    <xf numFmtId="2" fontId="4" fillId="2" borderId="0" xfId="0" applyNumberFormat="1" applyFont="1" applyAlignment="1">
      <alignment horizontal="right"/>
    </xf>
    <xf numFmtId="2" fontId="1" fillId="2" borderId="0" xfId="0" applyNumberFormat="1" applyFont="1" applyAlignment="1"/>
    <xf numFmtId="2" fontId="2" fillId="2" borderId="0" xfId="0" applyNumberFormat="1" applyFont="1" applyAlignment="1"/>
    <xf numFmtId="2" fontId="8" fillId="2" borderId="0" xfId="0" applyNumberFormat="1" applyFont="1"/>
    <xf numFmtId="2" fontId="9" fillId="2" borderId="17" xfId="0" applyNumberFormat="1" applyFont="1" applyBorder="1"/>
    <xf numFmtId="2" fontId="3" fillId="2" borderId="10" xfId="0" applyNumberFormat="1" applyFont="1" applyBorder="1" applyAlignment="1">
      <alignment vertical="center"/>
    </xf>
    <xf numFmtId="2" fontId="3" fillId="2" borderId="18" xfId="0" applyNumberFormat="1" applyFont="1" applyBorder="1" applyAlignment="1">
      <alignment vertical="center"/>
    </xf>
    <xf numFmtId="2" fontId="3" fillId="2" borderId="10" xfId="0" applyNumberFormat="1" applyFont="1" applyBorder="1" applyAlignment="1">
      <alignment horizontal="center" vertical="center"/>
    </xf>
    <xf numFmtId="2" fontId="3" fillId="2" borderId="18" xfId="0" applyNumberFormat="1" applyFont="1" applyBorder="1" applyAlignment="1">
      <alignment horizontal="center" vertical="center"/>
    </xf>
    <xf numFmtId="2" fontId="6" fillId="2" borderId="10" xfId="0" applyNumberFormat="1" applyFont="1" applyBorder="1" applyAlignment="1">
      <alignment vertical="center"/>
    </xf>
    <xf numFmtId="2" fontId="3" fillId="2" borderId="11" xfId="0" applyNumberFormat="1" applyFont="1" applyBorder="1" applyAlignment="1">
      <alignment vertical="center"/>
    </xf>
    <xf numFmtId="2" fontId="9" fillId="2" borderId="19" xfId="0" applyNumberFormat="1" applyFont="1" applyBorder="1"/>
    <xf numFmtId="2" fontId="3" fillId="2" borderId="16" xfId="0" applyNumberFormat="1" applyFont="1" applyBorder="1" applyAlignment="1">
      <alignment vertical="center"/>
    </xf>
    <xf numFmtId="0" fontId="3" fillId="2" borderId="10" xfId="0" applyNumberFormat="1" applyFont="1" applyBorder="1" applyAlignment="1">
      <alignment horizontal="center" vertical="center"/>
    </xf>
    <xf numFmtId="2" fontId="3" fillId="2" borderId="12" xfId="0" applyNumberFormat="1" applyFont="1" applyBorder="1" applyAlignment="1">
      <alignment vertical="center"/>
    </xf>
    <xf numFmtId="2" fontId="3" fillId="2" borderId="12" xfId="0" applyNumberFormat="1" applyFont="1" applyBorder="1" applyAlignment="1">
      <alignment horizontal="center" vertical="center"/>
    </xf>
    <xf numFmtId="2" fontId="3" fillId="2" borderId="16" xfId="0" applyNumberFormat="1" applyFont="1" applyBorder="1" applyAlignment="1">
      <alignment horizontal="center" vertical="center"/>
    </xf>
    <xf numFmtId="2" fontId="3" fillId="2" borderId="15" xfId="0" applyNumberFormat="1" applyFont="1" applyBorder="1" applyAlignment="1">
      <alignment vertical="center"/>
    </xf>
    <xf numFmtId="2" fontId="10" fillId="2" borderId="12" xfId="0" applyFont="1" applyBorder="1"/>
    <xf numFmtId="2" fontId="3" fillId="2" borderId="13" xfId="0" applyNumberFormat="1" applyFont="1" applyBorder="1" applyAlignment="1">
      <alignment vertical="center"/>
    </xf>
    <xf numFmtId="2" fontId="3" fillId="2" borderId="14" xfId="0" applyNumberFormat="1" applyFont="1" applyBorder="1" applyAlignment="1">
      <alignment vertical="center"/>
    </xf>
    <xf numFmtId="2" fontId="3" fillId="2" borderId="13" xfId="0" applyNumberFormat="1" applyFont="1" applyBorder="1" applyAlignment="1">
      <alignment horizontal="center" vertical="center"/>
    </xf>
    <xf numFmtId="2" fontId="3" fillId="2" borderId="14" xfId="0" applyNumberFormat="1" applyFont="1" applyBorder="1" applyAlignment="1">
      <alignment horizontal="center" vertical="center"/>
    </xf>
    <xf numFmtId="2" fontId="3" fillId="2" borderId="20" xfId="0" applyNumberFormat="1" applyFont="1" applyBorder="1" applyAlignment="1">
      <alignment vertical="center"/>
    </xf>
    <xf numFmtId="0" fontId="3" fillId="2" borderId="12" xfId="0" applyNumberFormat="1" applyFont="1" applyBorder="1" applyAlignment="1">
      <alignment horizontal="center" vertical="center"/>
    </xf>
    <xf numFmtId="1" fontId="3" fillId="2" borderId="13" xfId="0" applyNumberFormat="1" applyFont="1" applyBorder="1" applyAlignment="1">
      <alignment horizontal="center" vertical="center"/>
    </xf>
    <xf numFmtId="0" fontId="3" fillId="2" borderId="13" xfId="0" applyNumberFormat="1" applyFont="1" applyBorder="1" applyAlignment="1">
      <alignment horizontal="center" vertical="center"/>
    </xf>
    <xf numFmtId="2" fontId="6" fillId="2" borderId="11" xfId="0" applyNumberFormat="1" applyFont="1" applyBorder="1" applyAlignment="1">
      <alignment vertical="center"/>
    </xf>
    <xf numFmtId="2" fontId="6" fillId="2" borderId="13" xfId="0" applyNumberFormat="1" applyFont="1" applyBorder="1" applyAlignment="1">
      <alignment vertical="center"/>
    </xf>
    <xf numFmtId="2" fontId="6" fillId="2" borderId="20" xfId="0" applyNumberFormat="1" applyFont="1" applyBorder="1" applyAlignment="1">
      <alignment vertical="center"/>
    </xf>
    <xf numFmtId="2" fontId="9" fillId="2" borderId="9" xfId="0" applyNumberFormat="1" applyFont="1" applyBorder="1"/>
    <xf numFmtId="2" fontId="3" fillId="2" borderId="21" xfId="0" applyNumberFormat="1" applyFont="1" applyBorder="1" applyAlignment="1">
      <alignment vertical="center"/>
    </xf>
    <xf numFmtId="2" fontId="3" fillId="2" borderId="22" xfId="0" applyNumberFormat="1" applyFont="1" applyBorder="1" applyAlignment="1">
      <alignment vertical="center"/>
    </xf>
    <xf numFmtId="2" fontId="3" fillId="2" borderId="21" xfId="0" applyNumberFormat="1" applyFont="1" applyBorder="1" applyAlignment="1">
      <alignment horizontal="center" vertical="center"/>
    </xf>
    <xf numFmtId="2" fontId="3" fillId="2" borderId="22" xfId="0" applyNumberFormat="1" applyFont="1" applyBorder="1" applyAlignment="1">
      <alignment horizontal="center" vertical="center"/>
    </xf>
    <xf numFmtId="2" fontId="3" fillId="2" borderId="23" xfId="0" applyNumberFormat="1" applyFont="1" applyBorder="1" applyAlignment="1">
      <alignment vertical="center"/>
    </xf>
    <xf numFmtId="2" fontId="11" fillId="0" borderId="0" xfId="0" applyNumberFormat="1" applyFont="1" applyFill="1"/>
    <xf numFmtId="2" fontId="7" fillId="0" borderId="13" xfId="0" applyFont="1" applyFill="1" applyBorder="1" applyAlignment="1">
      <alignment horizontal="center" vertical="center"/>
    </xf>
    <xf numFmtId="2" fontId="7" fillId="0" borderId="14" xfId="0" applyFont="1" applyFill="1" applyBorder="1" applyAlignment="1">
      <alignment horizontal="center" vertical="center"/>
    </xf>
    <xf numFmtId="2" fontId="7" fillId="0" borderId="13" xfId="0" applyFont="1" applyFill="1" applyBorder="1" applyAlignment="1">
      <alignment horizontal="center" vertical="center" wrapText="1"/>
    </xf>
    <xf numFmtId="2" fontId="7" fillId="0" borderId="14" xfId="0" applyFont="1" applyFill="1" applyBorder="1" applyAlignment="1">
      <alignment horizontal="center" vertical="center" wrapText="1"/>
    </xf>
    <xf numFmtId="2" fontId="7" fillId="0" borderId="7" xfId="0" applyFont="1" applyFill="1" applyBorder="1" applyAlignment="1">
      <alignment horizontal="center" vertical="center"/>
    </xf>
    <xf numFmtId="2" fontId="7" fillId="0" borderId="8" xfId="0" applyFont="1" applyFill="1" applyBorder="1" applyAlignment="1">
      <alignment horizontal="center" vertical="center"/>
    </xf>
    <xf numFmtId="2" fontId="7" fillId="0" borderId="11" xfId="0" applyFont="1" applyFill="1" applyBorder="1" applyAlignment="1">
      <alignment horizontal="center" vertical="center"/>
    </xf>
    <xf numFmtId="2" fontId="7" fillId="0" borderId="1" xfId="0" applyFont="1" applyFill="1" applyBorder="1" applyAlignment="1">
      <alignment horizontal="center" vertical="center"/>
    </xf>
    <xf numFmtId="2" fontId="7" fillId="0" borderId="11" xfId="0" applyFont="1" applyFill="1" applyBorder="1" applyAlignment="1">
      <alignment horizontal="center" vertical="center" wrapText="1"/>
    </xf>
    <xf numFmtId="2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3"/>
  <sheetViews>
    <sheetView showGridLines="0" tabSelected="1" showOutlineSymbols="0" zoomScale="87" workbookViewId="0"/>
  </sheetViews>
  <sheetFormatPr defaultColWidth="8.83203125" defaultRowHeight="7.8"/>
  <cols>
    <col min="1" max="1" width="32.5" customWidth="1"/>
    <col min="2" max="2" width="69" customWidth="1"/>
    <col min="3" max="3" width="94.5" customWidth="1"/>
    <col min="4" max="4" width="59.6640625" customWidth="1"/>
    <col min="5" max="5" width="52" customWidth="1"/>
    <col min="6" max="6" width="17.1640625" customWidth="1"/>
    <col min="7" max="7" width="16.5" customWidth="1"/>
    <col min="8" max="8" width="40.1640625" customWidth="1"/>
    <col min="9" max="9" width="19.6640625" customWidth="1"/>
    <col min="10" max="10" width="16.5" customWidth="1"/>
    <col min="11" max="11" width="31.5" customWidth="1"/>
    <col min="12" max="12" width="16.5" customWidth="1"/>
    <col min="13" max="13" width="17" customWidth="1"/>
    <col min="14" max="14" width="46.33203125" customWidth="1"/>
    <col min="15" max="15" width="62" customWidth="1"/>
  </cols>
  <sheetData>
    <row r="1" spans="1:15" ht="21.9" customHeight="1">
      <c r="A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" customHeight="1">
      <c r="A2" s="23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8.1" customHeight="1">
      <c r="B3" s="2"/>
      <c r="C3" s="2"/>
      <c r="D3" s="2"/>
      <c r="E3" s="2"/>
      <c r="F3" s="2"/>
      <c r="G3" s="2"/>
      <c r="H3" s="2"/>
      <c r="O3" s="2"/>
    </row>
    <row r="4" spans="1:15" ht="18.899999999999999" customHeight="1" thickBot="1">
      <c r="B4" s="2"/>
      <c r="C4" s="2"/>
      <c r="D4" s="2"/>
      <c r="E4" s="2"/>
      <c r="F4" s="2"/>
      <c r="G4" s="2"/>
      <c r="H4" s="2"/>
      <c r="O4" s="21" t="s">
        <v>355</v>
      </c>
    </row>
    <row r="5" spans="1:15" s="57" customFormat="1" ht="17.100000000000001" customHeight="1" thickTop="1">
      <c r="A5" s="64" t="s">
        <v>356</v>
      </c>
      <c r="B5" s="64" t="s">
        <v>5</v>
      </c>
      <c r="C5" s="64" t="s">
        <v>357</v>
      </c>
      <c r="D5" s="62" t="s">
        <v>2</v>
      </c>
      <c r="E5" s="63"/>
      <c r="F5" s="62" t="s">
        <v>3</v>
      </c>
      <c r="G5" s="63"/>
      <c r="H5" s="66" t="s">
        <v>358</v>
      </c>
      <c r="I5" s="62" t="s">
        <v>359</v>
      </c>
      <c r="J5" s="63"/>
      <c r="K5" s="62" t="s">
        <v>360</v>
      </c>
      <c r="L5" s="63"/>
      <c r="M5" s="62" t="s">
        <v>361</v>
      </c>
      <c r="N5" s="63"/>
      <c r="O5" s="64" t="s">
        <v>9</v>
      </c>
    </row>
    <row r="6" spans="1:15" s="57" customFormat="1" ht="12.9" customHeight="1" thickBot="1">
      <c r="A6" s="65"/>
      <c r="B6" s="65"/>
      <c r="C6" s="65"/>
      <c r="D6" s="58" t="s">
        <v>6</v>
      </c>
      <c r="E6" s="58" t="s">
        <v>7</v>
      </c>
      <c r="F6" s="58" t="s">
        <v>10</v>
      </c>
      <c r="G6" s="59" t="s">
        <v>336</v>
      </c>
      <c r="H6" s="67"/>
      <c r="I6" s="58" t="s">
        <v>11</v>
      </c>
      <c r="J6" s="59" t="s">
        <v>12</v>
      </c>
      <c r="K6" s="60" t="s">
        <v>362</v>
      </c>
      <c r="L6" s="61" t="s">
        <v>363</v>
      </c>
      <c r="M6" s="58" t="s">
        <v>12</v>
      </c>
      <c r="N6" s="59" t="s">
        <v>13</v>
      </c>
      <c r="O6" s="65"/>
    </row>
    <row r="7" spans="1:15" ht="20.100000000000001" customHeight="1" thickTop="1" thickBot="1">
      <c r="A7" s="25" t="s">
        <v>364</v>
      </c>
      <c r="B7" s="26" t="s">
        <v>14</v>
      </c>
      <c r="C7" s="26" t="s">
        <v>15</v>
      </c>
      <c r="D7" s="26" t="s">
        <v>16</v>
      </c>
      <c r="E7" s="27" t="s">
        <v>17</v>
      </c>
      <c r="F7" s="26">
        <v>6</v>
      </c>
      <c r="G7" s="27">
        <f t="shared" ref="G7:G15" si="0">SUM(F7*1.609344)</f>
        <v>9.6560640000000006</v>
      </c>
      <c r="H7" s="28" t="s">
        <v>18</v>
      </c>
      <c r="I7" s="26"/>
      <c r="J7" s="29" t="s">
        <v>19</v>
      </c>
      <c r="K7" s="30" t="s">
        <v>20</v>
      </c>
      <c r="L7" s="29" t="s">
        <v>19</v>
      </c>
      <c r="M7" s="26" t="s">
        <v>20</v>
      </c>
      <c r="N7" s="27" t="s">
        <v>21</v>
      </c>
      <c r="O7" s="31" t="s">
        <v>22</v>
      </c>
    </row>
    <row r="8" spans="1:15" ht="20.100000000000001" customHeight="1" thickTop="1">
      <c r="A8" s="32" t="s">
        <v>365</v>
      </c>
      <c r="B8" s="26" t="s">
        <v>23</v>
      </c>
      <c r="C8" s="26" t="s">
        <v>24</v>
      </c>
      <c r="D8" s="26" t="s">
        <v>25</v>
      </c>
      <c r="E8" s="27" t="s">
        <v>26</v>
      </c>
      <c r="F8" s="26">
        <v>10.8</v>
      </c>
      <c r="G8" s="33">
        <f t="shared" si="0"/>
        <v>17.380915200000004</v>
      </c>
      <c r="H8" s="34" t="s">
        <v>27</v>
      </c>
      <c r="I8" s="26" t="s">
        <v>20</v>
      </c>
      <c r="J8" s="29" t="s">
        <v>19</v>
      </c>
      <c r="K8" s="26" t="s">
        <v>4</v>
      </c>
      <c r="L8" s="29" t="s">
        <v>28</v>
      </c>
      <c r="M8" s="28" t="s">
        <v>19</v>
      </c>
      <c r="N8" s="27" t="s">
        <v>4</v>
      </c>
      <c r="O8" s="31" t="s">
        <v>175</v>
      </c>
    </row>
    <row r="9" spans="1:15" ht="20.100000000000001" customHeight="1">
      <c r="A9" s="32" t="s">
        <v>365</v>
      </c>
      <c r="B9" s="35" t="s">
        <v>29</v>
      </c>
      <c r="C9" s="35" t="s">
        <v>386</v>
      </c>
      <c r="D9" s="35" t="s">
        <v>30</v>
      </c>
      <c r="E9" s="33" t="s">
        <v>31</v>
      </c>
      <c r="F9" s="35">
        <v>10</v>
      </c>
      <c r="G9" s="33">
        <f t="shared" si="0"/>
        <v>16.093440000000001</v>
      </c>
      <c r="H9" s="36" t="s">
        <v>32</v>
      </c>
      <c r="I9" s="36" t="s">
        <v>19</v>
      </c>
      <c r="J9" s="33" t="s">
        <v>4</v>
      </c>
      <c r="K9" s="35" t="s">
        <v>4</v>
      </c>
      <c r="L9" s="37" t="s">
        <v>19</v>
      </c>
      <c r="M9" s="35" t="s">
        <v>20</v>
      </c>
      <c r="N9" s="33" t="s">
        <v>33</v>
      </c>
      <c r="O9" s="38" t="s">
        <v>351</v>
      </c>
    </row>
    <row r="10" spans="1:15" ht="17.100000000000001" customHeight="1">
      <c r="A10" s="32" t="s">
        <v>365</v>
      </c>
      <c r="B10" s="35" t="s">
        <v>387</v>
      </c>
      <c r="C10" s="39"/>
      <c r="D10" s="33" t="s">
        <v>34</v>
      </c>
      <c r="E10" s="33" t="s">
        <v>35</v>
      </c>
      <c r="F10" s="35">
        <v>24</v>
      </c>
      <c r="G10" s="33">
        <f t="shared" si="0"/>
        <v>38.624256000000003</v>
      </c>
      <c r="H10" s="36" t="s">
        <v>32</v>
      </c>
      <c r="I10" s="36" t="s">
        <v>19</v>
      </c>
      <c r="J10" s="33" t="s">
        <v>20</v>
      </c>
      <c r="K10" s="35"/>
      <c r="L10" s="37" t="s">
        <v>19</v>
      </c>
      <c r="M10" s="35" t="s">
        <v>20</v>
      </c>
      <c r="N10" s="33" t="s">
        <v>33</v>
      </c>
      <c r="O10" s="38" t="s">
        <v>352</v>
      </c>
    </row>
    <row r="11" spans="1:15" ht="17.100000000000001" customHeight="1">
      <c r="A11" s="32" t="s">
        <v>365</v>
      </c>
      <c r="B11" s="35" t="s">
        <v>389</v>
      </c>
      <c r="C11" s="35" t="s">
        <v>388</v>
      </c>
      <c r="D11" s="35" t="s">
        <v>36</v>
      </c>
      <c r="E11" s="33" t="s">
        <v>37</v>
      </c>
      <c r="F11" s="35">
        <v>28</v>
      </c>
      <c r="G11" s="33">
        <f t="shared" si="0"/>
        <v>45.061632000000003</v>
      </c>
      <c r="H11" s="36" t="s">
        <v>32</v>
      </c>
      <c r="I11" s="36" t="s">
        <v>19</v>
      </c>
      <c r="J11" s="33" t="s">
        <v>20</v>
      </c>
      <c r="K11" s="35"/>
      <c r="L11" s="37" t="s">
        <v>19</v>
      </c>
      <c r="M11" s="35" t="s">
        <v>20</v>
      </c>
      <c r="N11" s="33" t="s">
        <v>33</v>
      </c>
      <c r="O11" s="38" t="s">
        <v>353</v>
      </c>
    </row>
    <row r="12" spans="1:15" ht="17.100000000000001" customHeight="1">
      <c r="A12" s="32" t="s">
        <v>365</v>
      </c>
      <c r="B12" s="35" t="s">
        <v>390</v>
      </c>
      <c r="C12" s="35" t="s">
        <v>388</v>
      </c>
      <c r="D12" s="35" t="s">
        <v>38</v>
      </c>
      <c r="E12" s="33" t="s">
        <v>39</v>
      </c>
      <c r="F12" s="35">
        <v>15</v>
      </c>
      <c r="G12" s="33">
        <f t="shared" si="0"/>
        <v>24.140160000000002</v>
      </c>
      <c r="H12" s="36" t="s">
        <v>32</v>
      </c>
      <c r="I12" s="36" t="s">
        <v>19</v>
      </c>
      <c r="J12" s="33" t="s">
        <v>20</v>
      </c>
      <c r="K12" s="35"/>
      <c r="L12" s="37" t="s">
        <v>19</v>
      </c>
      <c r="M12" s="35" t="s">
        <v>20</v>
      </c>
      <c r="N12" s="33" t="s">
        <v>33</v>
      </c>
      <c r="O12" s="38" t="s">
        <v>354</v>
      </c>
    </row>
    <row r="13" spans="1:15" ht="20.100000000000001" customHeight="1">
      <c r="A13" s="32" t="s">
        <v>366</v>
      </c>
      <c r="B13" s="35" t="s">
        <v>40</v>
      </c>
      <c r="C13" s="35" t="s">
        <v>41</v>
      </c>
      <c r="D13" s="35" t="s">
        <v>42</v>
      </c>
      <c r="E13" s="33" t="s">
        <v>43</v>
      </c>
      <c r="F13" s="35">
        <v>10</v>
      </c>
      <c r="G13" s="33">
        <f t="shared" si="0"/>
        <v>16.093440000000001</v>
      </c>
      <c r="H13" s="36" t="s">
        <v>32</v>
      </c>
      <c r="I13" s="36" t="s">
        <v>19</v>
      </c>
      <c r="J13" s="33" t="s">
        <v>4</v>
      </c>
      <c r="K13" s="35" t="s">
        <v>4</v>
      </c>
      <c r="L13" s="37" t="s">
        <v>19</v>
      </c>
      <c r="M13" s="35" t="s">
        <v>4</v>
      </c>
      <c r="N13" s="33" t="s">
        <v>44</v>
      </c>
      <c r="O13" s="38"/>
    </row>
    <row r="14" spans="1:15" ht="20.100000000000001" customHeight="1">
      <c r="A14" s="32" t="s">
        <v>366</v>
      </c>
      <c r="B14" s="35" t="s">
        <v>40</v>
      </c>
      <c r="C14" s="35" t="s">
        <v>41</v>
      </c>
      <c r="D14" s="40" t="s">
        <v>45</v>
      </c>
      <c r="E14" s="41" t="s">
        <v>46</v>
      </c>
      <c r="F14" s="40">
        <v>12</v>
      </c>
      <c r="G14" s="41">
        <f t="shared" si="0"/>
        <v>19.312128000000001</v>
      </c>
      <c r="H14" s="42" t="s">
        <v>32</v>
      </c>
      <c r="I14" s="42" t="s">
        <v>19</v>
      </c>
      <c r="J14" s="41" t="s">
        <v>4</v>
      </c>
      <c r="K14" s="40"/>
      <c r="L14" s="43" t="s">
        <v>19</v>
      </c>
      <c r="M14" s="40" t="s">
        <v>4</v>
      </c>
      <c r="N14" s="41" t="s">
        <v>44</v>
      </c>
      <c r="O14" s="44" t="s">
        <v>4</v>
      </c>
    </row>
    <row r="15" spans="1:15" ht="20.100000000000001" customHeight="1">
      <c r="A15" s="32" t="s">
        <v>366</v>
      </c>
      <c r="B15" s="35" t="s">
        <v>40</v>
      </c>
      <c r="C15" s="35" t="s">
        <v>41</v>
      </c>
      <c r="D15" s="40" t="s">
        <v>46</v>
      </c>
      <c r="E15" s="41" t="s">
        <v>47</v>
      </c>
      <c r="F15" s="40">
        <v>14</v>
      </c>
      <c r="G15" s="41">
        <f t="shared" si="0"/>
        <v>22.530816000000002</v>
      </c>
      <c r="H15" s="42" t="s">
        <v>32</v>
      </c>
      <c r="I15" s="42" t="s">
        <v>19</v>
      </c>
      <c r="J15" s="41" t="s">
        <v>20</v>
      </c>
      <c r="K15" s="40"/>
      <c r="L15" s="43" t="s">
        <v>19</v>
      </c>
      <c r="M15" s="40" t="s">
        <v>20</v>
      </c>
      <c r="N15" s="41" t="s">
        <v>44</v>
      </c>
      <c r="O15" s="44"/>
    </row>
    <row r="16" spans="1:15" ht="20.100000000000001" customHeight="1">
      <c r="A16" s="32" t="s">
        <v>367</v>
      </c>
      <c r="B16" s="35" t="s">
        <v>48</v>
      </c>
      <c r="C16" s="35" t="s">
        <v>49</v>
      </c>
      <c r="D16" s="35" t="s">
        <v>50</v>
      </c>
      <c r="E16" s="33" t="s">
        <v>51</v>
      </c>
      <c r="F16" s="40">
        <v>6.81</v>
      </c>
      <c r="G16" s="41">
        <f t="shared" ref="G16:G24" si="1">SUM(F16*1.609344)</f>
        <v>10.959632640000001</v>
      </c>
      <c r="H16" s="36" t="s">
        <v>32</v>
      </c>
      <c r="I16" s="36" t="s">
        <v>19</v>
      </c>
      <c r="J16" s="33" t="s">
        <v>4</v>
      </c>
      <c r="K16" s="35" t="s">
        <v>4</v>
      </c>
      <c r="L16" s="37" t="s">
        <v>19</v>
      </c>
      <c r="M16" s="35" t="s">
        <v>4</v>
      </c>
      <c r="N16" s="33" t="s">
        <v>52</v>
      </c>
      <c r="O16" s="38"/>
    </row>
    <row r="17" spans="1:15" ht="20.100000000000001" customHeight="1">
      <c r="A17" s="32" t="s">
        <v>367</v>
      </c>
      <c r="B17" s="35" t="s">
        <v>48</v>
      </c>
      <c r="C17" s="35" t="s">
        <v>49</v>
      </c>
      <c r="D17" s="40" t="s">
        <v>51</v>
      </c>
      <c r="E17" s="41" t="s">
        <v>53</v>
      </c>
      <c r="F17" s="40">
        <v>7.42</v>
      </c>
      <c r="G17" s="41">
        <f t="shared" si="1"/>
        <v>11.94133248</v>
      </c>
      <c r="H17" s="42" t="s">
        <v>54</v>
      </c>
      <c r="I17" s="42" t="s">
        <v>19</v>
      </c>
      <c r="J17" s="41" t="s">
        <v>4</v>
      </c>
      <c r="K17" s="40" t="s">
        <v>4</v>
      </c>
      <c r="L17" s="43" t="s">
        <v>19</v>
      </c>
      <c r="M17" s="40" t="s">
        <v>4</v>
      </c>
      <c r="N17" s="41" t="s">
        <v>52</v>
      </c>
      <c r="O17" s="44"/>
    </row>
    <row r="18" spans="1:15" ht="20.100000000000001" customHeight="1">
      <c r="A18" s="32" t="s">
        <v>367</v>
      </c>
      <c r="B18" s="35" t="s">
        <v>48</v>
      </c>
      <c r="C18" s="35" t="s">
        <v>49</v>
      </c>
      <c r="D18" s="40" t="s">
        <v>53</v>
      </c>
      <c r="E18" s="41" t="s">
        <v>55</v>
      </c>
      <c r="F18" s="40">
        <v>0.86</v>
      </c>
      <c r="G18" s="41">
        <f t="shared" si="1"/>
        <v>1.3840358400000001</v>
      </c>
      <c r="H18" s="42" t="s">
        <v>56</v>
      </c>
      <c r="I18" s="42" t="s">
        <v>19</v>
      </c>
      <c r="J18" s="41" t="s">
        <v>4</v>
      </c>
      <c r="K18" s="40" t="s">
        <v>4</v>
      </c>
      <c r="L18" s="43" t="s">
        <v>19</v>
      </c>
      <c r="M18" s="40" t="s">
        <v>20</v>
      </c>
      <c r="N18" s="41" t="s">
        <v>52</v>
      </c>
      <c r="O18" s="44"/>
    </row>
    <row r="19" spans="1:15" ht="20.100000000000001" customHeight="1">
      <c r="A19" s="32" t="s">
        <v>367</v>
      </c>
      <c r="B19" s="35" t="s">
        <v>48</v>
      </c>
      <c r="C19" s="35" t="s">
        <v>49</v>
      </c>
      <c r="D19" s="40" t="s">
        <v>55</v>
      </c>
      <c r="E19" s="41" t="s">
        <v>57</v>
      </c>
      <c r="F19" s="40">
        <v>2.3199999999999998</v>
      </c>
      <c r="G19" s="41">
        <f t="shared" si="1"/>
        <v>3.7336780799999998</v>
      </c>
      <c r="H19" s="42" t="s">
        <v>54</v>
      </c>
      <c r="I19" s="42" t="s">
        <v>19</v>
      </c>
      <c r="J19" s="41" t="s">
        <v>4</v>
      </c>
      <c r="K19" s="40" t="s">
        <v>4</v>
      </c>
      <c r="L19" s="43" t="s">
        <v>19</v>
      </c>
      <c r="M19" s="40" t="s">
        <v>20</v>
      </c>
      <c r="N19" s="41" t="s">
        <v>52</v>
      </c>
      <c r="O19" s="44"/>
    </row>
    <row r="20" spans="1:15" ht="20.100000000000001" customHeight="1">
      <c r="A20" s="32" t="s">
        <v>367</v>
      </c>
      <c r="B20" s="35" t="s">
        <v>48</v>
      </c>
      <c r="C20" s="35" t="s">
        <v>49</v>
      </c>
      <c r="D20" s="40" t="s">
        <v>57</v>
      </c>
      <c r="E20" s="41" t="s">
        <v>58</v>
      </c>
      <c r="F20" s="40">
        <v>0.4</v>
      </c>
      <c r="G20" s="41">
        <f t="shared" si="1"/>
        <v>0.64373760000000013</v>
      </c>
      <c r="H20" s="42" t="s">
        <v>54</v>
      </c>
      <c r="I20" s="40" t="s">
        <v>4</v>
      </c>
      <c r="J20" s="43" t="s">
        <v>19</v>
      </c>
      <c r="K20" s="40" t="s">
        <v>4</v>
      </c>
      <c r="L20" s="43" t="s">
        <v>19</v>
      </c>
      <c r="M20" s="42" t="s">
        <v>19</v>
      </c>
      <c r="N20" s="41" t="s">
        <v>4</v>
      </c>
      <c r="O20" s="44" t="s">
        <v>59</v>
      </c>
    </row>
    <row r="21" spans="1:15" ht="20.100000000000001" customHeight="1">
      <c r="A21" s="32" t="s">
        <v>367</v>
      </c>
      <c r="B21" s="35" t="s">
        <v>48</v>
      </c>
      <c r="C21" s="35" t="s">
        <v>49</v>
      </c>
      <c r="D21" s="40" t="s">
        <v>60</v>
      </c>
      <c r="E21" s="41" t="s">
        <v>61</v>
      </c>
      <c r="F21" s="40">
        <v>8.51</v>
      </c>
      <c r="G21" s="41">
        <f t="shared" si="1"/>
        <v>13.69551744</v>
      </c>
      <c r="H21" s="42" t="s">
        <v>54</v>
      </c>
      <c r="I21" s="42" t="s">
        <v>19</v>
      </c>
      <c r="J21" s="41" t="s">
        <v>20</v>
      </c>
      <c r="K21" s="40" t="s">
        <v>4</v>
      </c>
      <c r="L21" s="41"/>
      <c r="M21" s="40"/>
      <c r="N21" s="41" t="s">
        <v>52</v>
      </c>
      <c r="O21" s="44"/>
    </row>
    <row r="22" spans="1:15" ht="20.100000000000001" customHeight="1">
      <c r="A22" s="32" t="s">
        <v>367</v>
      </c>
      <c r="B22" s="35" t="s">
        <v>48</v>
      </c>
      <c r="C22" s="35" t="s">
        <v>49</v>
      </c>
      <c r="D22" s="40" t="s">
        <v>61</v>
      </c>
      <c r="E22" s="41" t="s">
        <v>62</v>
      </c>
      <c r="F22" s="40">
        <v>5.49</v>
      </c>
      <c r="G22" s="41">
        <f t="shared" si="1"/>
        <v>8.8352985600000018</v>
      </c>
      <c r="H22" s="42" t="s">
        <v>54</v>
      </c>
      <c r="I22" s="42" t="s">
        <v>19</v>
      </c>
      <c r="J22" s="41" t="s">
        <v>4</v>
      </c>
      <c r="K22" s="40"/>
      <c r="L22" s="41"/>
      <c r="M22" s="42" t="s">
        <v>19</v>
      </c>
      <c r="N22" s="41" t="s">
        <v>4</v>
      </c>
      <c r="O22" s="44" t="s">
        <v>63</v>
      </c>
    </row>
    <row r="23" spans="1:15" ht="20.100000000000001" customHeight="1">
      <c r="A23" s="32" t="s">
        <v>367</v>
      </c>
      <c r="B23" s="35" t="s">
        <v>48</v>
      </c>
      <c r="C23" s="35" t="s">
        <v>49</v>
      </c>
      <c r="D23" s="40" t="s">
        <v>62</v>
      </c>
      <c r="E23" s="41" t="s">
        <v>64</v>
      </c>
      <c r="F23" s="40">
        <v>1.89</v>
      </c>
      <c r="G23" s="41">
        <f t="shared" si="1"/>
        <v>3.0416601600000002</v>
      </c>
      <c r="H23" s="42" t="s">
        <v>54</v>
      </c>
      <c r="I23" s="42" t="s">
        <v>19</v>
      </c>
      <c r="J23" s="41" t="s">
        <v>4</v>
      </c>
      <c r="K23" s="40"/>
      <c r="L23" s="41"/>
      <c r="M23" s="42" t="s">
        <v>19</v>
      </c>
      <c r="N23" s="41" t="s">
        <v>4</v>
      </c>
      <c r="O23" s="44" t="s">
        <v>63</v>
      </c>
    </row>
    <row r="24" spans="1:15" ht="20.100000000000001" customHeight="1">
      <c r="A24" s="32" t="s">
        <v>367</v>
      </c>
      <c r="B24" s="35" t="s">
        <v>48</v>
      </c>
      <c r="C24" s="35" t="s">
        <v>49</v>
      </c>
      <c r="D24" s="40" t="s">
        <v>64</v>
      </c>
      <c r="E24" s="41" t="s">
        <v>65</v>
      </c>
      <c r="F24" s="40">
        <v>3.73</v>
      </c>
      <c r="G24" s="41">
        <f t="shared" si="1"/>
        <v>6.0028531200000002</v>
      </c>
      <c r="H24" s="42" t="s">
        <v>32</v>
      </c>
      <c r="I24" s="42" t="s">
        <v>19</v>
      </c>
      <c r="J24" s="41" t="s">
        <v>4</v>
      </c>
      <c r="K24" s="40"/>
      <c r="L24" s="41"/>
      <c r="M24" s="42" t="s">
        <v>19</v>
      </c>
      <c r="N24" s="41" t="s">
        <v>4</v>
      </c>
      <c r="O24" s="44" t="s">
        <v>63</v>
      </c>
    </row>
    <row r="25" spans="1:15" ht="20.100000000000001" customHeight="1">
      <c r="A25" s="32" t="s">
        <v>368</v>
      </c>
      <c r="B25" s="35" t="s">
        <v>66</v>
      </c>
      <c r="C25" s="35" t="s">
        <v>67</v>
      </c>
      <c r="D25" s="35" t="s">
        <v>68</v>
      </c>
      <c r="E25" s="33" t="s">
        <v>69</v>
      </c>
      <c r="F25" s="40">
        <v>2.8</v>
      </c>
      <c r="G25" s="41">
        <f t="shared" ref="G25:G29" si="2">SUM(F25*1.609344)</f>
        <v>4.5061631999999996</v>
      </c>
      <c r="H25" s="36" t="s">
        <v>32</v>
      </c>
      <c r="I25" s="36" t="s">
        <v>19</v>
      </c>
      <c r="J25" s="33" t="s">
        <v>4</v>
      </c>
      <c r="K25" s="36" t="s">
        <v>70</v>
      </c>
      <c r="L25" s="33" t="s">
        <v>4</v>
      </c>
      <c r="M25" s="35"/>
      <c r="N25" s="33" t="s">
        <v>71</v>
      </c>
      <c r="O25" s="38"/>
    </row>
    <row r="26" spans="1:15" ht="20.100000000000001" customHeight="1">
      <c r="A26" s="32" t="s">
        <v>368</v>
      </c>
      <c r="B26" s="40" t="s">
        <v>72</v>
      </c>
      <c r="C26" s="40" t="s">
        <v>73</v>
      </c>
      <c r="D26" s="40" t="s">
        <v>74</v>
      </c>
      <c r="E26" s="41" t="s">
        <v>75</v>
      </c>
      <c r="F26" s="40">
        <v>266</v>
      </c>
      <c r="G26" s="41">
        <f t="shared" si="2"/>
        <v>428.08550400000001</v>
      </c>
      <c r="H26" s="42" t="s">
        <v>54</v>
      </c>
      <c r="I26" s="42" t="s">
        <v>19</v>
      </c>
      <c r="J26" s="41" t="s">
        <v>4</v>
      </c>
      <c r="K26" s="40"/>
      <c r="L26" s="43" t="s">
        <v>19</v>
      </c>
      <c r="M26" s="40" t="s">
        <v>20</v>
      </c>
      <c r="N26" s="41" t="s">
        <v>71</v>
      </c>
      <c r="O26" s="44"/>
    </row>
    <row r="27" spans="1:15" ht="20.100000000000001" customHeight="1">
      <c r="A27" s="32" t="s">
        <v>368</v>
      </c>
      <c r="B27" s="40" t="s">
        <v>391</v>
      </c>
      <c r="C27" s="40" t="s">
        <v>76</v>
      </c>
      <c r="D27" s="40" t="s">
        <v>77</v>
      </c>
      <c r="E27" s="41" t="s">
        <v>78</v>
      </c>
      <c r="F27" s="40">
        <v>15.5</v>
      </c>
      <c r="G27" s="41">
        <f t="shared" si="2"/>
        <v>24.944832000000002</v>
      </c>
      <c r="H27" s="42" t="s">
        <v>54</v>
      </c>
      <c r="I27" s="42" t="s">
        <v>19</v>
      </c>
      <c r="J27" s="41" t="s">
        <v>4</v>
      </c>
      <c r="K27" s="40"/>
      <c r="L27" s="43" t="s">
        <v>19</v>
      </c>
      <c r="M27" s="40" t="s">
        <v>20</v>
      </c>
      <c r="N27" s="41" t="s">
        <v>71</v>
      </c>
      <c r="O27" s="44"/>
    </row>
    <row r="28" spans="1:15" ht="20.100000000000001" customHeight="1">
      <c r="A28" s="32" t="s">
        <v>368</v>
      </c>
      <c r="B28" s="35" t="s">
        <v>391</v>
      </c>
      <c r="C28" s="35" t="s">
        <v>76</v>
      </c>
      <c r="D28" s="40" t="s">
        <v>79</v>
      </c>
      <c r="E28" s="41" t="s">
        <v>80</v>
      </c>
      <c r="F28" s="40">
        <v>6.8</v>
      </c>
      <c r="G28" s="41">
        <f t="shared" si="2"/>
        <v>10.9435392</v>
      </c>
      <c r="H28" s="42" t="s">
        <v>54</v>
      </c>
      <c r="I28" s="42" t="s">
        <v>19</v>
      </c>
      <c r="J28" s="41" t="s">
        <v>4</v>
      </c>
      <c r="K28" s="40"/>
      <c r="L28" s="41"/>
      <c r="M28" s="42" t="s">
        <v>19</v>
      </c>
      <c r="N28" s="41" t="s">
        <v>4</v>
      </c>
      <c r="O28" s="44" t="s">
        <v>63</v>
      </c>
    </row>
    <row r="29" spans="1:15" ht="20.100000000000001" customHeight="1">
      <c r="A29" s="32" t="s">
        <v>368</v>
      </c>
      <c r="B29" s="35" t="s">
        <v>81</v>
      </c>
      <c r="C29" s="35" t="s">
        <v>392</v>
      </c>
      <c r="D29" s="35" t="s">
        <v>82</v>
      </c>
      <c r="E29" s="33" t="s">
        <v>77</v>
      </c>
      <c r="F29" s="40">
        <v>17.399999999999999</v>
      </c>
      <c r="G29" s="41">
        <f t="shared" si="2"/>
        <v>28.0025856</v>
      </c>
      <c r="H29" s="36" t="s">
        <v>54</v>
      </c>
      <c r="I29" s="36" t="s">
        <v>19</v>
      </c>
      <c r="J29" s="33" t="s">
        <v>4</v>
      </c>
      <c r="K29" s="35"/>
      <c r="L29" s="37" t="s">
        <v>19</v>
      </c>
      <c r="M29" s="35"/>
      <c r="N29" s="33" t="s">
        <v>71</v>
      </c>
      <c r="O29" s="38"/>
    </row>
    <row r="30" spans="1:15" ht="20.100000000000001" customHeight="1">
      <c r="A30" s="32" t="s">
        <v>368</v>
      </c>
      <c r="B30" s="35" t="s">
        <v>83</v>
      </c>
      <c r="C30" s="35" t="s">
        <v>73</v>
      </c>
      <c r="D30" s="35" t="s">
        <v>84</v>
      </c>
      <c r="E30" s="33" t="s">
        <v>85</v>
      </c>
      <c r="F30" s="35">
        <v>8.4</v>
      </c>
      <c r="G30" s="33">
        <f t="shared" ref="G30:G45" si="3">SUM(F30*1.609344)</f>
        <v>13.518489600000002</v>
      </c>
      <c r="H30" s="36" t="s">
        <v>32</v>
      </c>
      <c r="I30" s="36" t="s">
        <v>19</v>
      </c>
      <c r="J30" s="33" t="s">
        <v>4</v>
      </c>
      <c r="K30" s="35"/>
      <c r="L30" s="37" t="s">
        <v>19</v>
      </c>
      <c r="M30" s="35" t="s">
        <v>20</v>
      </c>
      <c r="N30" s="33" t="s">
        <v>71</v>
      </c>
      <c r="O30" s="38"/>
    </row>
    <row r="31" spans="1:15" ht="20.100000000000001" customHeight="1">
      <c r="A31" s="32" t="s">
        <v>368</v>
      </c>
      <c r="B31" s="40" t="s">
        <v>86</v>
      </c>
      <c r="C31" s="40" t="s">
        <v>73</v>
      </c>
      <c r="D31" s="40" t="s">
        <v>87</v>
      </c>
      <c r="E31" s="41" t="s">
        <v>88</v>
      </c>
      <c r="F31" s="40">
        <v>47.9</v>
      </c>
      <c r="G31" s="41">
        <f t="shared" si="3"/>
        <v>77.087577600000003</v>
      </c>
      <c r="H31" s="42" t="s">
        <v>32</v>
      </c>
      <c r="I31" s="42" t="s">
        <v>19</v>
      </c>
      <c r="J31" s="41" t="s">
        <v>4</v>
      </c>
      <c r="K31" s="40"/>
      <c r="L31" s="43" t="s">
        <v>19</v>
      </c>
      <c r="M31" s="40" t="s">
        <v>20</v>
      </c>
      <c r="N31" s="41" t="s">
        <v>71</v>
      </c>
      <c r="O31" s="44"/>
    </row>
    <row r="32" spans="1:15" ht="20.100000000000001" customHeight="1">
      <c r="A32" s="32" t="s">
        <v>368</v>
      </c>
      <c r="B32" s="40" t="s">
        <v>89</v>
      </c>
      <c r="C32" s="40" t="s">
        <v>67</v>
      </c>
      <c r="D32" s="40" t="s">
        <v>90</v>
      </c>
      <c r="E32" s="41" t="s">
        <v>91</v>
      </c>
      <c r="F32" s="40">
        <v>7.3</v>
      </c>
      <c r="G32" s="41">
        <f t="shared" si="3"/>
        <v>11.7482112</v>
      </c>
      <c r="H32" s="42" t="s">
        <v>32</v>
      </c>
      <c r="I32" s="42" t="s">
        <v>19</v>
      </c>
      <c r="J32" s="41" t="s">
        <v>4</v>
      </c>
      <c r="K32" s="40"/>
      <c r="L32" s="43" t="s">
        <v>19</v>
      </c>
      <c r="M32" s="40" t="s">
        <v>20</v>
      </c>
      <c r="N32" s="41" t="s">
        <v>71</v>
      </c>
      <c r="O32" s="44"/>
    </row>
    <row r="33" spans="1:15" ht="20.100000000000001" customHeight="1">
      <c r="A33" s="32" t="s">
        <v>368</v>
      </c>
      <c r="B33" s="40" t="s">
        <v>92</v>
      </c>
      <c r="C33" s="40" t="s">
        <v>393</v>
      </c>
      <c r="D33" s="40" t="s">
        <v>93</v>
      </c>
      <c r="E33" s="41" t="s">
        <v>94</v>
      </c>
      <c r="F33" s="40">
        <v>12.9</v>
      </c>
      <c r="G33" s="41">
        <f t="shared" si="3"/>
        <v>20.760537600000003</v>
      </c>
      <c r="H33" s="42" t="s">
        <v>32</v>
      </c>
      <c r="I33" s="42" t="s">
        <v>19</v>
      </c>
      <c r="J33" s="41" t="s">
        <v>4</v>
      </c>
      <c r="K33" s="40"/>
      <c r="L33" s="43" t="s">
        <v>19</v>
      </c>
      <c r="M33" s="40" t="s">
        <v>20</v>
      </c>
      <c r="N33" s="41" t="s">
        <v>71</v>
      </c>
      <c r="O33" s="44"/>
    </row>
    <row r="34" spans="1:15" ht="20.100000000000001" customHeight="1">
      <c r="A34" s="32" t="s">
        <v>368</v>
      </c>
      <c r="B34" s="35" t="s">
        <v>95</v>
      </c>
      <c r="C34" s="35" t="s">
        <v>392</v>
      </c>
      <c r="D34" s="35" t="s">
        <v>96</v>
      </c>
      <c r="E34" s="33" t="s">
        <v>97</v>
      </c>
      <c r="F34" s="35">
        <v>24.8</v>
      </c>
      <c r="G34" s="33">
        <f t="shared" si="3"/>
        <v>39.911731200000006</v>
      </c>
      <c r="H34" s="36" t="s">
        <v>32</v>
      </c>
      <c r="I34" s="36" t="s">
        <v>19</v>
      </c>
      <c r="J34" s="33" t="s">
        <v>4</v>
      </c>
      <c r="K34" s="35"/>
      <c r="L34" s="37" t="s">
        <v>19</v>
      </c>
      <c r="M34" s="35"/>
      <c r="N34" s="33" t="s">
        <v>98</v>
      </c>
      <c r="O34" s="38"/>
    </row>
    <row r="35" spans="1:15" ht="20.100000000000001" customHeight="1">
      <c r="A35" s="32" t="s">
        <v>368</v>
      </c>
      <c r="B35" s="35" t="s">
        <v>99</v>
      </c>
      <c r="C35" s="35" t="s">
        <v>73</v>
      </c>
      <c r="D35" s="35" t="s">
        <v>100</v>
      </c>
      <c r="E35" s="33" t="s">
        <v>101</v>
      </c>
      <c r="F35" s="35">
        <v>21.66</v>
      </c>
      <c r="G35" s="33">
        <f t="shared" si="3"/>
        <v>34.858391040000001</v>
      </c>
      <c r="H35" s="36" t="s">
        <v>32</v>
      </c>
      <c r="I35" s="36" t="s">
        <v>19</v>
      </c>
      <c r="J35" s="33" t="s">
        <v>4</v>
      </c>
      <c r="K35" s="35"/>
      <c r="L35" s="37" t="s">
        <v>19</v>
      </c>
      <c r="M35" s="35" t="s">
        <v>20</v>
      </c>
      <c r="N35" s="33" t="s">
        <v>71</v>
      </c>
      <c r="O35" s="38"/>
    </row>
    <row r="36" spans="1:15" ht="20.100000000000001" customHeight="1">
      <c r="A36" s="32" t="s">
        <v>368</v>
      </c>
      <c r="B36" s="40" t="s">
        <v>102</v>
      </c>
      <c r="C36" s="40" t="s">
        <v>67</v>
      </c>
      <c r="D36" s="40" t="s">
        <v>65</v>
      </c>
      <c r="E36" s="41" t="s">
        <v>103</v>
      </c>
      <c r="F36" s="40">
        <v>2.8</v>
      </c>
      <c r="G36" s="41">
        <f t="shared" si="3"/>
        <v>4.5061631999999996</v>
      </c>
      <c r="H36" s="42" t="s">
        <v>32</v>
      </c>
      <c r="I36" s="42" t="s">
        <v>19</v>
      </c>
      <c r="J36" s="41" t="s">
        <v>4</v>
      </c>
      <c r="K36" s="42" t="s">
        <v>70</v>
      </c>
      <c r="L36" s="41" t="s">
        <v>4</v>
      </c>
      <c r="M36" s="40" t="s">
        <v>20</v>
      </c>
      <c r="N36" s="41" t="s">
        <v>71</v>
      </c>
      <c r="O36" s="44"/>
    </row>
    <row r="37" spans="1:15" ht="20.100000000000001" customHeight="1">
      <c r="A37" s="32" t="s">
        <v>368</v>
      </c>
      <c r="B37" s="40" t="s">
        <v>104</v>
      </c>
      <c r="C37" s="40" t="s">
        <v>73</v>
      </c>
      <c r="D37" s="40" t="s">
        <v>105</v>
      </c>
      <c r="E37" s="41" t="s">
        <v>106</v>
      </c>
      <c r="F37" s="40">
        <v>15.23</v>
      </c>
      <c r="G37" s="41">
        <f t="shared" si="3"/>
        <v>24.510309120000002</v>
      </c>
      <c r="H37" s="42" t="s">
        <v>32</v>
      </c>
      <c r="I37" s="42" t="s">
        <v>19</v>
      </c>
      <c r="J37" s="41"/>
      <c r="K37" s="40"/>
      <c r="L37" s="43" t="s">
        <v>19</v>
      </c>
      <c r="M37" s="40" t="s">
        <v>20</v>
      </c>
      <c r="N37" s="41" t="s">
        <v>71</v>
      </c>
      <c r="O37" s="44"/>
    </row>
    <row r="38" spans="1:15" ht="20.100000000000001" customHeight="1">
      <c r="A38" s="32" t="s">
        <v>368</v>
      </c>
      <c r="B38" s="40" t="s">
        <v>107</v>
      </c>
      <c r="C38" s="40" t="s">
        <v>73</v>
      </c>
      <c r="D38" s="40" t="s">
        <v>394</v>
      </c>
      <c r="E38" s="41" t="s">
        <v>108</v>
      </c>
      <c r="F38" s="40">
        <v>12</v>
      </c>
      <c r="G38" s="41">
        <f t="shared" si="3"/>
        <v>19.312128000000001</v>
      </c>
      <c r="H38" s="42" t="s">
        <v>32</v>
      </c>
      <c r="I38" s="42" t="s">
        <v>19</v>
      </c>
      <c r="J38" s="41"/>
      <c r="K38" s="40"/>
      <c r="L38" s="43" t="s">
        <v>19</v>
      </c>
      <c r="M38" s="40" t="s">
        <v>20</v>
      </c>
      <c r="N38" s="41" t="s">
        <v>71</v>
      </c>
      <c r="O38" s="44"/>
    </row>
    <row r="39" spans="1:15" ht="20.100000000000001" customHeight="1">
      <c r="A39" s="32" t="s">
        <v>368</v>
      </c>
      <c r="B39" s="35" t="s">
        <v>395</v>
      </c>
      <c r="C39" s="35" t="s">
        <v>392</v>
      </c>
      <c r="D39" s="35" t="s">
        <v>110</v>
      </c>
      <c r="E39" s="33" t="s">
        <v>111</v>
      </c>
      <c r="F39" s="35">
        <v>33.1</v>
      </c>
      <c r="G39" s="33">
        <f t="shared" si="3"/>
        <v>53.269286400000006</v>
      </c>
      <c r="H39" s="36" t="s">
        <v>32</v>
      </c>
      <c r="I39" s="36" t="s">
        <v>19</v>
      </c>
      <c r="J39" s="33"/>
      <c r="K39" s="35"/>
      <c r="L39" s="37" t="s">
        <v>19</v>
      </c>
      <c r="M39" s="35"/>
      <c r="N39" s="33" t="s">
        <v>98</v>
      </c>
      <c r="O39" s="38" t="s">
        <v>112</v>
      </c>
    </row>
    <row r="40" spans="1:15" ht="24" customHeight="1">
      <c r="A40" s="32" t="s">
        <v>368</v>
      </c>
      <c r="B40" s="35" t="s">
        <v>396</v>
      </c>
      <c r="C40" s="35" t="s">
        <v>96</v>
      </c>
      <c r="D40" s="35" t="s">
        <v>109</v>
      </c>
      <c r="E40" s="33" t="s">
        <v>113</v>
      </c>
      <c r="F40" s="35">
        <v>6.99</v>
      </c>
      <c r="G40" s="33">
        <f t="shared" si="3"/>
        <v>11.249314560000002</v>
      </c>
      <c r="H40" s="36" t="s">
        <v>32</v>
      </c>
      <c r="I40" s="36" t="s">
        <v>19</v>
      </c>
      <c r="J40" s="33"/>
      <c r="K40" s="35"/>
      <c r="L40" s="37" t="s">
        <v>19</v>
      </c>
      <c r="M40" s="35"/>
      <c r="N40" s="33" t="s">
        <v>71</v>
      </c>
      <c r="O40" s="38"/>
    </row>
    <row r="41" spans="1:15" ht="18" customHeight="1">
      <c r="A41" s="32" t="s">
        <v>368</v>
      </c>
      <c r="B41" s="35" t="s">
        <v>114</v>
      </c>
      <c r="C41" s="35" t="s">
        <v>115</v>
      </c>
      <c r="D41" s="35" t="s">
        <v>91</v>
      </c>
      <c r="E41" s="33" t="s">
        <v>116</v>
      </c>
      <c r="F41" s="35">
        <v>5.4</v>
      </c>
      <c r="G41" s="33">
        <f t="shared" si="3"/>
        <v>8.690457600000002</v>
      </c>
      <c r="H41" s="36" t="s">
        <v>32</v>
      </c>
      <c r="I41" s="36" t="s">
        <v>19</v>
      </c>
      <c r="J41" s="33"/>
      <c r="K41" s="35"/>
      <c r="L41" s="37" t="s">
        <v>19</v>
      </c>
      <c r="M41" s="35"/>
      <c r="N41" s="33" t="s">
        <v>71</v>
      </c>
      <c r="O41" s="38"/>
    </row>
    <row r="42" spans="1:15" ht="18" customHeight="1" thickBot="1">
      <c r="A42" s="32" t="s">
        <v>368</v>
      </c>
      <c r="B42" s="40" t="s">
        <v>117</v>
      </c>
      <c r="C42" s="40" t="s">
        <v>96</v>
      </c>
      <c r="D42" s="40" t="s">
        <v>118</v>
      </c>
      <c r="E42" s="41" t="s">
        <v>119</v>
      </c>
      <c r="F42" s="40">
        <v>24.8</v>
      </c>
      <c r="G42" s="41">
        <f t="shared" si="3"/>
        <v>39.911731200000006</v>
      </c>
      <c r="H42" s="40"/>
      <c r="I42" s="40"/>
      <c r="J42" s="43" t="s">
        <v>19</v>
      </c>
      <c r="K42" s="40"/>
      <c r="L42" s="43" t="s">
        <v>19</v>
      </c>
      <c r="M42" s="40"/>
      <c r="N42" s="41" t="s">
        <v>71</v>
      </c>
      <c r="O42" s="44"/>
    </row>
    <row r="43" spans="1:15" ht="18" customHeight="1" thickTop="1">
      <c r="A43" s="32" t="s">
        <v>369</v>
      </c>
      <c r="B43" s="26" t="s">
        <v>120</v>
      </c>
      <c r="C43" s="26" t="s">
        <v>121</v>
      </c>
      <c r="D43" s="26" t="s">
        <v>122</v>
      </c>
      <c r="E43" s="27" t="s">
        <v>122</v>
      </c>
      <c r="F43" s="26">
        <v>0.4</v>
      </c>
      <c r="G43" s="27">
        <f t="shared" si="3"/>
        <v>0.64373760000000013</v>
      </c>
      <c r="H43" s="28" t="s">
        <v>18</v>
      </c>
      <c r="I43" s="26"/>
      <c r="J43" s="29" t="s">
        <v>19</v>
      </c>
      <c r="K43" s="28" t="s">
        <v>123</v>
      </c>
      <c r="L43" s="27"/>
      <c r="M43" s="28" t="s">
        <v>19</v>
      </c>
      <c r="N43" s="27"/>
      <c r="O43" s="31"/>
    </row>
    <row r="44" spans="1:15" ht="20.100000000000001" customHeight="1">
      <c r="A44" s="32" t="s">
        <v>369</v>
      </c>
      <c r="B44" s="40" t="s">
        <v>124</v>
      </c>
      <c r="C44" s="40" t="s">
        <v>125</v>
      </c>
      <c r="D44" s="40" t="s">
        <v>126</v>
      </c>
      <c r="E44" s="41" t="s">
        <v>127</v>
      </c>
      <c r="F44" s="40">
        <v>6.2</v>
      </c>
      <c r="G44" s="41">
        <f t="shared" si="3"/>
        <v>9.9779328000000014</v>
      </c>
      <c r="H44" s="42" t="s">
        <v>32</v>
      </c>
      <c r="I44" s="42" t="s">
        <v>19</v>
      </c>
      <c r="J44" s="41"/>
      <c r="K44" s="40"/>
      <c r="L44" s="43" t="s">
        <v>19</v>
      </c>
      <c r="M44" s="40"/>
      <c r="N44" s="41" t="s">
        <v>128</v>
      </c>
      <c r="O44" s="44" t="s">
        <v>4</v>
      </c>
    </row>
    <row r="45" spans="1:15" ht="18" customHeight="1">
      <c r="A45" s="32" t="s">
        <v>370</v>
      </c>
      <c r="B45" s="35" t="s">
        <v>371</v>
      </c>
      <c r="C45" s="35" t="s">
        <v>129</v>
      </c>
      <c r="D45" s="35" t="s">
        <v>130</v>
      </c>
      <c r="E45" s="33" t="s">
        <v>131</v>
      </c>
      <c r="F45" s="35">
        <v>0.4</v>
      </c>
      <c r="G45" s="33">
        <f t="shared" si="3"/>
        <v>0.64373760000000013</v>
      </c>
      <c r="H45" s="36" t="s">
        <v>56</v>
      </c>
      <c r="I45" s="36" t="s">
        <v>19</v>
      </c>
      <c r="J45" s="33"/>
      <c r="K45" s="35"/>
      <c r="L45" s="37" t="s">
        <v>19</v>
      </c>
      <c r="M45" s="36" t="s">
        <v>19</v>
      </c>
      <c r="N45" s="33"/>
      <c r="O45" s="38"/>
    </row>
    <row r="46" spans="1:15" ht="18" customHeight="1">
      <c r="A46" s="32" t="s">
        <v>372</v>
      </c>
      <c r="B46" s="35" t="s">
        <v>132</v>
      </c>
      <c r="C46" s="35" t="s">
        <v>133</v>
      </c>
      <c r="D46" s="35" t="s">
        <v>134</v>
      </c>
      <c r="E46" s="33" t="s">
        <v>135</v>
      </c>
      <c r="F46" s="35">
        <v>17.46</v>
      </c>
      <c r="G46" s="33">
        <f t="shared" ref="G46:G55" si="4">SUM(F46*1.609344)</f>
        <v>28.099146240000003</v>
      </c>
      <c r="H46" s="45" t="s">
        <v>54</v>
      </c>
      <c r="I46" s="36" t="s">
        <v>19</v>
      </c>
      <c r="J46" s="33"/>
      <c r="K46" s="35"/>
      <c r="L46" s="37" t="s">
        <v>19</v>
      </c>
      <c r="M46" s="36" t="s">
        <v>19</v>
      </c>
      <c r="N46" s="33"/>
      <c r="O46" s="38" t="s">
        <v>136</v>
      </c>
    </row>
    <row r="47" spans="1:15" ht="18" customHeight="1">
      <c r="A47" s="32" t="s">
        <v>372</v>
      </c>
      <c r="B47" s="35" t="s">
        <v>132</v>
      </c>
      <c r="C47" s="35" t="s">
        <v>133</v>
      </c>
      <c r="D47" s="35" t="s">
        <v>134</v>
      </c>
      <c r="E47" s="33" t="s">
        <v>135</v>
      </c>
      <c r="F47" s="40">
        <v>2.1</v>
      </c>
      <c r="G47" s="41">
        <f t="shared" si="4"/>
        <v>3.3796224000000006</v>
      </c>
      <c r="H47" s="42" t="s">
        <v>32</v>
      </c>
      <c r="I47" s="42" t="s">
        <v>19</v>
      </c>
      <c r="J47" s="41"/>
      <c r="K47" s="40"/>
      <c r="L47" s="41"/>
      <c r="M47" s="42" t="s">
        <v>19</v>
      </c>
      <c r="N47" s="41"/>
      <c r="O47" s="44" t="s">
        <v>63</v>
      </c>
    </row>
    <row r="48" spans="1:15" ht="20.100000000000001" customHeight="1" thickBot="1">
      <c r="A48" s="32" t="s">
        <v>372</v>
      </c>
      <c r="B48" s="35" t="s">
        <v>132</v>
      </c>
      <c r="C48" s="35" t="s">
        <v>133</v>
      </c>
      <c r="D48" s="35" t="s">
        <v>134</v>
      </c>
      <c r="E48" s="33" t="s">
        <v>135</v>
      </c>
      <c r="F48" s="40">
        <v>3.8</v>
      </c>
      <c r="G48" s="41">
        <f t="shared" si="4"/>
        <v>6.1155071999999997</v>
      </c>
      <c r="H48" s="42" t="s">
        <v>32</v>
      </c>
      <c r="I48" s="42" t="s">
        <v>19</v>
      </c>
      <c r="J48" s="41"/>
      <c r="K48" s="40"/>
      <c r="L48" s="41"/>
      <c r="M48" s="42" t="s">
        <v>19</v>
      </c>
      <c r="N48" s="41"/>
      <c r="O48" s="44" t="s">
        <v>63</v>
      </c>
    </row>
    <row r="49" spans="1:15" ht="18" customHeight="1" thickTop="1">
      <c r="A49" s="32" t="s">
        <v>372</v>
      </c>
      <c r="B49" s="35" t="s">
        <v>137</v>
      </c>
      <c r="C49" s="35" t="s">
        <v>133</v>
      </c>
      <c r="D49" s="35" t="s">
        <v>138</v>
      </c>
      <c r="E49" s="33" t="s">
        <v>139</v>
      </c>
      <c r="F49" s="26">
        <v>78.319999999999993</v>
      </c>
      <c r="G49" s="41">
        <f t="shared" si="4"/>
        <v>126.04382208</v>
      </c>
      <c r="H49" s="36" t="s">
        <v>54</v>
      </c>
      <c r="I49" s="36" t="s">
        <v>19</v>
      </c>
      <c r="J49" s="33"/>
      <c r="K49" s="35"/>
      <c r="L49" s="37" t="s">
        <v>19</v>
      </c>
      <c r="M49" s="36" t="s">
        <v>19</v>
      </c>
      <c r="N49" s="33"/>
      <c r="O49" s="38" t="s">
        <v>140</v>
      </c>
    </row>
    <row r="50" spans="1:15" ht="24" customHeight="1" thickBot="1">
      <c r="A50" s="32" t="s">
        <v>372</v>
      </c>
      <c r="B50" s="35" t="s">
        <v>137</v>
      </c>
      <c r="C50" s="35" t="s">
        <v>133</v>
      </c>
      <c r="D50" s="35" t="s">
        <v>138</v>
      </c>
      <c r="E50" s="33" t="s">
        <v>139</v>
      </c>
      <c r="F50" s="40">
        <v>10.199999999999999</v>
      </c>
      <c r="G50" s="41">
        <f t="shared" si="4"/>
        <v>16.415308799999998</v>
      </c>
      <c r="H50" s="42" t="s">
        <v>32</v>
      </c>
      <c r="I50" s="42" t="s">
        <v>19</v>
      </c>
      <c r="J50" s="41"/>
      <c r="K50" s="40"/>
      <c r="L50" s="41"/>
      <c r="M50" s="42" t="s">
        <v>19</v>
      </c>
      <c r="N50" s="41"/>
      <c r="O50" s="44" t="s">
        <v>63</v>
      </c>
    </row>
    <row r="51" spans="1:15" ht="24" customHeight="1" thickTop="1">
      <c r="A51" s="32" t="s">
        <v>372</v>
      </c>
      <c r="B51" s="35" t="s">
        <v>141</v>
      </c>
      <c r="C51" s="35" t="s">
        <v>133</v>
      </c>
      <c r="D51" s="35" t="s">
        <v>142</v>
      </c>
      <c r="E51" s="33" t="s">
        <v>143</v>
      </c>
      <c r="F51" s="26">
        <v>59.95</v>
      </c>
      <c r="G51" s="41">
        <f t="shared" si="4"/>
        <v>96.480172800000005</v>
      </c>
      <c r="H51" s="36" t="s">
        <v>54</v>
      </c>
      <c r="I51" s="36" t="s">
        <v>19</v>
      </c>
      <c r="J51" s="33"/>
      <c r="K51" s="35"/>
      <c r="L51" s="37" t="s">
        <v>19</v>
      </c>
      <c r="M51" s="36" t="s">
        <v>19</v>
      </c>
      <c r="N51" s="33"/>
      <c r="O51" s="38" t="s">
        <v>144</v>
      </c>
    </row>
    <row r="52" spans="1:15" ht="20.100000000000001" customHeight="1">
      <c r="A52" s="32" t="s">
        <v>372</v>
      </c>
      <c r="B52" s="35" t="s">
        <v>141</v>
      </c>
      <c r="C52" s="35" t="s">
        <v>133</v>
      </c>
      <c r="D52" s="35" t="s">
        <v>142</v>
      </c>
      <c r="E52" s="33" t="s">
        <v>143</v>
      </c>
      <c r="F52" s="40">
        <v>3.8</v>
      </c>
      <c r="G52" s="41">
        <f t="shared" si="4"/>
        <v>6.1155071999999997</v>
      </c>
      <c r="H52" s="42" t="s">
        <v>32</v>
      </c>
      <c r="I52" s="42" t="s">
        <v>19</v>
      </c>
      <c r="J52" s="41"/>
      <c r="K52" s="40"/>
      <c r="L52" s="43" t="s">
        <v>19</v>
      </c>
      <c r="M52" s="42" t="s">
        <v>19</v>
      </c>
      <c r="N52" s="41"/>
      <c r="O52" s="44" t="s">
        <v>63</v>
      </c>
    </row>
    <row r="53" spans="1:15" ht="24" customHeight="1" thickBot="1">
      <c r="A53" s="32" t="s">
        <v>372</v>
      </c>
      <c r="B53" s="35" t="s">
        <v>141</v>
      </c>
      <c r="C53" s="35" t="s">
        <v>133</v>
      </c>
      <c r="D53" s="35" t="s">
        <v>142</v>
      </c>
      <c r="E53" s="33" t="s">
        <v>143</v>
      </c>
      <c r="F53" s="40">
        <v>2.6</v>
      </c>
      <c r="G53" s="41">
        <f t="shared" si="4"/>
        <v>4.1842944000000006</v>
      </c>
      <c r="H53" s="46" t="s">
        <v>32</v>
      </c>
      <c r="I53" s="42" t="s">
        <v>19</v>
      </c>
      <c r="J53" s="41"/>
      <c r="K53" s="40"/>
      <c r="L53" s="43" t="s">
        <v>19</v>
      </c>
      <c r="M53" s="42" t="s">
        <v>19</v>
      </c>
      <c r="N53" s="41"/>
      <c r="O53" s="44" t="s">
        <v>63</v>
      </c>
    </row>
    <row r="54" spans="1:15" ht="24" customHeight="1" thickTop="1">
      <c r="A54" s="32" t="s">
        <v>372</v>
      </c>
      <c r="B54" s="35" t="s">
        <v>145</v>
      </c>
      <c r="C54" s="35" t="s">
        <v>133</v>
      </c>
      <c r="D54" s="35" t="s">
        <v>138</v>
      </c>
      <c r="E54" s="33" t="s">
        <v>135</v>
      </c>
      <c r="F54" s="26">
        <v>62.84</v>
      </c>
      <c r="G54" s="41">
        <f t="shared" si="4"/>
        <v>101.13117696000002</v>
      </c>
      <c r="H54" s="36" t="s">
        <v>54</v>
      </c>
      <c r="I54" s="36" t="s">
        <v>19</v>
      </c>
      <c r="J54" s="33"/>
      <c r="K54" s="35"/>
      <c r="L54" s="37" t="s">
        <v>19</v>
      </c>
      <c r="M54" s="36" t="s">
        <v>19</v>
      </c>
      <c r="N54" s="33"/>
      <c r="O54" s="38" t="s">
        <v>146</v>
      </c>
    </row>
    <row r="55" spans="1:15" ht="20.100000000000001" customHeight="1" thickBot="1">
      <c r="A55" s="32" t="s">
        <v>372</v>
      </c>
      <c r="B55" s="35" t="s">
        <v>145</v>
      </c>
      <c r="C55" s="35" t="s">
        <v>133</v>
      </c>
      <c r="D55" s="35" t="s">
        <v>138</v>
      </c>
      <c r="E55" s="33" t="s">
        <v>135</v>
      </c>
      <c r="F55" s="40">
        <v>7.4</v>
      </c>
      <c r="G55" s="41">
        <f t="shared" si="4"/>
        <v>11.909145600000002</v>
      </c>
      <c r="H55" s="42" t="s">
        <v>32</v>
      </c>
      <c r="I55" s="42" t="s">
        <v>19</v>
      </c>
      <c r="J55" s="41"/>
      <c r="K55" s="40"/>
      <c r="L55" s="43" t="s">
        <v>19</v>
      </c>
      <c r="M55" s="42" t="s">
        <v>19</v>
      </c>
      <c r="N55" s="41"/>
      <c r="O55" s="44" t="s">
        <v>63</v>
      </c>
    </row>
    <row r="56" spans="1:15" ht="18" customHeight="1" thickTop="1" thickBot="1">
      <c r="A56" s="32" t="s">
        <v>373</v>
      </c>
      <c r="B56" s="35" t="s">
        <v>147</v>
      </c>
      <c r="C56" s="35" t="s">
        <v>148</v>
      </c>
      <c r="D56" s="35" t="s">
        <v>149</v>
      </c>
      <c r="E56" s="33" t="s">
        <v>147</v>
      </c>
      <c r="F56" s="26">
        <v>1.5</v>
      </c>
      <c r="G56" s="41">
        <f>SUM(F56*1.609344)</f>
        <v>2.4140160000000002</v>
      </c>
      <c r="H56" s="35"/>
      <c r="I56" s="35"/>
      <c r="J56" s="37" t="s">
        <v>19</v>
      </c>
      <c r="K56" s="35"/>
      <c r="L56" s="37"/>
      <c r="M56" s="35"/>
      <c r="N56" s="33"/>
      <c r="O56" s="38" t="s">
        <v>175</v>
      </c>
    </row>
    <row r="57" spans="1:15" ht="20.100000000000001" customHeight="1" thickTop="1" thickBot="1">
      <c r="A57" s="32" t="s">
        <v>374</v>
      </c>
      <c r="B57" s="26" t="s">
        <v>150</v>
      </c>
      <c r="C57" s="26" t="s">
        <v>151</v>
      </c>
      <c r="D57" s="26" t="s">
        <v>152</v>
      </c>
      <c r="E57" s="27" t="s">
        <v>152</v>
      </c>
      <c r="F57" s="26">
        <v>0.4</v>
      </c>
      <c r="G57" s="27">
        <f>SUM(F57*1.609344)</f>
        <v>0.64373760000000013</v>
      </c>
      <c r="H57" s="28" t="s">
        <v>56</v>
      </c>
      <c r="I57" s="28" t="s">
        <v>19</v>
      </c>
      <c r="J57" s="27" t="s">
        <v>4</v>
      </c>
      <c r="K57" s="26"/>
      <c r="L57" s="29" t="s">
        <v>19</v>
      </c>
      <c r="M57" s="26" t="s">
        <v>4</v>
      </c>
      <c r="N57" s="27" t="s">
        <v>153</v>
      </c>
      <c r="O57" s="31"/>
    </row>
    <row r="58" spans="1:15" ht="18" customHeight="1" thickTop="1" thickBot="1">
      <c r="A58" s="32" t="s">
        <v>375</v>
      </c>
      <c r="B58" s="26" t="s">
        <v>154</v>
      </c>
      <c r="C58" s="26" t="s">
        <v>155</v>
      </c>
      <c r="D58" s="26" t="s">
        <v>156</v>
      </c>
      <c r="E58" s="27" t="s">
        <v>157</v>
      </c>
      <c r="F58" s="26">
        <v>6.37</v>
      </c>
      <c r="G58" s="27">
        <f>SUM(F58*1.609344)</f>
        <v>10.25152128</v>
      </c>
      <c r="H58" s="28" t="s">
        <v>158</v>
      </c>
      <c r="I58" s="26"/>
      <c r="J58" s="29" t="s">
        <v>19</v>
      </c>
      <c r="K58" s="26"/>
      <c r="L58" s="29" t="s">
        <v>19</v>
      </c>
      <c r="M58" s="28" t="s">
        <v>19</v>
      </c>
      <c r="N58" s="27" t="s">
        <v>4</v>
      </c>
      <c r="O58" s="31" t="s">
        <v>159</v>
      </c>
    </row>
    <row r="59" spans="1:15" ht="18" customHeight="1" thickTop="1">
      <c r="A59" s="32" t="s">
        <v>376</v>
      </c>
      <c r="B59" s="26" t="s">
        <v>160</v>
      </c>
      <c r="C59" s="26" t="s">
        <v>161</v>
      </c>
      <c r="D59" s="26" t="s">
        <v>162</v>
      </c>
      <c r="E59" s="27" t="s">
        <v>397</v>
      </c>
      <c r="F59" s="26">
        <v>13.7</v>
      </c>
      <c r="G59" s="27">
        <f>SUM(F59*1.609344)</f>
        <v>22.048012799999999</v>
      </c>
      <c r="H59" s="28" t="s">
        <v>32</v>
      </c>
      <c r="I59" s="26"/>
      <c r="J59" s="29" t="s">
        <v>19</v>
      </c>
      <c r="K59" s="26"/>
      <c r="L59" s="29" t="s">
        <v>19</v>
      </c>
      <c r="M59" s="28" t="s">
        <v>19</v>
      </c>
      <c r="N59" s="27"/>
      <c r="O59" s="31"/>
    </row>
    <row r="60" spans="1:15" ht="18" customHeight="1">
      <c r="A60" s="32" t="s">
        <v>376</v>
      </c>
      <c r="B60" s="35" t="s">
        <v>160</v>
      </c>
      <c r="C60" s="35" t="s">
        <v>161</v>
      </c>
      <c r="D60" s="35" t="s">
        <v>162</v>
      </c>
      <c r="E60" s="33" t="s">
        <v>397</v>
      </c>
      <c r="F60" s="35">
        <v>6.4</v>
      </c>
      <c r="G60" s="33">
        <f t="shared" ref="G60:G68" si="5">SUM(F60*1.609344)</f>
        <v>10.299801600000002</v>
      </c>
      <c r="H60" s="36" t="s">
        <v>54</v>
      </c>
      <c r="I60" s="35"/>
      <c r="J60" s="37" t="s">
        <v>19</v>
      </c>
      <c r="K60" s="35"/>
      <c r="L60" s="37" t="s">
        <v>19</v>
      </c>
      <c r="M60" s="36" t="s">
        <v>19</v>
      </c>
      <c r="N60" s="33"/>
      <c r="O60" s="38"/>
    </row>
    <row r="61" spans="1:15" ht="20.100000000000001" customHeight="1">
      <c r="A61" s="32" t="s">
        <v>376</v>
      </c>
      <c r="B61" s="35" t="s">
        <v>160</v>
      </c>
      <c r="C61" s="35" t="s">
        <v>161</v>
      </c>
      <c r="D61" s="35" t="s">
        <v>162</v>
      </c>
      <c r="E61" s="33" t="s">
        <v>397</v>
      </c>
      <c r="F61" s="40">
        <v>0.7</v>
      </c>
      <c r="G61" s="41">
        <f t="shared" si="5"/>
        <v>1.1265407999999999</v>
      </c>
      <c r="H61" s="42" t="s">
        <v>32</v>
      </c>
      <c r="I61" s="40"/>
      <c r="J61" s="43" t="s">
        <v>19</v>
      </c>
      <c r="K61" s="40"/>
      <c r="L61" s="43" t="s">
        <v>19</v>
      </c>
      <c r="M61" s="42" t="s">
        <v>19</v>
      </c>
      <c r="N61" s="41"/>
      <c r="O61" s="44"/>
    </row>
    <row r="62" spans="1:15" ht="20.100000000000001" customHeight="1" thickBot="1">
      <c r="A62" s="32" t="s">
        <v>376</v>
      </c>
      <c r="B62" s="35" t="s">
        <v>163</v>
      </c>
      <c r="C62" s="35" t="s">
        <v>161</v>
      </c>
      <c r="D62" s="35" t="s">
        <v>164</v>
      </c>
      <c r="E62" s="33" t="s">
        <v>165</v>
      </c>
      <c r="F62" s="35">
        <v>1.4</v>
      </c>
      <c r="G62" s="33">
        <f t="shared" si="5"/>
        <v>2.2530815999999998</v>
      </c>
      <c r="H62" s="36" t="s">
        <v>56</v>
      </c>
      <c r="I62" s="35"/>
      <c r="J62" s="37" t="s">
        <v>19</v>
      </c>
      <c r="K62" s="35"/>
      <c r="L62" s="33"/>
      <c r="M62" s="36" t="s">
        <v>19</v>
      </c>
      <c r="N62" s="33"/>
      <c r="O62" s="38" t="s">
        <v>63</v>
      </c>
    </row>
    <row r="63" spans="1:15" ht="20.100000000000001" customHeight="1" thickTop="1">
      <c r="A63" s="32" t="s">
        <v>376</v>
      </c>
      <c r="B63" s="40" t="s">
        <v>166</v>
      </c>
      <c r="C63" s="40" t="s">
        <v>161</v>
      </c>
      <c r="D63" s="40" t="s">
        <v>167</v>
      </c>
      <c r="E63" s="41" t="s">
        <v>168</v>
      </c>
      <c r="F63" s="26">
        <v>5.0999999999999996</v>
      </c>
      <c r="G63" s="27">
        <f t="shared" si="5"/>
        <v>8.2076543999999991</v>
      </c>
      <c r="H63" s="42" t="s">
        <v>32</v>
      </c>
      <c r="I63" s="40"/>
      <c r="J63" s="43" t="s">
        <v>19</v>
      </c>
      <c r="K63" s="40"/>
      <c r="L63" s="41"/>
      <c r="M63" s="42" t="s">
        <v>19</v>
      </c>
      <c r="N63" s="41"/>
      <c r="O63" s="44" t="s">
        <v>63</v>
      </c>
    </row>
    <row r="64" spans="1:15" ht="20.100000000000001" customHeight="1">
      <c r="A64" s="32" t="s">
        <v>376</v>
      </c>
      <c r="B64" s="35" t="s">
        <v>166</v>
      </c>
      <c r="C64" s="35" t="s">
        <v>161</v>
      </c>
      <c r="D64" s="35" t="s">
        <v>167</v>
      </c>
      <c r="E64" s="33" t="s">
        <v>168</v>
      </c>
      <c r="F64" s="40">
        <v>7.8</v>
      </c>
      <c r="G64" s="41">
        <f t="shared" si="5"/>
        <v>12.5528832</v>
      </c>
      <c r="H64" s="42" t="s">
        <v>54</v>
      </c>
      <c r="I64" s="40"/>
      <c r="J64" s="43" t="s">
        <v>19</v>
      </c>
      <c r="K64" s="40"/>
      <c r="L64" s="41"/>
      <c r="M64" s="42" t="s">
        <v>19</v>
      </c>
      <c r="N64" s="41"/>
      <c r="O64" s="44" t="s">
        <v>63</v>
      </c>
    </row>
    <row r="65" spans="1:15" ht="20.100000000000001" customHeight="1">
      <c r="A65" s="32" t="s">
        <v>376</v>
      </c>
      <c r="B65" s="35" t="s">
        <v>166</v>
      </c>
      <c r="C65" s="35" t="s">
        <v>161</v>
      </c>
      <c r="D65" s="35" t="s">
        <v>167</v>
      </c>
      <c r="E65" s="33" t="s">
        <v>168</v>
      </c>
      <c r="F65" s="40">
        <v>13.4</v>
      </c>
      <c r="G65" s="41">
        <f t="shared" si="5"/>
        <v>21.565209600000003</v>
      </c>
      <c r="H65" s="42" t="s">
        <v>32</v>
      </c>
      <c r="I65" s="40"/>
      <c r="J65" s="43" t="s">
        <v>19</v>
      </c>
      <c r="K65" s="40"/>
      <c r="L65" s="43" t="s">
        <v>19</v>
      </c>
      <c r="M65" s="42" t="s">
        <v>19</v>
      </c>
      <c r="N65" s="41"/>
      <c r="O65" s="44" t="s">
        <v>169</v>
      </c>
    </row>
    <row r="66" spans="1:15" ht="20.100000000000001" customHeight="1">
      <c r="A66" s="32" t="s">
        <v>376</v>
      </c>
      <c r="B66" s="35" t="s">
        <v>166</v>
      </c>
      <c r="C66" s="35" t="s">
        <v>161</v>
      </c>
      <c r="D66" s="35" t="s">
        <v>167</v>
      </c>
      <c r="E66" s="33" t="s">
        <v>168</v>
      </c>
      <c r="F66" s="40">
        <v>3.6</v>
      </c>
      <c r="G66" s="41">
        <f t="shared" si="5"/>
        <v>5.7936384000000007</v>
      </c>
      <c r="H66" s="42" t="s">
        <v>56</v>
      </c>
      <c r="I66" s="40"/>
      <c r="J66" s="43" t="s">
        <v>19</v>
      </c>
      <c r="K66" s="40"/>
      <c r="L66" s="41"/>
      <c r="M66" s="42" t="s">
        <v>19</v>
      </c>
      <c r="N66" s="41"/>
      <c r="O66" s="44" t="s">
        <v>63</v>
      </c>
    </row>
    <row r="67" spans="1:15" ht="20.100000000000001" customHeight="1">
      <c r="A67" s="32" t="s">
        <v>376</v>
      </c>
      <c r="B67" s="35" t="s">
        <v>166</v>
      </c>
      <c r="C67" s="35" t="s">
        <v>161</v>
      </c>
      <c r="D67" s="35" t="s">
        <v>167</v>
      </c>
      <c r="E67" s="33" t="s">
        <v>168</v>
      </c>
      <c r="F67" s="40">
        <v>3.3</v>
      </c>
      <c r="G67" s="41">
        <f t="shared" si="5"/>
        <v>5.3108351999999996</v>
      </c>
      <c r="H67" s="42" t="s">
        <v>56</v>
      </c>
      <c r="I67" s="40"/>
      <c r="J67" s="43" t="s">
        <v>19</v>
      </c>
      <c r="K67" s="40"/>
      <c r="L67" s="41"/>
      <c r="M67" s="42" t="s">
        <v>19</v>
      </c>
      <c r="N67" s="41"/>
      <c r="O67" s="44" t="s">
        <v>63</v>
      </c>
    </row>
    <row r="68" spans="1:15" ht="20.100000000000001" customHeight="1">
      <c r="A68" s="32" t="s">
        <v>376</v>
      </c>
      <c r="B68" s="35" t="s">
        <v>170</v>
      </c>
      <c r="C68" s="35" t="s">
        <v>171</v>
      </c>
      <c r="D68" s="35" t="s">
        <v>172</v>
      </c>
      <c r="E68" s="33" t="s">
        <v>173</v>
      </c>
      <c r="F68" s="40">
        <v>7</v>
      </c>
      <c r="G68" s="41">
        <f t="shared" si="5"/>
        <v>11.265408000000001</v>
      </c>
      <c r="H68" s="36" t="s">
        <v>174</v>
      </c>
      <c r="I68" s="35"/>
      <c r="J68" s="37" t="s">
        <v>19</v>
      </c>
      <c r="K68" s="35"/>
      <c r="L68" s="33"/>
      <c r="M68" s="35"/>
      <c r="N68" s="33"/>
      <c r="O68" s="38" t="s">
        <v>175</v>
      </c>
    </row>
    <row r="69" spans="1:15" ht="20.100000000000001" customHeight="1">
      <c r="A69" s="32" t="s">
        <v>377</v>
      </c>
      <c r="B69" s="40" t="s">
        <v>176</v>
      </c>
      <c r="C69" s="40" t="s">
        <v>177</v>
      </c>
      <c r="D69" s="40" t="s">
        <v>178</v>
      </c>
      <c r="E69" s="41" t="s">
        <v>179</v>
      </c>
      <c r="F69" s="40">
        <v>21.8</v>
      </c>
      <c r="G69" s="41">
        <f>SUM(F69*1.609344)</f>
        <v>35.083699200000005</v>
      </c>
      <c r="H69" s="47" t="s">
        <v>54</v>
      </c>
      <c r="I69" s="42" t="s">
        <v>19</v>
      </c>
      <c r="J69" s="41"/>
      <c r="K69" s="40"/>
      <c r="L69" s="43" t="s">
        <v>19</v>
      </c>
      <c r="M69" s="42"/>
      <c r="N69" s="41" t="s">
        <v>52</v>
      </c>
      <c r="O69" s="44"/>
    </row>
    <row r="70" spans="1:15" ht="20.100000000000001" customHeight="1" thickBot="1">
      <c r="A70" s="32" t="s">
        <v>377</v>
      </c>
      <c r="B70" s="35" t="s">
        <v>176</v>
      </c>
      <c r="C70" s="35" t="s">
        <v>177</v>
      </c>
      <c r="D70" s="35" t="s">
        <v>178</v>
      </c>
      <c r="E70" s="33" t="s">
        <v>179</v>
      </c>
      <c r="F70" s="40">
        <v>30.2</v>
      </c>
      <c r="G70" s="41">
        <f>SUM(F70*1.609344)</f>
        <v>48.6021888</v>
      </c>
      <c r="H70" s="42" t="s">
        <v>32</v>
      </c>
      <c r="I70" s="42" t="s">
        <v>19</v>
      </c>
      <c r="J70" s="41"/>
      <c r="K70" s="40"/>
      <c r="L70" s="43" t="s">
        <v>19</v>
      </c>
      <c r="M70" s="42"/>
      <c r="N70" s="41" t="s">
        <v>52</v>
      </c>
      <c r="O70" s="44"/>
    </row>
    <row r="71" spans="1:15" ht="24" customHeight="1" thickTop="1">
      <c r="A71" s="32" t="s">
        <v>377</v>
      </c>
      <c r="B71" s="35" t="s">
        <v>180</v>
      </c>
      <c r="C71" s="35" t="s">
        <v>181</v>
      </c>
      <c r="D71" s="35" t="s">
        <v>65</v>
      </c>
      <c r="E71" s="33" t="s">
        <v>182</v>
      </c>
      <c r="F71" s="26">
        <v>0.8</v>
      </c>
      <c r="G71" s="41">
        <f>SUM(F71*1.609344)</f>
        <v>1.2874752000000003</v>
      </c>
      <c r="H71" s="36" t="s">
        <v>32</v>
      </c>
      <c r="I71" s="36" t="s">
        <v>19</v>
      </c>
      <c r="J71" s="33"/>
      <c r="K71" s="36" t="s">
        <v>123</v>
      </c>
      <c r="L71" s="33"/>
      <c r="M71" s="35"/>
      <c r="N71" s="33" t="s">
        <v>52</v>
      </c>
      <c r="O71" s="38"/>
    </row>
    <row r="72" spans="1:15" ht="20.100000000000001" customHeight="1">
      <c r="A72" s="32" t="s">
        <v>377</v>
      </c>
      <c r="B72" s="35" t="s">
        <v>183</v>
      </c>
      <c r="C72" s="35" t="s">
        <v>184</v>
      </c>
      <c r="D72" s="35" t="s">
        <v>185</v>
      </c>
      <c r="E72" s="33" t="s">
        <v>186</v>
      </c>
      <c r="F72" s="35">
        <v>19.399999999999999</v>
      </c>
      <c r="G72" s="33">
        <f t="shared" ref="G72:G76" si="6">SUM(F72*1.609344)</f>
        <v>31.2212736</v>
      </c>
      <c r="H72" s="36" t="s">
        <v>54</v>
      </c>
      <c r="I72" s="36" t="s">
        <v>19</v>
      </c>
      <c r="J72" s="33"/>
      <c r="K72" s="35"/>
      <c r="L72" s="33"/>
      <c r="M72" s="36" t="s">
        <v>19</v>
      </c>
      <c r="N72" s="33"/>
      <c r="O72" s="38" t="s">
        <v>63</v>
      </c>
    </row>
    <row r="73" spans="1:15" ht="20.100000000000001" customHeight="1">
      <c r="A73" s="32" t="s">
        <v>377</v>
      </c>
      <c r="B73" s="35" t="s">
        <v>183</v>
      </c>
      <c r="C73" s="35" t="s">
        <v>184</v>
      </c>
      <c r="D73" s="35" t="s">
        <v>185</v>
      </c>
      <c r="E73" s="33" t="s">
        <v>186</v>
      </c>
      <c r="F73" s="40">
        <v>40.299999999999997</v>
      </c>
      <c r="G73" s="41">
        <f t="shared" si="6"/>
        <v>64.856563199999997</v>
      </c>
      <c r="H73" s="42" t="s">
        <v>54</v>
      </c>
      <c r="I73" s="42" t="s">
        <v>19</v>
      </c>
      <c r="J73" s="41"/>
      <c r="K73" s="40"/>
      <c r="L73" s="43" t="s">
        <v>19</v>
      </c>
      <c r="M73" s="40"/>
      <c r="N73" s="41" t="s">
        <v>52</v>
      </c>
      <c r="O73" s="44"/>
    </row>
    <row r="74" spans="1:15" ht="20.100000000000001" customHeight="1">
      <c r="A74" s="32" t="s">
        <v>377</v>
      </c>
      <c r="B74" s="35" t="s">
        <v>183</v>
      </c>
      <c r="C74" s="35" t="s">
        <v>184</v>
      </c>
      <c r="D74" s="35" t="s">
        <v>185</v>
      </c>
      <c r="E74" s="33" t="s">
        <v>186</v>
      </c>
      <c r="F74" s="40">
        <v>112.7</v>
      </c>
      <c r="G74" s="41">
        <f t="shared" si="6"/>
        <v>181.37306880000003</v>
      </c>
      <c r="H74" s="42" t="s">
        <v>32</v>
      </c>
      <c r="I74" s="42" t="s">
        <v>19</v>
      </c>
      <c r="J74" s="41"/>
      <c r="K74" s="40"/>
      <c r="L74" s="43" t="s">
        <v>19</v>
      </c>
      <c r="M74" s="40"/>
      <c r="N74" s="41" t="s">
        <v>52</v>
      </c>
      <c r="O74" s="44" t="s">
        <v>4</v>
      </c>
    </row>
    <row r="75" spans="1:15" ht="20.100000000000001" customHeight="1">
      <c r="A75" s="32" t="s">
        <v>377</v>
      </c>
      <c r="B75" s="35" t="s">
        <v>187</v>
      </c>
      <c r="C75" s="35" t="s">
        <v>188</v>
      </c>
      <c r="D75" s="35" t="s">
        <v>189</v>
      </c>
      <c r="E75" s="33" t="s">
        <v>190</v>
      </c>
      <c r="F75" s="40">
        <v>21.4</v>
      </c>
      <c r="G75" s="41">
        <f t="shared" si="6"/>
        <v>34.439961599999997</v>
      </c>
      <c r="H75" s="36" t="s">
        <v>54</v>
      </c>
      <c r="I75" s="36" t="s">
        <v>19</v>
      </c>
      <c r="J75" s="33"/>
      <c r="K75" s="35"/>
      <c r="L75" s="37" t="s">
        <v>19</v>
      </c>
      <c r="M75" s="36" t="s">
        <v>19</v>
      </c>
      <c r="N75" s="33" t="s">
        <v>52</v>
      </c>
      <c r="O75" s="38"/>
    </row>
    <row r="76" spans="1:15" ht="24" customHeight="1">
      <c r="A76" s="32" t="s">
        <v>377</v>
      </c>
      <c r="B76" s="35" t="s">
        <v>187</v>
      </c>
      <c r="C76" s="35" t="s">
        <v>188</v>
      </c>
      <c r="D76" s="35" t="s">
        <v>189</v>
      </c>
      <c r="E76" s="33" t="s">
        <v>190</v>
      </c>
      <c r="F76" s="40">
        <v>22.8</v>
      </c>
      <c r="G76" s="41">
        <f t="shared" si="6"/>
        <v>36.693043200000005</v>
      </c>
      <c r="H76" s="42" t="s">
        <v>32</v>
      </c>
      <c r="I76" s="42" t="s">
        <v>19</v>
      </c>
      <c r="J76" s="41"/>
      <c r="K76" s="40"/>
      <c r="L76" s="43" t="s">
        <v>19</v>
      </c>
      <c r="M76" s="42" t="s">
        <v>19</v>
      </c>
      <c r="N76" s="41" t="s">
        <v>52</v>
      </c>
      <c r="O76" s="44"/>
    </row>
    <row r="77" spans="1:15" ht="20.100000000000001" customHeight="1">
      <c r="A77" s="32" t="s">
        <v>378</v>
      </c>
      <c r="B77" s="35" t="s">
        <v>398</v>
      </c>
      <c r="C77" s="35" t="s">
        <v>191</v>
      </c>
      <c r="D77" s="35" t="s">
        <v>192</v>
      </c>
      <c r="E77" s="33" t="s">
        <v>193</v>
      </c>
      <c r="F77" s="40">
        <v>5.6</v>
      </c>
      <c r="G77" s="41">
        <f t="shared" ref="G77:G82" si="7">SUM(F77*1.609344)</f>
        <v>9.0123263999999992</v>
      </c>
      <c r="H77" s="36" t="s">
        <v>32</v>
      </c>
      <c r="I77" s="36" t="s">
        <v>19</v>
      </c>
      <c r="J77" s="33"/>
      <c r="K77" s="35"/>
      <c r="L77" s="33"/>
      <c r="M77" s="35"/>
      <c r="N77" s="33" t="s">
        <v>194</v>
      </c>
      <c r="O77" s="38"/>
    </row>
    <row r="78" spans="1:15" ht="20.100000000000001" customHeight="1">
      <c r="A78" s="32" t="s">
        <v>378</v>
      </c>
      <c r="B78" s="40" t="s">
        <v>399</v>
      </c>
      <c r="C78" s="40" t="s">
        <v>191</v>
      </c>
      <c r="D78" s="40" t="s">
        <v>195</v>
      </c>
      <c r="E78" s="41" t="s">
        <v>196</v>
      </c>
      <c r="F78" s="40">
        <v>2.4</v>
      </c>
      <c r="G78" s="41">
        <f t="shared" si="7"/>
        <v>3.8624255999999999</v>
      </c>
      <c r="H78" s="42" t="s">
        <v>32</v>
      </c>
      <c r="I78" s="42" t="s">
        <v>19</v>
      </c>
      <c r="J78" s="41"/>
      <c r="K78" s="40"/>
      <c r="L78" s="41"/>
      <c r="M78" s="42" t="s">
        <v>19</v>
      </c>
      <c r="N78" s="41"/>
      <c r="O78" s="44" t="s">
        <v>63</v>
      </c>
    </row>
    <row r="79" spans="1:15" ht="18.899999999999999" customHeight="1">
      <c r="A79" s="32" t="s">
        <v>378</v>
      </c>
      <c r="B79" s="40" t="s">
        <v>197</v>
      </c>
      <c r="C79" s="40" t="s">
        <v>198</v>
      </c>
      <c r="D79" s="40" t="s">
        <v>199</v>
      </c>
      <c r="E79" s="41" t="s">
        <v>200</v>
      </c>
      <c r="F79" s="40">
        <v>8</v>
      </c>
      <c r="G79" s="41">
        <f t="shared" si="7"/>
        <v>12.874752000000001</v>
      </c>
      <c r="H79" s="42" t="s">
        <v>201</v>
      </c>
      <c r="I79" s="40"/>
      <c r="J79" s="43" t="s">
        <v>19</v>
      </c>
      <c r="K79" s="40"/>
      <c r="L79" s="41"/>
      <c r="M79" s="42" t="s">
        <v>19</v>
      </c>
      <c r="N79" s="41"/>
      <c r="O79" s="44"/>
    </row>
    <row r="80" spans="1:15" ht="18.899999999999999" customHeight="1">
      <c r="A80" s="32" t="s">
        <v>378</v>
      </c>
      <c r="B80" s="40" t="s">
        <v>202</v>
      </c>
      <c r="C80" s="40" t="s">
        <v>203</v>
      </c>
      <c r="D80" s="40" t="s">
        <v>204</v>
      </c>
      <c r="E80" s="41"/>
      <c r="F80" s="40">
        <v>3</v>
      </c>
      <c r="G80" s="41">
        <f t="shared" si="7"/>
        <v>4.8280320000000003</v>
      </c>
      <c r="H80" s="42" t="s">
        <v>174</v>
      </c>
      <c r="I80" s="40"/>
      <c r="J80" s="43" t="s">
        <v>19</v>
      </c>
      <c r="K80" s="40"/>
      <c r="L80" s="41"/>
      <c r="M80" s="42" t="s">
        <v>19</v>
      </c>
      <c r="N80" s="41"/>
      <c r="O80" s="44" t="s">
        <v>205</v>
      </c>
    </row>
    <row r="81" spans="1:15" ht="18.899999999999999" customHeight="1">
      <c r="A81" s="32" t="s">
        <v>378</v>
      </c>
      <c r="B81" s="40" t="s">
        <v>206</v>
      </c>
      <c r="C81" s="40" t="s">
        <v>207</v>
      </c>
      <c r="D81" s="40" t="s">
        <v>208</v>
      </c>
      <c r="E81" s="41" t="s">
        <v>209</v>
      </c>
      <c r="F81" s="40">
        <v>1</v>
      </c>
      <c r="G81" s="41">
        <f t="shared" si="7"/>
        <v>1.6093440000000001</v>
      </c>
      <c r="H81" s="42" t="s">
        <v>174</v>
      </c>
      <c r="I81" s="40"/>
      <c r="J81" s="43" t="s">
        <v>19</v>
      </c>
      <c r="K81" s="40"/>
      <c r="L81" s="41"/>
      <c r="M81" s="42" t="s">
        <v>19</v>
      </c>
      <c r="N81" s="41"/>
      <c r="O81" s="44" t="s">
        <v>210</v>
      </c>
    </row>
    <row r="82" spans="1:15" ht="18.899999999999999" customHeight="1" thickBot="1">
      <c r="A82" s="32" t="s">
        <v>378</v>
      </c>
      <c r="B82" s="40" t="s">
        <v>211</v>
      </c>
      <c r="C82" s="40" t="s">
        <v>212</v>
      </c>
      <c r="D82" s="40" t="s">
        <v>213</v>
      </c>
      <c r="E82" s="41" t="s">
        <v>214</v>
      </c>
      <c r="F82" s="40">
        <v>5.9</v>
      </c>
      <c r="G82" s="41">
        <f t="shared" si="7"/>
        <v>9.4951296000000021</v>
      </c>
      <c r="H82" s="42" t="s">
        <v>174</v>
      </c>
      <c r="I82" s="40"/>
      <c r="J82" s="43" t="s">
        <v>19</v>
      </c>
      <c r="K82" s="40"/>
      <c r="L82" s="41"/>
      <c r="M82" s="42" t="s">
        <v>19</v>
      </c>
      <c r="N82" s="41"/>
      <c r="O82" s="44"/>
    </row>
    <row r="83" spans="1:15" ht="18.899999999999999" customHeight="1" thickTop="1">
      <c r="A83" s="32" t="s">
        <v>379</v>
      </c>
      <c r="B83" s="26" t="s">
        <v>215</v>
      </c>
      <c r="C83" s="26" t="s">
        <v>216</v>
      </c>
      <c r="D83" s="26" t="s">
        <v>217</v>
      </c>
      <c r="E83" s="27" t="s">
        <v>218</v>
      </c>
      <c r="F83" s="26">
        <v>105.2</v>
      </c>
      <c r="G83" s="27">
        <f t="shared" ref="G83:G89" si="8">SUM(F83*1.609344)</f>
        <v>169.30298880000001</v>
      </c>
      <c r="H83" s="28" t="s">
        <v>54</v>
      </c>
      <c r="I83" s="28" t="s">
        <v>19</v>
      </c>
      <c r="J83" s="27"/>
      <c r="K83" s="26"/>
      <c r="L83" s="29" t="s">
        <v>19</v>
      </c>
      <c r="M83" s="30"/>
      <c r="N83" s="27" t="s">
        <v>219</v>
      </c>
      <c r="O83" s="48"/>
    </row>
    <row r="84" spans="1:15" ht="18.899999999999999" customHeight="1">
      <c r="A84" s="32" t="s">
        <v>379</v>
      </c>
      <c r="B84" s="40" t="s">
        <v>220</v>
      </c>
      <c r="C84" s="40" t="s">
        <v>216</v>
      </c>
      <c r="D84" s="40" t="s">
        <v>221</v>
      </c>
      <c r="E84" s="41" t="s">
        <v>222</v>
      </c>
      <c r="F84" s="40">
        <v>53.1</v>
      </c>
      <c r="G84" s="41">
        <f t="shared" si="8"/>
        <v>85.456166400000015</v>
      </c>
      <c r="H84" s="42" t="s">
        <v>54</v>
      </c>
      <c r="I84" s="42" t="s">
        <v>19</v>
      </c>
      <c r="J84" s="41"/>
      <c r="K84" s="40"/>
      <c r="L84" s="43" t="s">
        <v>19</v>
      </c>
      <c r="M84" s="49"/>
      <c r="N84" s="41" t="s">
        <v>219</v>
      </c>
      <c r="O84" s="50"/>
    </row>
    <row r="85" spans="1:15" ht="18.899999999999999" customHeight="1">
      <c r="A85" s="32" t="s">
        <v>379</v>
      </c>
      <c r="B85" s="40" t="s">
        <v>223</v>
      </c>
      <c r="C85" s="40" t="s">
        <v>216</v>
      </c>
      <c r="D85" s="40" t="s">
        <v>224</v>
      </c>
      <c r="E85" s="41" t="s">
        <v>221</v>
      </c>
      <c r="F85" s="40">
        <v>67.7</v>
      </c>
      <c r="G85" s="41">
        <f t="shared" si="8"/>
        <v>108.95258880000002</v>
      </c>
      <c r="H85" s="42" t="s">
        <v>54</v>
      </c>
      <c r="I85" s="42" t="s">
        <v>19</v>
      </c>
      <c r="J85" s="41"/>
      <c r="K85" s="40"/>
      <c r="L85" s="43" t="s">
        <v>19</v>
      </c>
      <c r="M85" s="49"/>
      <c r="N85" s="41" t="s">
        <v>219</v>
      </c>
      <c r="O85" s="50"/>
    </row>
    <row r="86" spans="1:15" ht="24" customHeight="1">
      <c r="A86" s="32" t="s">
        <v>379</v>
      </c>
      <c r="B86" s="40" t="s">
        <v>225</v>
      </c>
      <c r="C86" s="40" t="s">
        <v>216</v>
      </c>
      <c r="D86" s="40" t="s">
        <v>226</v>
      </c>
      <c r="E86" s="41" t="s">
        <v>227</v>
      </c>
      <c r="F86" s="40">
        <v>16.8</v>
      </c>
      <c r="G86" s="41">
        <f t="shared" si="8"/>
        <v>27.036979200000005</v>
      </c>
      <c r="H86" s="42" t="s">
        <v>32</v>
      </c>
      <c r="I86" s="42" t="s">
        <v>19</v>
      </c>
      <c r="J86" s="41"/>
      <c r="K86" s="40"/>
      <c r="L86" s="43" t="s">
        <v>19</v>
      </c>
      <c r="M86" s="49"/>
      <c r="N86" s="41" t="s">
        <v>219</v>
      </c>
      <c r="O86" s="50"/>
    </row>
    <row r="87" spans="1:15" ht="20.100000000000001" customHeight="1">
      <c r="A87" s="32" t="s">
        <v>379</v>
      </c>
      <c r="B87" s="40" t="s">
        <v>228</v>
      </c>
      <c r="C87" s="40" t="s">
        <v>216</v>
      </c>
      <c r="D87" s="40" t="s">
        <v>229</v>
      </c>
      <c r="E87" s="41" t="s">
        <v>230</v>
      </c>
      <c r="F87" s="40">
        <v>12.4</v>
      </c>
      <c r="G87" s="41">
        <f t="shared" si="8"/>
        <v>19.955865600000003</v>
      </c>
      <c r="H87" s="42" t="s">
        <v>32</v>
      </c>
      <c r="I87" s="42" t="s">
        <v>19</v>
      </c>
      <c r="J87" s="41"/>
      <c r="K87" s="40"/>
      <c r="L87" s="43" t="s">
        <v>19</v>
      </c>
      <c r="M87" s="49"/>
      <c r="N87" s="41" t="s">
        <v>219</v>
      </c>
      <c r="O87" s="50"/>
    </row>
    <row r="88" spans="1:15" ht="20.100000000000001" customHeight="1">
      <c r="A88" s="32" t="s">
        <v>379</v>
      </c>
      <c r="B88" s="40" t="s">
        <v>231</v>
      </c>
      <c r="C88" s="40" t="s">
        <v>216</v>
      </c>
      <c r="D88" s="40" t="s">
        <v>232</v>
      </c>
      <c r="E88" s="41" t="s">
        <v>233</v>
      </c>
      <c r="F88" s="40">
        <v>27.1</v>
      </c>
      <c r="G88" s="41">
        <f t="shared" si="8"/>
        <v>43.613222400000005</v>
      </c>
      <c r="H88" s="42" t="s">
        <v>54</v>
      </c>
      <c r="I88" s="42" t="s">
        <v>19</v>
      </c>
      <c r="J88" s="41"/>
      <c r="K88" s="40"/>
      <c r="L88" s="43" t="s">
        <v>19</v>
      </c>
      <c r="M88" s="49"/>
      <c r="N88" s="41" t="s">
        <v>219</v>
      </c>
      <c r="O88" s="50"/>
    </row>
    <row r="89" spans="1:15" ht="20.100000000000001" customHeight="1" thickBot="1">
      <c r="A89" s="32" t="s">
        <v>379</v>
      </c>
      <c r="B89" s="40" t="s">
        <v>234</v>
      </c>
      <c r="C89" s="40" t="s">
        <v>216</v>
      </c>
      <c r="D89" s="40" t="s">
        <v>235</v>
      </c>
      <c r="E89" s="41" t="s">
        <v>236</v>
      </c>
      <c r="F89" s="40">
        <v>32.799999999999997</v>
      </c>
      <c r="G89" s="41">
        <f t="shared" si="8"/>
        <v>52.786483199999999</v>
      </c>
      <c r="H89" s="42" t="s">
        <v>54</v>
      </c>
      <c r="I89" s="42" t="s">
        <v>19</v>
      </c>
      <c r="J89" s="41"/>
      <c r="K89" s="40"/>
      <c r="L89" s="43" t="s">
        <v>19</v>
      </c>
      <c r="M89" s="49"/>
      <c r="N89" s="41" t="s">
        <v>219</v>
      </c>
      <c r="O89" s="50"/>
    </row>
    <row r="90" spans="1:15" ht="20.100000000000001" customHeight="1" thickTop="1">
      <c r="A90" s="32" t="s">
        <v>380</v>
      </c>
      <c r="B90" s="26" t="s">
        <v>237</v>
      </c>
      <c r="C90" s="26" t="s">
        <v>238</v>
      </c>
      <c r="D90" s="26" t="s">
        <v>239</v>
      </c>
      <c r="E90" s="27" t="s">
        <v>240</v>
      </c>
      <c r="F90" s="26">
        <v>2.5</v>
      </c>
      <c r="G90" s="27">
        <f t="shared" ref="G90:G99" si="9">SUM(F90*1.609344)</f>
        <v>4.0233600000000003</v>
      </c>
      <c r="H90" s="28" t="s">
        <v>174</v>
      </c>
      <c r="I90" s="26"/>
      <c r="J90" s="29" t="s">
        <v>19</v>
      </c>
      <c r="K90" s="26"/>
      <c r="L90" s="29" t="s">
        <v>19</v>
      </c>
      <c r="M90" s="28" t="s">
        <v>19</v>
      </c>
      <c r="N90" s="27"/>
      <c r="O90" s="31" t="s">
        <v>175</v>
      </c>
    </row>
    <row r="91" spans="1:15" ht="20.100000000000001" customHeight="1">
      <c r="A91" s="32" t="s">
        <v>380</v>
      </c>
      <c r="B91" s="40" t="s">
        <v>241</v>
      </c>
      <c r="C91" s="40" t="s">
        <v>242</v>
      </c>
      <c r="D91" s="40" t="s">
        <v>243</v>
      </c>
      <c r="E91" s="41" t="s">
        <v>244</v>
      </c>
      <c r="F91" s="40">
        <v>13.5</v>
      </c>
      <c r="G91" s="41">
        <f t="shared" si="9"/>
        <v>21.726144000000001</v>
      </c>
      <c r="H91" s="42" t="s">
        <v>54</v>
      </c>
      <c r="I91" s="42" t="s">
        <v>19</v>
      </c>
      <c r="J91" s="41"/>
      <c r="K91" s="40"/>
      <c r="L91" s="43" t="s">
        <v>19</v>
      </c>
      <c r="M91" s="42" t="s">
        <v>19</v>
      </c>
      <c r="N91" s="41"/>
      <c r="O91" s="44"/>
    </row>
    <row r="92" spans="1:15" ht="20.100000000000001" customHeight="1">
      <c r="A92" s="32" t="s">
        <v>380</v>
      </c>
      <c r="B92" s="40" t="s">
        <v>245</v>
      </c>
      <c r="C92" s="40" t="s">
        <v>242</v>
      </c>
      <c r="D92" s="40" t="s">
        <v>246</v>
      </c>
      <c r="E92" s="41" t="s">
        <v>247</v>
      </c>
      <c r="F92" s="40">
        <v>17.3</v>
      </c>
      <c r="G92" s="41">
        <f t="shared" si="9"/>
        <v>27.841651200000005</v>
      </c>
      <c r="H92" s="42" t="s">
        <v>54</v>
      </c>
      <c r="I92" s="42" t="s">
        <v>19</v>
      </c>
      <c r="J92" s="41"/>
      <c r="K92" s="40"/>
      <c r="L92" s="43" t="s">
        <v>19</v>
      </c>
      <c r="M92" s="42" t="s">
        <v>19</v>
      </c>
      <c r="N92" s="41"/>
      <c r="O92" s="44"/>
    </row>
    <row r="93" spans="1:15" ht="20.100000000000001" customHeight="1" thickBot="1">
      <c r="A93" s="32" t="s">
        <v>380</v>
      </c>
      <c r="B93" s="40" t="s">
        <v>248</v>
      </c>
      <c r="C93" s="40" t="s">
        <v>242</v>
      </c>
      <c r="D93" s="40" t="s">
        <v>249</v>
      </c>
      <c r="E93" s="41" t="s">
        <v>250</v>
      </c>
      <c r="F93" s="40">
        <v>5.6</v>
      </c>
      <c r="G93" s="41">
        <f t="shared" si="9"/>
        <v>9.0123263999999992</v>
      </c>
      <c r="H93" s="42" t="s">
        <v>32</v>
      </c>
      <c r="I93" s="42" t="s">
        <v>19</v>
      </c>
      <c r="J93" s="41"/>
      <c r="K93" s="40"/>
      <c r="L93" s="43" t="s">
        <v>19</v>
      </c>
      <c r="M93" s="42" t="s">
        <v>19</v>
      </c>
      <c r="N93" s="41"/>
      <c r="O93" s="44"/>
    </row>
    <row r="94" spans="1:15" ht="20.100000000000001" customHeight="1" thickTop="1">
      <c r="A94" s="32" t="s">
        <v>381</v>
      </c>
      <c r="B94" s="26" t="s">
        <v>251</v>
      </c>
      <c r="C94" s="26" t="s">
        <v>252</v>
      </c>
      <c r="D94" s="26" t="s">
        <v>253</v>
      </c>
      <c r="E94" s="27" t="s">
        <v>254</v>
      </c>
      <c r="F94" s="26">
        <v>0.93</v>
      </c>
      <c r="G94" s="27">
        <f t="shared" si="9"/>
        <v>1.4966899200000001</v>
      </c>
      <c r="H94" s="28" t="s">
        <v>32</v>
      </c>
      <c r="I94" s="28" t="s">
        <v>19</v>
      </c>
      <c r="J94" s="27"/>
      <c r="K94" s="26"/>
      <c r="L94" s="29" t="s">
        <v>19</v>
      </c>
      <c r="M94" s="28" t="s">
        <v>19</v>
      </c>
      <c r="N94" s="27"/>
      <c r="O94" s="31"/>
    </row>
    <row r="95" spans="1:15" ht="20.100000000000001" customHeight="1">
      <c r="A95" s="32" t="s">
        <v>381</v>
      </c>
      <c r="B95" s="35" t="s">
        <v>251</v>
      </c>
      <c r="C95" s="35" t="s">
        <v>252</v>
      </c>
      <c r="D95" s="40" t="s">
        <v>254</v>
      </c>
      <c r="E95" s="41" t="s">
        <v>255</v>
      </c>
      <c r="F95" s="40">
        <v>5.22</v>
      </c>
      <c r="G95" s="41">
        <f t="shared" si="9"/>
        <v>8.4007756800000006</v>
      </c>
      <c r="H95" s="42" t="s">
        <v>54</v>
      </c>
      <c r="I95" s="42" t="s">
        <v>19</v>
      </c>
      <c r="J95" s="41"/>
      <c r="K95" s="40"/>
      <c r="L95" s="43" t="s">
        <v>19</v>
      </c>
      <c r="M95" s="42" t="s">
        <v>19</v>
      </c>
      <c r="N95" s="41"/>
      <c r="O95" s="44"/>
    </row>
    <row r="96" spans="1:15" ht="20.100000000000001" customHeight="1">
      <c r="A96" s="32" t="s">
        <v>381</v>
      </c>
      <c r="B96" s="35" t="s">
        <v>251</v>
      </c>
      <c r="C96" s="35" t="s">
        <v>252</v>
      </c>
      <c r="D96" s="40" t="s">
        <v>256</v>
      </c>
      <c r="E96" s="41" t="s">
        <v>257</v>
      </c>
      <c r="F96" s="40">
        <v>1.87</v>
      </c>
      <c r="G96" s="41">
        <f t="shared" si="9"/>
        <v>3.0094732800000004</v>
      </c>
      <c r="H96" s="42" t="s">
        <v>32</v>
      </c>
      <c r="I96" s="42" t="s">
        <v>19</v>
      </c>
      <c r="J96" s="41"/>
      <c r="K96" s="40"/>
      <c r="L96" s="41"/>
      <c r="M96" s="40"/>
      <c r="N96" s="41"/>
      <c r="O96" s="44" t="s">
        <v>258</v>
      </c>
    </row>
    <row r="97" spans="1:15" ht="20.100000000000001" customHeight="1">
      <c r="A97" s="32" t="s">
        <v>381</v>
      </c>
      <c r="B97" s="35" t="s">
        <v>251</v>
      </c>
      <c r="C97" s="35" t="s">
        <v>252</v>
      </c>
      <c r="D97" s="40" t="s">
        <v>259</v>
      </c>
      <c r="E97" s="41" t="s">
        <v>260</v>
      </c>
      <c r="F97" s="40">
        <v>8.14</v>
      </c>
      <c r="G97" s="41">
        <f t="shared" si="9"/>
        <v>13.100060160000002</v>
      </c>
      <c r="H97" s="42" t="s">
        <v>54</v>
      </c>
      <c r="I97" s="42" t="s">
        <v>19</v>
      </c>
      <c r="J97" s="41"/>
      <c r="K97" s="40"/>
      <c r="L97" s="43" t="s">
        <v>19</v>
      </c>
      <c r="M97" s="42" t="s">
        <v>19</v>
      </c>
      <c r="N97" s="41"/>
      <c r="O97" s="44"/>
    </row>
    <row r="98" spans="1:15" ht="20.100000000000001" customHeight="1">
      <c r="A98" s="32" t="s">
        <v>381</v>
      </c>
      <c r="B98" s="35" t="s">
        <v>261</v>
      </c>
      <c r="C98" s="35" t="s">
        <v>262</v>
      </c>
      <c r="D98" s="40" t="s">
        <v>263</v>
      </c>
      <c r="E98" s="41" t="s">
        <v>264</v>
      </c>
      <c r="F98" s="40">
        <v>1.7150000000000001</v>
      </c>
      <c r="G98" s="41">
        <f t="shared" si="9"/>
        <v>2.7600249600000004</v>
      </c>
      <c r="H98" s="42" t="s">
        <v>32</v>
      </c>
      <c r="I98" s="42" t="s">
        <v>19</v>
      </c>
      <c r="J98" s="41"/>
      <c r="K98" s="40"/>
      <c r="L98" s="43" t="s">
        <v>19</v>
      </c>
      <c r="M98" s="42" t="s">
        <v>19</v>
      </c>
      <c r="N98" s="41"/>
      <c r="O98" s="44" t="s">
        <v>175</v>
      </c>
    </row>
    <row r="99" spans="1:15" ht="20.100000000000001" customHeight="1">
      <c r="A99" s="32" t="s">
        <v>382</v>
      </c>
      <c r="B99" s="35" t="s">
        <v>265</v>
      </c>
      <c r="C99" s="35" t="s">
        <v>266</v>
      </c>
      <c r="D99" s="35" t="s">
        <v>267</v>
      </c>
      <c r="E99" s="33" t="s">
        <v>267</v>
      </c>
      <c r="F99" s="35">
        <v>5</v>
      </c>
      <c r="G99" s="33">
        <f t="shared" si="9"/>
        <v>8.0467200000000005</v>
      </c>
      <c r="H99" s="36" t="s">
        <v>54</v>
      </c>
      <c r="I99" s="36" t="s">
        <v>19</v>
      </c>
      <c r="J99" s="33"/>
      <c r="K99" s="35"/>
      <c r="L99" s="37" t="s">
        <v>19</v>
      </c>
      <c r="M99" s="35"/>
      <c r="N99" s="33" t="s">
        <v>268</v>
      </c>
      <c r="O99" s="38"/>
    </row>
    <row r="100" spans="1:15" ht="20.100000000000001" customHeight="1">
      <c r="A100" s="32" t="s">
        <v>383</v>
      </c>
      <c r="B100" s="40" t="s">
        <v>269</v>
      </c>
      <c r="C100" s="40" t="s">
        <v>270</v>
      </c>
      <c r="D100" s="40" t="s">
        <v>271</v>
      </c>
      <c r="E100" s="41" t="s">
        <v>272</v>
      </c>
      <c r="F100" s="40">
        <v>19.5</v>
      </c>
      <c r="G100" s="41">
        <f t="shared" ref="G100:G107" si="10">SUM(F100*1.609344)</f>
        <v>31.382208000000002</v>
      </c>
      <c r="H100" s="42" t="s">
        <v>56</v>
      </c>
      <c r="I100" s="42" t="s">
        <v>19</v>
      </c>
      <c r="J100" s="41"/>
      <c r="K100" s="40"/>
      <c r="L100" s="43" t="s">
        <v>19</v>
      </c>
      <c r="M100" s="40"/>
      <c r="N100" s="41" t="s">
        <v>44</v>
      </c>
      <c r="O100" s="44"/>
    </row>
    <row r="101" spans="1:15" ht="20.100000000000001" customHeight="1">
      <c r="A101" s="32" t="s">
        <v>383</v>
      </c>
      <c r="B101" s="40" t="s">
        <v>273</v>
      </c>
      <c r="C101" s="40" t="s">
        <v>274</v>
      </c>
      <c r="D101" s="40" t="s">
        <v>275</v>
      </c>
      <c r="E101" s="41" t="s">
        <v>276</v>
      </c>
      <c r="F101" s="40">
        <v>7.6</v>
      </c>
      <c r="G101" s="41">
        <f t="shared" si="10"/>
        <v>12.231014399999999</v>
      </c>
      <c r="H101" s="42" t="s">
        <v>56</v>
      </c>
      <c r="I101" s="42" t="s">
        <v>19</v>
      </c>
      <c r="J101" s="41"/>
      <c r="K101" s="40"/>
      <c r="L101" s="43" t="s">
        <v>19</v>
      </c>
      <c r="M101" s="40"/>
      <c r="N101" s="41" t="s">
        <v>44</v>
      </c>
      <c r="O101" s="44"/>
    </row>
    <row r="102" spans="1:15" ht="20.100000000000001" customHeight="1">
      <c r="A102" s="32" t="s">
        <v>383</v>
      </c>
      <c r="B102" s="40" t="s">
        <v>277</v>
      </c>
      <c r="C102" s="40" t="s">
        <v>274</v>
      </c>
      <c r="D102" s="40" t="s">
        <v>278</v>
      </c>
      <c r="E102" s="41" t="s">
        <v>279</v>
      </c>
      <c r="F102" s="40">
        <v>27.3</v>
      </c>
      <c r="G102" s="41">
        <f t="shared" si="10"/>
        <v>43.935091200000002</v>
      </c>
      <c r="H102" s="42" t="s">
        <v>56</v>
      </c>
      <c r="I102" s="42" t="s">
        <v>19</v>
      </c>
      <c r="J102" s="41"/>
      <c r="K102" s="40"/>
      <c r="L102" s="43" t="s">
        <v>19</v>
      </c>
      <c r="M102" s="40"/>
      <c r="N102" s="41" t="s">
        <v>44</v>
      </c>
      <c r="O102" s="44"/>
    </row>
    <row r="103" spans="1:15" ht="20.100000000000001" customHeight="1">
      <c r="A103" s="32" t="s">
        <v>383</v>
      </c>
      <c r="B103" s="40" t="s">
        <v>280</v>
      </c>
      <c r="C103" s="40" t="s">
        <v>274</v>
      </c>
      <c r="D103" s="40" t="s">
        <v>281</v>
      </c>
      <c r="E103" s="41" t="s">
        <v>282</v>
      </c>
      <c r="F103" s="40">
        <v>10.58</v>
      </c>
      <c r="G103" s="41">
        <f t="shared" si="10"/>
        <v>17.026859520000002</v>
      </c>
      <c r="H103" s="42" t="s">
        <v>56</v>
      </c>
      <c r="I103" s="42" t="s">
        <v>19</v>
      </c>
      <c r="J103" s="41"/>
      <c r="K103" s="40"/>
      <c r="L103" s="43" t="s">
        <v>19</v>
      </c>
      <c r="M103" s="40"/>
      <c r="N103" s="41" t="s">
        <v>44</v>
      </c>
      <c r="O103" s="44"/>
    </row>
    <row r="104" spans="1:15" ht="20.100000000000001" customHeight="1">
      <c r="A104" s="32" t="s">
        <v>383</v>
      </c>
      <c r="B104" s="40" t="s">
        <v>283</v>
      </c>
      <c r="C104" s="40" t="s">
        <v>274</v>
      </c>
      <c r="D104" s="40" t="s">
        <v>284</v>
      </c>
      <c r="E104" s="41" t="s">
        <v>282</v>
      </c>
      <c r="F104" s="40">
        <v>10.42</v>
      </c>
      <c r="G104" s="41">
        <f t="shared" si="10"/>
        <v>16.76936448</v>
      </c>
      <c r="H104" s="42" t="s">
        <v>56</v>
      </c>
      <c r="I104" s="42" t="s">
        <v>19</v>
      </c>
      <c r="J104" s="41"/>
      <c r="K104" s="40"/>
      <c r="L104" s="43" t="s">
        <v>19</v>
      </c>
      <c r="M104" s="40"/>
      <c r="N104" s="41" t="s">
        <v>44</v>
      </c>
      <c r="O104" s="44"/>
    </row>
    <row r="105" spans="1:15" ht="20.100000000000001" customHeight="1">
      <c r="A105" s="32" t="s">
        <v>383</v>
      </c>
      <c r="B105" s="40" t="s">
        <v>285</v>
      </c>
      <c r="C105" s="40" t="s">
        <v>274</v>
      </c>
      <c r="D105" s="40" t="s">
        <v>286</v>
      </c>
      <c r="E105" s="41" t="s">
        <v>287</v>
      </c>
      <c r="F105" s="40">
        <v>21.7</v>
      </c>
      <c r="G105" s="41">
        <f t="shared" si="10"/>
        <v>34.922764800000003</v>
      </c>
      <c r="H105" s="42" t="s">
        <v>56</v>
      </c>
      <c r="I105" s="42" t="s">
        <v>19</v>
      </c>
      <c r="J105" s="41"/>
      <c r="K105" s="40"/>
      <c r="L105" s="43" t="s">
        <v>19</v>
      </c>
      <c r="M105" s="40"/>
      <c r="N105" s="41" t="s">
        <v>44</v>
      </c>
      <c r="O105" s="44"/>
    </row>
    <row r="106" spans="1:15" ht="20.100000000000001" customHeight="1">
      <c r="A106" s="32" t="s">
        <v>383</v>
      </c>
      <c r="B106" s="40" t="s">
        <v>288</v>
      </c>
      <c r="C106" s="40" t="s">
        <v>270</v>
      </c>
      <c r="D106" s="40" t="s">
        <v>289</v>
      </c>
      <c r="E106" s="41" t="s">
        <v>290</v>
      </c>
      <c r="F106" s="40">
        <v>15</v>
      </c>
      <c r="G106" s="41">
        <f t="shared" si="10"/>
        <v>24.140160000000002</v>
      </c>
      <c r="H106" s="42" t="s">
        <v>32</v>
      </c>
      <c r="I106" s="42" t="s">
        <v>19</v>
      </c>
      <c r="J106" s="41"/>
      <c r="K106" s="40"/>
      <c r="L106" s="43" t="s">
        <v>19</v>
      </c>
      <c r="M106" s="40"/>
      <c r="N106" s="41" t="s">
        <v>44</v>
      </c>
      <c r="O106" s="44" t="s">
        <v>291</v>
      </c>
    </row>
    <row r="107" spans="1:15" ht="20.100000000000001" customHeight="1">
      <c r="A107" s="32" t="s">
        <v>383</v>
      </c>
      <c r="B107" s="40" t="s">
        <v>292</v>
      </c>
      <c r="C107" s="40" t="s">
        <v>293</v>
      </c>
      <c r="D107" s="40" t="s">
        <v>294</v>
      </c>
      <c r="E107" s="41" t="s">
        <v>295</v>
      </c>
      <c r="F107" s="40">
        <v>22.5</v>
      </c>
      <c r="G107" s="41">
        <f t="shared" si="10"/>
        <v>36.210239999999999</v>
      </c>
      <c r="H107" s="42" t="s">
        <v>54</v>
      </c>
      <c r="I107" s="40"/>
      <c r="J107" s="43" t="s">
        <v>19</v>
      </c>
      <c r="K107" s="40"/>
      <c r="L107" s="43" t="s">
        <v>19</v>
      </c>
      <c r="M107" s="40"/>
      <c r="N107" s="41" t="s">
        <v>44</v>
      </c>
      <c r="O107" s="44"/>
    </row>
    <row r="108" spans="1:15" ht="20.100000000000001" customHeight="1">
      <c r="A108" s="32" t="s">
        <v>384</v>
      </c>
      <c r="B108" s="35" t="s">
        <v>296</v>
      </c>
      <c r="C108" s="35" t="s">
        <v>297</v>
      </c>
      <c r="D108" s="35" t="s">
        <v>298</v>
      </c>
      <c r="E108" s="33" t="s">
        <v>299</v>
      </c>
      <c r="F108" s="35">
        <v>5.4</v>
      </c>
      <c r="G108" s="41">
        <f>SUM(F108*1.609344)</f>
        <v>8.690457600000002</v>
      </c>
      <c r="H108" s="36" t="s">
        <v>174</v>
      </c>
      <c r="I108" s="35"/>
      <c r="J108" s="37" t="s">
        <v>19</v>
      </c>
      <c r="K108" s="36" t="s">
        <v>300</v>
      </c>
      <c r="L108" s="41"/>
      <c r="M108" s="36" t="s">
        <v>19</v>
      </c>
      <c r="N108" s="41"/>
      <c r="O108" s="38" t="s">
        <v>175</v>
      </c>
    </row>
    <row r="109" spans="1:15" ht="20.100000000000001" customHeight="1">
      <c r="A109" s="32" t="s">
        <v>384</v>
      </c>
      <c r="B109" s="40" t="s">
        <v>301</v>
      </c>
      <c r="C109" s="40" t="s">
        <v>302</v>
      </c>
      <c r="D109" s="40" t="s">
        <v>303</v>
      </c>
      <c r="E109" s="41" t="s">
        <v>304</v>
      </c>
      <c r="F109" s="40">
        <v>4.5</v>
      </c>
      <c r="G109" s="41">
        <f>SUM(F109*1.609344)</f>
        <v>7.2420480000000005</v>
      </c>
      <c r="H109" s="42" t="s">
        <v>174</v>
      </c>
      <c r="I109" s="40"/>
      <c r="J109" s="43" t="s">
        <v>19</v>
      </c>
      <c r="K109" s="42" t="s">
        <v>300</v>
      </c>
      <c r="L109" s="41"/>
      <c r="M109" s="42" t="s">
        <v>19</v>
      </c>
      <c r="N109" s="41"/>
      <c r="O109" s="44" t="s">
        <v>175</v>
      </c>
    </row>
    <row r="110" spans="1:15" ht="20.100000000000001" customHeight="1" thickBot="1">
      <c r="A110" s="32" t="s">
        <v>384</v>
      </c>
      <c r="B110" s="40" t="s">
        <v>305</v>
      </c>
      <c r="C110" s="40" t="s">
        <v>306</v>
      </c>
      <c r="D110" s="40" t="s">
        <v>307</v>
      </c>
      <c r="E110" s="41" t="s">
        <v>308</v>
      </c>
      <c r="F110" s="40">
        <v>2</v>
      </c>
      <c r="G110" s="41">
        <f>SUM(F110*1.609344)</f>
        <v>3.2186880000000002</v>
      </c>
      <c r="H110" s="42" t="s">
        <v>174</v>
      </c>
      <c r="I110" s="40"/>
      <c r="J110" s="43" t="s">
        <v>19</v>
      </c>
      <c r="K110" s="42" t="s">
        <v>309</v>
      </c>
      <c r="L110" s="41"/>
      <c r="M110" s="42" t="s">
        <v>19</v>
      </c>
      <c r="N110" s="41"/>
      <c r="O110" s="44" t="s">
        <v>175</v>
      </c>
    </row>
    <row r="111" spans="1:15" ht="20.100000000000001" customHeight="1" thickTop="1">
      <c r="A111" s="32" t="s">
        <v>385</v>
      </c>
      <c r="B111" s="26" t="s">
        <v>310</v>
      </c>
      <c r="C111" s="26" t="s">
        <v>311</v>
      </c>
      <c r="D111" s="26" t="s">
        <v>312</v>
      </c>
      <c r="E111" s="27" t="s">
        <v>313</v>
      </c>
      <c r="F111" s="26">
        <v>1.2</v>
      </c>
      <c r="G111" s="27">
        <f t="shared" ref="G111:G120" si="11">SUM(F111*1.609344)</f>
        <v>1.9312128</v>
      </c>
      <c r="H111" s="28" t="s">
        <v>54</v>
      </c>
      <c r="I111" s="28" t="s">
        <v>19</v>
      </c>
      <c r="J111" s="27"/>
      <c r="K111" s="26"/>
      <c r="L111" s="29" t="s">
        <v>19</v>
      </c>
      <c r="M111" s="26"/>
      <c r="N111" s="27" t="s">
        <v>44</v>
      </c>
      <c r="O111" s="31"/>
    </row>
    <row r="112" spans="1:15" ht="20.100000000000001" customHeight="1">
      <c r="A112" s="32" t="s">
        <v>385</v>
      </c>
      <c r="B112" s="40" t="s">
        <v>310</v>
      </c>
      <c r="C112" s="40" t="s">
        <v>311</v>
      </c>
      <c r="D112" s="40" t="s">
        <v>313</v>
      </c>
      <c r="E112" s="41" t="s">
        <v>314</v>
      </c>
      <c r="F112" s="40">
        <v>2.5</v>
      </c>
      <c r="G112" s="41">
        <f t="shared" si="11"/>
        <v>4.0233600000000003</v>
      </c>
      <c r="H112" s="42" t="s">
        <v>32</v>
      </c>
      <c r="I112" s="42" t="s">
        <v>19</v>
      </c>
      <c r="J112" s="41"/>
      <c r="K112" s="40"/>
      <c r="L112" s="43" t="s">
        <v>19</v>
      </c>
      <c r="M112" s="40"/>
      <c r="N112" s="41" t="s">
        <v>44</v>
      </c>
      <c r="O112" s="44"/>
    </row>
    <row r="113" spans="1:15" ht="20.100000000000001" customHeight="1">
      <c r="A113" s="32" t="s">
        <v>385</v>
      </c>
      <c r="B113" s="40" t="s">
        <v>310</v>
      </c>
      <c r="C113" s="40" t="s">
        <v>311</v>
      </c>
      <c r="D113" s="40" t="s">
        <v>314</v>
      </c>
      <c r="E113" s="41" t="s">
        <v>315</v>
      </c>
      <c r="F113" s="40">
        <v>5.7</v>
      </c>
      <c r="G113" s="41">
        <f t="shared" si="11"/>
        <v>9.1732608000000013</v>
      </c>
      <c r="H113" s="42" t="s">
        <v>32</v>
      </c>
      <c r="I113" s="42" t="s">
        <v>19</v>
      </c>
      <c r="J113" s="41"/>
      <c r="K113" s="40"/>
      <c r="L113" s="43" t="s">
        <v>19</v>
      </c>
      <c r="M113" s="40"/>
      <c r="N113" s="41" t="s">
        <v>44</v>
      </c>
      <c r="O113" s="44"/>
    </row>
    <row r="114" spans="1:15" ht="20.100000000000001" customHeight="1">
      <c r="A114" s="32" t="s">
        <v>385</v>
      </c>
      <c r="B114" s="40" t="s">
        <v>310</v>
      </c>
      <c r="C114" s="40" t="s">
        <v>311</v>
      </c>
      <c r="D114" s="40" t="s">
        <v>315</v>
      </c>
      <c r="E114" s="41" t="s">
        <v>316</v>
      </c>
      <c r="F114" s="40">
        <v>3.5</v>
      </c>
      <c r="G114" s="41">
        <f t="shared" si="11"/>
        <v>5.6327040000000004</v>
      </c>
      <c r="H114" s="42" t="s">
        <v>32</v>
      </c>
      <c r="I114" s="42" t="s">
        <v>19</v>
      </c>
      <c r="J114" s="41"/>
      <c r="K114" s="40"/>
      <c r="L114" s="43" t="s">
        <v>19</v>
      </c>
      <c r="M114" s="40"/>
      <c r="N114" s="41" t="s">
        <v>44</v>
      </c>
      <c r="O114" s="44"/>
    </row>
    <row r="115" spans="1:15" ht="20.100000000000001" customHeight="1">
      <c r="A115" s="32" t="s">
        <v>385</v>
      </c>
      <c r="B115" s="40" t="s">
        <v>317</v>
      </c>
      <c r="C115" s="40" t="s">
        <v>318</v>
      </c>
      <c r="D115" s="40" t="s">
        <v>316</v>
      </c>
      <c r="E115" s="41" t="s">
        <v>65</v>
      </c>
      <c r="F115" s="40">
        <v>3.4</v>
      </c>
      <c r="G115" s="41">
        <f t="shared" si="11"/>
        <v>5.4717696</v>
      </c>
      <c r="H115" s="42" t="s">
        <v>32</v>
      </c>
      <c r="I115" s="42" t="s">
        <v>19</v>
      </c>
      <c r="J115" s="41"/>
      <c r="K115" s="40"/>
      <c r="L115" s="43" t="s">
        <v>19</v>
      </c>
      <c r="M115" s="40"/>
      <c r="N115" s="41" t="s">
        <v>44</v>
      </c>
      <c r="O115" s="44"/>
    </row>
    <row r="116" spans="1:15" ht="20.100000000000001" customHeight="1">
      <c r="A116" s="32" t="s">
        <v>385</v>
      </c>
      <c r="B116" s="40" t="s">
        <v>317</v>
      </c>
      <c r="C116" s="40" t="s">
        <v>318</v>
      </c>
      <c r="D116" s="40" t="s">
        <v>319</v>
      </c>
      <c r="E116" s="41" t="s">
        <v>316</v>
      </c>
      <c r="F116" s="40">
        <v>0.9</v>
      </c>
      <c r="G116" s="41">
        <f t="shared" si="11"/>
        <v>1.4484096000000002</v>
      </c>
      <c r="H116" s="42" t="s">
        <v>32</v>
      </c>
      <c r="I116" s="42" t="s">
        <v>19</v>
      </c>
      <c r="J116" s="41"/>
      <c r="K116" s="40"/>
      <c r="L116" s="43" t="s">
        <v>19</v>
      </c>
      <c r="M116" s="40"/>
      <c r="N116" s="41" t="s">
        <v>44</v>
      </c>
      <c r="O116" s="44"/>
    </row>
    <row r="117" spans="1:15" ht="20.100000000000001" customHeight="1">
      <c r="A117" s="32" t="s">
        <v>385</v>
      </c>
      <c r="B117" s="40" t="s">
        <v>320</v>
      </c>
      <c r="C117" s="40" t="s">
        <v>311</v>
      </c>
      <c r="D117" s="40" t="s">
        <v>321</v>
      </c>
      <c r="E117" s="41" t="s">
        <v>322</v>
      </c>
      <c r="F117" s="40">
        <v>0.4</v>
      </c>
      <c r="G117" s="41">
        <f t="shared" si="11"/>
        <v>0.64373760000000013</v>
      </c>
      <c r="H117" s="42" t="s">
        <v>32</v>
      </c>
      <c r="I117" s="40"/>
      <c r="J117" s="43" t="s">
        <v>19</v>
      </c>
      <c r="K117" s="40"/>
      <c r="L117" s="43" t="s">
        <v>19</v>
      </c>
      <c r="M117" s="40"/>
      <c r="N117" s="41" t="s">
        <v>44</v>
      </c>
      <c r="O117" s="44" t="s">
        <v>323</v>
      </c>
    </row>
    <row r="118" spans="1:15" ht="20.100000000000001" customHeight="1">
      <c r="A118" s="32" t="s">
        <v>385</v>
      </c>
      <c r="B118" s="40" t="s">
        <v>320</v>
      </c>
      <c r="C118" s="40" t="s">
        <v>311</v>
      </c>
      <c r="D118" s="40" t="s">
        <v>324</v>
      </c>
      <c r="E118" s="41" t="s">
        <v>325</v>
      </c>
      <c r="F118" s="40">
        <v>15.8</v>
      </c>
      <c r="G118" s="41">
        <f t="shared" si="11"/>
        <v>25.427635200000005</v>
      </c>
      <c r="H118" s="42" t="s">
        <v>32</v>
      </c>
      <c r="I118" s="40"/>
      <c r="J118" s="43" t="s">
        <v>19</v>
      </c>
      <c r="K118" s="40"/>
      <c r="L118" s="43" t="s">
        <v>19</v>
      </c>
      <c r="M118" s="40"/>
      <c r="N118" s="41" t="s">
        <v>44</v>
      </c>
      <c r="O118" s="44" t="s">
        <v>323</v>
      </c>
    </row>
    <row r="119" spans="1:15" ht="20.100000000000001" customHeight="1">
      <c r="A119" s="32" t="s">
        <v>385</v>
      </c>
      <c r="B119" s="40" t="s">
        <v>326</v>
      </c>
      <c r="C119" s="40" t="s">
        <v>327</v>
      </c>
      <c r="D119" s="40" t="s">
        <v>328</v>
      </c>
      <c r="E119" s="41" t="s">
        <v>329</v>
      </c>
      <c r="F119" s="40">
        <v>0.7</v>
      </c>
      <c r="G119" s="41">
        <f t="shared" si="11"/>
        <v>1.1265407999999999</v>
      </c>
      <c r="H119" s="42" t="s">
        <v>32</v>
      </c>
      <c r="I119" s="40"/>
      <c r="J119" s="43" t="s">
        <v>19</v>
      </c>
      <c r="K119" s="40"/>
      <c r="L119" s="43" t="s">
        <v>19</v>
      </c>
      <c r="M119" s="40"/>
      <c r="N119" s="41" t="s">
        <v>44</v>
      </c>
      <c r="O119" s="44" t="s">
        <v>175</v>
      </c>
    </row>
    <row r="120" spans="1:15" ht="20.100000000000001" customHeight="1" thickBot="1">
      <c r="A120" s="51" t="s">
        <v>385</v>
      </c>
      <c r="B120" s="52" t="s">
        <v>326</v>
      </c>
      <c r="C120" s="52" t="s">
        <v>327</v>
      </c>
      <c r="D120" s="52" t="s">
        <v>329</v>
      </c>
      <c r="E120" s="53" t="s">
        <v>330</v>
      </c>
      <c r="F120" s="52">
        <v>11.8</v>
      </c>
      <c r="G120" s="53">
        <f t="shared" si="11"/>
        <v>18.990259200000004</v>
      </c>
      <c r="H120" s="54" t="s">
        <v>54</v>
      </c>
      <c r="I120" s="52"/>
      <c r="J120" s="55" t="s">
        <v>19</v>
      </c>
      <c r="K120" s="52"/>
      <c r="L120" s="55" t="s">
        <v>19</v>
      </c>
      <c r="M120" s="52"/>
      <c r="N120" s="53" t="s">
        <v>44</v>
      </c>
      <c r="O120" s="56" t="s">
        <v>175</v>
      </c>
    </row>
    <row r="121" spans="1:15" ht="15" customHeight="1" thickTop="1">
      <c r="A121" s="24"/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7"/>
    </row>
    <row r="122" spans="1:15" ht="15" customHeight="1">
      <c r="A122" s="24"/>
      <c r="B122" s="8" t="s">
        <v>331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1"/>
    </row>
    <row r="123" spans="1:15" ht="15" customHeight="1">
      <c r="A123" s="24"/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7"/>
    </row>
    <row r="124" spans="1:15" ht="15" customHeight="1">
      <c r="A124" s="24"/>
      <c r="B124" s="3"/>
      <c r="C124" s="13" t="s">
        <v>332</v>
      </c>
      <c r="D124" s="10" t="s">
        <v>333</v>
      </c>
      <c r="E124" s="10"/>
      <c r="F124" s="5"/>
      <c r="G124" s="5"/>
      <c r="H124" s="5" t="s">
        <v>334</v>
      </c>
      <c r="I124" s="5"/>
      <c r="J124" s="5"/>
      <c r="K124" s="5"/>
      <c r="L124" s="5" t="s">
        <v>335</v>
      </c>
      <c r="M124" s="5"/>
      <c r="N124" s="5"/>
      <c r="O124" s="7"/>
    </row>
    <row r="125" spans="1:15" ht="15" customHeight="1">
      <c r="A125" s="24"/>
      <c r="B125" s="3"/>
      <c r="C125" s="13" t="s">
        <v>8</v>
      </c>
      <c r="D125" s="13" t="s">
        <v>10</v>
      </c>
      <c r="E125" s="13" t="s">
        <v>336</v>
      </c>
      <c r="F125" s="5"/>
      <c r="G125" s="5"/>
      <c r="H125" s="13" t="s">
        <v>337</v>
      </c>
      <c r="I125" s="5" t="s">
        <v>336</v>
      </c>
      <c r="J125" s="5"/>
      <c r="K125" s="5"/>
      <c r="L125" s="5"/>
      <c r="M125" s="5" t="s">
        <v>338</v>
      </c>
      <c r="N125" s="13" t="s">
        <v>339</v>
      </c>
      <c r="O125" s="7"/>
    </row>
    <row r="126" spans="1:15" ht="13.2">
      <c r="A126" s="24"/>
      <c r="B126" s="3"/>
      <c r="C126" s="5"/>
      <c r="D126" s="13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7"/>
    </row>
    <row r="127" spans="1:15" ht="13.2">
      <c r="A127" s="24"/>
      <c r="B127" s="3"/>
      <c r="C127" s="13" t="s">
        <v>54</v>
      </c>
      <c r="D127" s="12">
        <f>1039.86-2.04</f>
        <v>1037.82</v>
      </c>
      <c r="E127" s="9">
        <f>SUM(D127*1.609344)</f>
        <v>1670.20939008</v>
      </c>
      <c r="F127" s="4"/>
      <c r="G127" s="4"/>
      <c r="H127" s="4">
        <v>25.88</v>
      </c>
      <c r="I127" s="4">
        <f>SUM(H127*1.609344)</f>
        <v>41.649822720000003</v>
      </c>
      <c r="J127" s="4"/>
      <c r="K127" s="4"/>
      <c r="L127" s="4"/>
      <c r="M127" s="12">
        <f>SUM(D127-H127)</f>
        <v>1011.9399999999999</v>
      </c>
      <c r="N127" s="9">
        <f>SUM(M127*1.609344)</f>
        <v>1628.5595673600001</v>
      </c>
      <c r="O127" s="6"/>
    </row>
    <row r="128" spans="1:15" ht="13.2">
      <c r="A128" s="24"/>
      <c r="B128" s="3"/>
      <c r="C128" s="5"/>
      <c r="D128" s="12"/>
      <c r="E128" s="12"/>
      <c r="F128" s="4"/>
      <c r="G128" s="4"/>
      <c r="H128" s="4"/>
      <c r="I128" s="4"/>
      <c r="J128" s="4"/>
      <c r="K128" s="4"/>
      <c r="L128" s="4"/>
      <c r="M128" s="12"/>
      <c r="N128" s="12"/>
      <c r="O128" s="6"/>
    </row>
    <row r="129" spans="1:15" ht="13.2">
      <c r="A129" s="24"/>
      <c r="B129" s="3"/>
      <c r="C129" s="13" t="s">
        <v>18</v>
      </c>
      <c r="D129" s="12">
        <v>6.4</v>
      </c>
      <c r="E129" s="9">
        <f>SUM(D129*1.609344)</f>
        <v>10.299801600000002</v>
      </c>
      <c r="F129" s="4"/>
      <c r="G129" s="4"/>
      <c r="H129" s="4">
        <v>4.7300000000000004</v>
      </c>
      <c r="I129" s="4">
        <f>SUM(H129*1.609344)</f>
        <v>7.6121971200000011</v>
      </c>
      <c r="J129" s="4"/>
      <c r="K129" s="4"/>
      <c r="L129" s="4"/>
      <c r="M129" s="12">
        <f>SUM(D129-H129)</f>
        <v>1.67</v>
      </c>
      <c r="N129" s="9">
        <f>SUM(M129*1.609344)</f>
        <v>2.6876044800000001</v>
      </c>
      <c r="O129" s="6"/>
    </row>
    <row r="130" spans="1:15" ht="13.2">
      <c r="A130" s="24"/>
      <c r="B130" s="3"/>
      <c r="C130" s="5"/>
      <c r="D130" s="12"/>
      <c r="E130" s="9"/>
      <c r="F130" s="4"/>
      <c r="G130" s="4"/>
      <c r="H130" s="4"/>
      <c r="I130" s="4"/>
      <c r="J130" s="4"/>
      <c r="K130" s="4"/>
      <c r="L130" s="4"/>
      <c r="M130" s="12"/>
      <c r="N130" s="9"/>
      <c r="O130" s="6"/>
    </row>
    <row r="131" spans="1:15" ht="13.2">
      <c r="A131" s="24"/>
      <c r="B131" s="3"/>
      <c r="C131" s="13" t="s">
        <v>158</v>
      </c>
      <c r="D131" s="12">
        <v>6.37</v>
      </c>
      <c r="E131" s="9">
        <f>SUM(D131*1.609344)</f>
        <v>10.25152128</v>
      </c>
      <c r="F131" s="4"/>
      <c r="G131" s="4"/>
      <c r="H131" s="4">
        <v>0</v>
      </c>
      <c r="I131" s="4">
        <f>SUM(H131*1.609344)</f>
        <v>0</v>
      </c>
      <c r="J131" s="4"/>
      <c r="K131" s="4"/>
      <c r="L131" s="4"/>
      <c r="M131" s="12">
        <f>SUM(D131-H131)</f>
        <v>6.37</v>
      </c>
      <c r="N131" s="9">
        <f>SUM(M131*1.609344)</f>
        <v>10.25152128</v>
      </c>
      <c r="O131" s="6"/>
    </row>
    <row r="132" spans="1:15" ht="13.2">
      <c r="A132" s="24"/>
      <c r="B132" s="3"/>
      <c r="C132" s="5"/>
      <c r="D132" s="12"/>
      <c r="E132" s="9"/>
      <c r="F132" s="4"/>
      <c r="G132" s="4"/>
      <c r="H132" s="4"/>
      <c r="I132" s="4"/>
      <c r="J132" s="4"/>
      <c r="K132" s="4"/>
      <c r="L132" s="4"/>
      <c r="M132" s="12"/>
      <c r="N132" s="9"/>
      <c r="O132" s="6"/>
    </row>
    <row r="133" spans="1:15" ht="13.2">
      <c r="A133" s="24"/>
      <c r="B133" s="3"/>
      <c r="C133" s="13" t="s">
        <v>201</v>
      </c>
      <c r="D133" s="12">
        <v>8</v>
      </c>
      <c r="E133" s="9">
        <f>SUM(D133*1.609344)</f>
        <v>12.874752000000001</v>
      </c>
      <c r="F133" s="4"/>
      <c r="G133" s="4"/>
      <c r="H133" s="4">
        <v>0</v>
      </c>
      <c r="I133" s="4">
        <f>SUM(H133*1.609344)</f>
        <v>0</v>
      </c>
      <c r="J133" s="4"/>
      <c r="K133" s="4"/>
      <c r="L133" s="4"/>
      <c r="M133" s="12">
        <f>SUM(D133-H133)</f>
        <v>8</v>
      </c>
      <c r="N133" s="9">
        <f>SUM(M133*1.609344)</f>
        <v>12.874752000000001</v>
      </c>
      <c r="O133" s="6"/>
    </row>
    <row r="134" spans="1:15" ht="13.2">
      <c r="A134" s="24"/>
      <c r="B134" s="3"/>
      <c r="C134" s="5"/>
      <c r="D134" s="12"/>
      <c r="E134" s="9"/>
      <c r="F134" s="4"/>
      <c r="G134" s="4"/>
      <c r="H134" s="4"/>
      <c r="I134" s="4"/>
      <c r="J134" s="4"/>
      <c r="K134" s="4"/>
      <c r="L134" s="4"/>
      <c r="M134" s="12"/>
      <c r="N134" s="9"/>
      <c r="O134" s="6"/>
    </row>
    <row r="135" spans="1:15" ht="13.2">
      <c r="A135" s="24"/>
      <c r="B135" s="3"/>
      <c r="C135" s="13" t="s">
        <v>174</v>
      </c>
      <c r="D135" s="12">
        <v>31.3</v>
      </c>
      <c r="E135" s="9">
        <f>SUM(D135*1.609344)</f>
        <v>50.372467200000003</v>
      </c>
      <c r="F135" s="4"/>
      <c r="G135" s="4"/>
      <c r="H135" s="4">
        <v>0</v>
      </c>
      <c r="I135" s="4">
        <f>SUM(H135*1.609344)</f>
        <v>0</v>
      </c>
      <c r="J135" s="4"/>
      <c r="K135" s="4"/>
      <c r="L135" s="4"/>
      <c r="M135" s="12">
        <f>SUM(D135-H135)</f>
        <v>31.3</v>
      </c>
      <c r="N135" s="9">
        <f>SUM(M135*1.609344)</f>
        <v>50.372467200000003</v>
      </c>
      <c r="O135" s="6"/>
    </row>
    <row r="136" spans="1:15" ht="13.2">
      <c r="A136" s="24"/>
      <c r="B136" s="3"/>
      <c r="C136" s="5"/>
      <c r="D136" s="12"/>
      <c r="E136" s="9"/>
      <c r="F136" s="4"/>
      <c r="G136" s="4"/>
      <c r="H136" s="4"/>
      <c r="I136" s="4"/>
      <c r="J136" s="4"/>
      <c r="K136" s="4"/>
      <c r="L136" s="4"/>
      <c r="M136" s="12"/>
      <c r="N136" s="9"/>
      <c r="O136" s="6"/>
    </row>
    <row r="137" spans="1:15" ht="13.2">
      <c r="A137" s="24"/>
      <c r="B137" s="3"/>
      <c r="C137" s="13" t="s">
        <v>32</v>
      </c>
      <c r="D137" s="12">
        <f>655.54+6.28</f>
        <v>661.81999999999994</v>
      </c>
      <c r="E137" s="9">
        <f>SUM(D137*1.609344)</f>
        <v>1065.09604608</v>
      </c>
      <c r="F137" s="4"/>
      <c r="G137" s="4"/>
      <c r="H137" s="4">
        <f>61.3-15.2</f>
        <v>46.099999999999994</v>
      </c>
      <c r="I137" s="4">
        <f>SUM(H137*1.609344)</f>
        <v>74.190758399999993</v>
      </c>
      <c r="J137" s="4"/>
      <c r="K137" s="4"/>
      <c r="L137" s="4"/>
      <c r="M137" s="12">
        <f>SUM(D137-H137)</f>
        <v>615.71999999999991</v>
      </c>
      <c r="N137" s="9">
        <f>SUM(M137*1.609344)</f>
        <v>990.9052876799999</v>
      </c>
      <c r="O137" s="6"/>
    </row>
    <row r="138" spans="1:15" ht="13.2">
      <c r="A138" s="24"/>
      <c r="B138" s="3"/>
      <c r="C138" s="5"/>
      <c r="D138" s="12"/>
      <c r="E138" s="9"/>
      <c r="F138" s="4"/>
      <c r="G138" s="4"/>
      <c r="H138" s="4"/>
      <c r="I138" s="4"/>
      <c r="J138" s="4"/>
      <c r="K138" s="4"/>
      <c r="L138" s="4"/>
      <c r="M138" s="12"/>
      <c r="N138" s="9"/>
      <c r="O138" s="6"/>
    </row>
    <row r="139" spans="1:15" ht="13.2">
      <c r="A139" s="24"/>
      <c r="B139" s="3"/>
      <c r="C139" s="13" t="s">
        <v>56</v>
      </c>
      <c r="D139" s="12">
        <v>107.06</v>
      </c>
      <c r="E139" s="9">
        <f>SUM(D139*1.609344)</f>
        <v>172.29636864000003</v>
      </c>
      <c r="F139" s="4"/>
      <c r="G139" s="4"/>
      <c r="H139" s="4">
        <v>8.3000000000000007</v>
      </c>
      <c r="I139" s="4">
        <f>SUM(H139*1.609344)</f>
        <v>13.357555200000002</v>
      </c>
      <c r="J139" s="4"/>
      <c r="K139" s="4"/>
      <c r="L139" s="4"/>
      <c r="M139" s="12">
        <f>SUM(D139-H139)</f>
        <v>98.76</v>
      </c>
      <c r="N139" s="9">
        <f>SUM(M139*1.609344)</f>
        <v>158.93881344000002</v>
      </c>
      <c r="O139" s="6"/>
    </row>
    <row r="140" spans="1:15" ht="13.2">
      <c r="A140" s="24"/>
      <c r="B140" s="3"/>
      <c r="C140" s="5"/>
      <c r="D140" s="12"/>
      <c r="E140" s="9"/>
      <c r="F140" s="4"/>
      <c r="G140" s="4"/>
      <c r="H140" s="4"/>
      <c r="I140" s="4"/>
      <c r="J140" s="4"/>
      <c r="K140" s="4"/>
      <c r="L140" s="4"/>
      <c r="M140" s="12"/>
      <c r="N140" s="9"/>
      <c r="O140" s="6"/>
    </row>
    <row r="141" spans="1:15" ht="13.2">
      <c r="A141" s="24"/>
      <c r="B141" s="3"/>
      <c r="C141" s="13" t="s">
        <v>340</v>
      </c>
      <c r="D141" s="12">
        <v>0</v>
      </c>
      <c r="E141" s="9">
        <f>SUM(D141*1.609344)</f>
        <v>0</v>
      </c>
      <c r="F141" s="4"/>
      <c r="G141" s="4"/>
      <c r="H141" s="4">
        <v>0</v>
      </c>
      <c r="I141" s="4">
        <f>SUM(H141*1.609344)</f>
        <v>0</v>
      </c>
      <c r="J141" s="4"/>
      <c r="K141" s="4"/>
      <c r="L141" s="4"/>
      <c r="M141" s="12">
        <f>SUM(D141-H141)</f>
        <v>0</v>
      </c>
      <c r="N141" s="9">
        <f>SUM(M141*1.609344)</f>
        <v>0</v>
      </c>
      <c r="O141" s="6"/>
    </row>
    <row r="142" spans="1:15" ht="13.2">
      <c r="A142" s="24"/>
      <c r="B142" s="3"/>
      <c r="C142" s="5"/>
      <c r="D142" s="12"/>
      <c r="E142" s="9"/>
      <c r="F142" s="4"/>
      <c r="G142" s="4"/>
      <c r="H142" s="4"/>
      <c r="I142" s="4"/>
      <c r="J142" s="4"/>
      <c r="K142" s="4"/>
      <c r="L142" s="4"/>
      <c r="M142" s="12"/>
      <c r="N142" s="9"/>
      <c r="O142" s="6"/>
    </row>
    <row r="143" spans="1:15" ht="13.2">
      <c r="A143" s="24"/>
      <c r="B143" s="3"/>
      <c r="C143" s="13" t="s">
        <v>341</v>
      </c>
      <c r="D143" s="12">
        <v>0</v>
      </c>
      <c r="E143" s="9">
        <f>SUM(D143*1.609344)</f>
        <v>0</v>
      </c>
      <c r="F143" s="4"/>
      <c r="G143" s="4"/>
      <c r="H143" s="4">
        <v>0</v>
      </c>
      <c r="I143" s="4">
        <f>SUM(H143*1.609344)</f>
        <v>0</v>
      </c>
      <c r="J143" s="4"/>
      <c r="K143" s="4"/>
      <c r="L143" s="4"/>
      <c r="M143" s="12">
        <f>SUM(D143-H143)</f>
        <v>0</v>
      </c>
      <c r="N143" s="9">
        <f>SUM(M143*1.609344)</f>
        <v>0</v>
      </c>
      <c r="O143" s="6"/>
    </row>
    <row r="144" spans="1:15" ht="13.2">
      <c r="A144" s="24"/>
      <c r="B144" s="3"/>
      <c r="C144" s="5"/>
      <c r="D144" s="12"/>
      <c r="E144" s="9"/>
      <c r="F144" s="4"/>
      <c r="G144" s="4"/>
      <c r="H144" s="4"/>
      <c r="I144" s="4"/>
      <c r="J144" s="4"/>
      <c r="K144" s="4"/>
      <c r="L144" s="4"/>
      <c r="M144" s="12"/>
      <c r="N144" s="9"/>
      <c r="O144" s="6"/>
    </row>
    <row r="145" spans="1:15" ht="13.2">
      <c r="A145" s="24"/>
      <c r="B145" s="3"/>
      <c r="C145" s="13" t="s">
        <v>27</v>
      </c>
      <c r="D145" s="12">
        <v>10.8</v>
      </c>
      <c r="E145" s="9">
        <f>SUM(D145*1.609344)</f>
        <v>17.380915200000004</v>
      </c>
      <c r="F145" s="4"/>
      <c r="G145" s="4"/>
      <c r="H145" s="4">
        <v>0</v>
      </c>
      <c r="I145" s="4">
        <f>SUM(H145*1.609344)</f>
        <v>0</v>
      </c>
      <c r="J145" s="4"/>
      <c r="K145" s="4"/>
      <c r="L145" s="4"/>
      <c r="M145" s="12">
        <f>SUM(D145-H145)</f>
        <v>10.8</v>
      </c>
      <c r="N145" s="9">
        <f>SUM(M145*1.609344)</f>
        <v>17.380915200000004</v>
      </c>
      <c r="O145" s="6"/>
    </row>
    <row r="146" spans="1:15" ht="13.2">
      <c r="A146" s="24"/>
      <c r="B146" s="3"/>
      <c r="C146" s="5"/>
      <c r="D146" s="12"/>
      <c r="E146" s="9"/>
      <c r="F146" s="4"/>
      <c r="G146" s="4"/>
      <c r="H146" s="4"/>
      <c r="I146" s="4"/>
      <c r="J146" s="4"/>
      <c r="K146" s="4"/>
      <c r="L146" s="4"/>
      <c r="M146" s="12"/>
      <c r="N146" s="9"/>
      <c r="O146" s="6"/>
    </row>
    <row r="147" spans="1:15" ht="13.2">
      <c r="A147" s="24"/>
      <c r="B147" s="3"/>
      <c r="C147" s="13" t="s">
        <v>342</v>
      </c>
      <c r="D147" s="12">
        <f>SUM(D127:D145)</f>
        <v>1869.5699999999997</v>
      </c>
      <c r="E147" s="9">
        <f>SUM(D147*1.609344)</f>
        <v>3008.7812620799996</v>
      </c>
      <c r="F147" s="4"/>
      <c r="G147" s="4"/>
      <c r="H147" s="4">
        <f>SUM($H127:$H145)</f>
        <v>85.009999999999991</v>
      </c>
      <c r="I147" s="4">
        <f>SUM(H147*1.609344)</f>
        <v>136.81033343999999</v>
      </c>
      <c r="J147" s="4"/>
      <c r="K147" s="4"/>
      <c r="L147" s="4"/>
      <c r="M147" s="12">
        <f>SUM(D147-H147)</f>
        <v>1784.5599999999997</v>
      </c>
      <c r="N147" s="9">
        <f>SUM(M147*1.609344)</f>
        <v>2871.9709286399998</v>
      </c>
      <c r="O147" s="6"/>
    </row>
    <row r="148" spans="1:15" ht="13.2">
      <c r="A148" s="24"/>
      <c r="B148" s="14"/>
      <c r="C148" s="16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7"/>
    </row>
    <row r="149" spans="1:15" ht="15" customHeight="1">
      <c r="A149" s="24"/>
      <c r="B149" s="3" t="s">
        <v>343</v>
      </c>
      <c r="C149" s="5"/>
      <c r="D149" s="5"/>
      <c r="E149" s="5"/>
      <c r="F149" s="5"/>
      <c r="G149" s="5" t="s">
        <v>344</v>
      </c>
      <c r="H149" s="5"/>
      <c r="I149" s="5"/>
      <c r="J149" s="5"/>
      <c r="K149" s="5"/>
      <c r="L149" s="5"/>
      <c r="M149" s="5"/>
      <c r="N149" s="5"/>
      <c r="O149" s="7"/>
    </row>
    <row r="150" spans="1:15" ht="15" customHeight="1">
      <c r="A150" s="24"/>
      <c r="B150" s="3" t="s">
        <v>345</v>
      </c>
      <c r="C150" s="5"/>
      <c r="D150" s="5"/>
      <c r="E150" s="5"/>
      <c r="F150" s="5"/>
      <c r="G150" s="5" t="s">
        <v>346</v>
      </c>
      <c r="H150" s="5"/>
      <c r="I150" s="5"/>
      <c r="J150" s="5"/>
      <c r="K150" s="5"/>
      <c r="L150" s="5"/>
      <c r="M150" s="5"/>
      <c r="N150" s="5"/>
      <c r="O150" s="7"/>
    </row>
    <row r="151" spans="1:15" ht="15" customHeight="1">
      <c r="A151" s="24"/>
      <c r="B151" s="3" t="s">
        <v>347</v>
      </c>
      <c r="C151" s="5"/>
      <c r="D151" s="5"/>
      <c r="E151" s="5"/>
      <c r="F151" s="5"/>
      <c r="G151" s="5" t="s">
        <v>348</v>
      </c>
      <c r="H151" s="5"/>
      <c r="I151" s="5"/>
      <c r="J151" s="5"/>
      <c r="K151" s="5"/>
      <c r="L151" s="5"/>
      <c r="M151" s="5"/>
      <c r="N151" s="5"/>
      <c r="O151" s="7"/>
    </row>
    <row r="152" spans="1:15" ht="15" customHeight="1">
      <c r="A152" s="24"/>
      <c r="B152" s="14" t="s">
        <v>349</v>
      </c>
      <c r="C152" s="16"/>
      <c r="D152" s="16"/>
      <c r="E152" s="16"/>
      <c r="F152" s="16"/>
      <c r="G152" s="16" t="s">
        <v>350</v>
      </c>
      <c r="H152" s="16"/>
      <c r="I152" s="16"/>
      <c r="J152" s="16"/>
      <c r="K152" s="16"/>
      <c r="L152" s="16"/>
      <c r="M152" s="16"/>
      <c r="N152" s="16"/>
      <c r="O152" s="18"/>
    </row>
    <row r="153" spans="1:15" ht="13.2">
      <c r="A153" s="24"/>
      <c r="C153" s="19"/>
      <c r="D153" s="19"/>
      <c r="E153" s="19"/>
      <c r="F153" s="20"/>
      <c r="G153" s="20"/>
      <c r="H153" s="20"/>
      <c r="I153" s="19"/>
      <c r="J153" s="19"/>
      <c r="K153" s="19"/>
      <c r="L153" s="19"/>
      <c r="M153" s="19"/>
      <c r="N153" s="19"/>
    </row>
    <row r="154" spans="1:15" ht="13.2">
      <c r="A154" s="24"/>
      <c r="C154" s="19"/>
      <c r="D154" s="19"/>
      <c r="E154" s="19"/>
      <c r="F154" s="20"/>
      <c r="G154" s="20"/>
      <c r="H154" s="20"/>
      <c r="I154" s="19"/>
      <c r="J154" s="19"/>
      <c r="K154" s="19"/>
      <c r="L154" s="19"/>
      <c r="M154" s="19"/>
      <c r="N154" s="19"/>
    </row>
    <row r="155" spans="1:15" ht="13.2">
      <c r="A155" s="24"/>
      <c r="C155" s="19"/>
      <c r="D155" s="19"/>
      <c r="E155" s="19"/>
      <c r="F155" s="20"/>
      <c r="G155" s="20"/>
      <c r="H155" s="20"/>
      <c r="I155" s="19"/>
      <c r="J155" s="19"/>
      <c r="K155" s="19"/>
      <c r="L155" s="19"/>
      <c r="M155" s="19"/>
      <c r="N155" s="19"/>
    </row>
    <row r="156" spans="1:15" ht="13.2">
      <c r="A156" s="24"/>
      <c r="C156" s="19"/>
      <c r="D156" s="19"/>
      <c r="E156" s="19"/>
      <c r="F156" s="20"/>
      <c r="G156" s="20"/>
      <c r="H156" s="20"/>
      <c r="I156" s="19"/>
      <c r="J156" s="19"/>
      <c r="K156" s="19"/>
      <c r="L156" s="19"/>
      <c r="M156" s="19"/>
      <c r="N156" s="19"/>
    </row>
    <row r="157" spans="1:15" ht="13.2">
      <c r="A157" s="24"/>
      <c r="B157" s="19"/>
      <c r="C157" s="19"/>
      <c r="D157" s="19"/>
      <c r="E157" s="19"/>
      <c r="F157" s="20"/>
      <c r="G157" s="20"/>
      <c r="H157" s="20"/>
      <c r="I157" s="19"/>
      <c r="J157" s="19"/>
      <c r="K157" s="19"/>
      <c r="L157" s="19"/>
      <c r="M157" s="19"/>
      <c r="N157" s="19"/>
    </row>
    <row r="158" spans="1:15" ht="13.2">
      <c r="A158" s="24"/>
      <c r="B158" s="19"/>
      <c r="C158" s="19"/>
      <c r="D158" s="19"/>
      <c r="E158" s="19"/>
      <c r="F158" s="20"/>
      <c r="G158" s="20"/>
      <c r="H158" s="20"/>
      <c r="I158" s="19"/>
      <c r="J158" s="19"/>
      <c r="K158" s="19"/>
      <c r="L158" s="19"/>
      <c r="M158" s="19"/>
      <c r="N158" s="19"/>
    </row>
    <row r="159" spans="1:15" ht="13.2">
      <c r="A159" s="24"/>
      <c r="B159" s="19"/>
      <c r="C159" s="19"/>
      <c r="D159" s="19"/>
      <c r="E159" s="19"/>
      <c r="F159" s="20"/>
      <c r="G159" s="20"/>
      <c r="H159" s="20"/>
      <c r="I159" s="19"/>
      <c r="J159" s="19"/>
      <c r="K159" s="19"/>
      <c r="L159" s="19"/>
      <c r="M159" s="19"/>
      <c r="N159" s="19"/>
    </row>
    <row r="160" spans="1:15" ht="13.2">
      <c r="A160" s="24"/>
      <c r="B160" s="19"/>
      <c r="C160" s="19"/>
      <c r="D160" s="19"/>
      <c r="E160" s="19"/>
      <c r="F160" s="20"/>
      <c r="G160" s="20"/>
      <c r="H160" s="20"/>
      <c r="I160" s="19"/>
      <c r="J160" s="19"/>
      <c r="K160" s="19"/>
      <c r="L160" s="19"/>
      <c r="M160" s="19"/>
      <c r="N160" s="19"/>
    </row>
    <row r="161" spans="1:14" ht="13.2">
      <c r="A161" s="24"/>
      <c r="B161" s="19"/>
      <c r="C161" s="19"/>
      <c r="D161" s="19"/>
      <c r="E161" s="19"/>
      <c r="F161" s="20"/>
      <c r="G161" s="20"/>
      <c r="H161" s="20"/>
      <c r="I161" s="19"/>
      <c r="J161" s="19"/>
      <c r="K161" s="19"/>
      <c r="L161" s="19"/>
      <c r="M161" s="19"/>
      <c r="N161" s="19"/>
    </row>
    <row r="162" spans="1:14" ht="13.2">
      <c r="A162" s="24"/>
      <c r="B162" s="19"/>
      <c r="C162" s="19"/>
      <c r="D162" s="19"/>
      <c r="E162" s="19"/>
      <c r="F162" s="20"/>
      <c r="G162" s="20"/>
      <c r="H162" s="20"/>
      <c r="I162" s="19"/>
      <c r="J162" s="19"/>
      <c r="K162" s="19"/>
      <c r="L162" s="19"/>
      <c r="M162" s="19"/>
      <c r="N162" s="19"/>
    </row>
    <row r="163" spans="1:14" ht="13.2">
      <c r="A163" s="24"/>
      <c r="B163" s="19"/>
      <c r="C163" s="19"/>
      <c r="D163" s="19"/>
      <c r="E163" s="19"/>
      <c r="F163" s="20"/>
      <c r="G163" s="20"/>
      <c r="H163" s="20"/>
      <c r="I163" s="19"/>
      <c r="J163" s="19"/>
      <c r="K163" s="19"/>
      <c r="L163" s="19"/>
      <c r="M163" s="19"/>
      <c r="N163" s="19"/>
    </row>
    <row r="164" spans="1:14" ht="13.2">
      <c r="A164" s="24"/>
      <c r="B164" s="19"/>
      <c r="C164" s="19"/>
      <c r="D164" s="19"/>
      <c r="E164" s="19"/>
      <c r="F164" s="20"/>
      <c r="G164" s="20"/>
      <c r="H164" s="20"/>
      <c r="I164" s="19"/>
      <c r="J164" s="19"/>
      <c r="K164" s="19"/>
      <c r="L164" s="19"/>
      <c r="M164" s="19"/>
      <c r="N164" s="19"/>
    </row>
    <row r="165" spans="1:14" ht="13.2">
      <c r="A165" s="24"/>
      <c r="B165" s="19"/>
      <c r="C165" s="19"/>
      <c r="D165" s="19"/>
      <c r="E165" s="19"/>
      <c r="F165" s="20"/>
      <c r="G165" s="20"/>
      <c r="H165" s="20"/>
      <c r="I165" s="19"/>
      <c r="J165" s="19"/>
      <c r="K165" s="19"/>
      <c r="L165" s="19"/>
      <c r="M165" s="19"/>
      <c r="N165" s="19"/>
    </row>
    <row r="166" spans="1:14" ht="13.2">
      <c r="A166" s="24"/>
      <c r="B166" s="19"/>
      <c r="C166" s="19"/>
      <c r="D166" s="19"/>
      <c r="E166" s="19"/>
      <c r="F166" s="20"/>
      <c r="G166" s="20"/>
      <c r="H166" s="20"/>
      <c r="I166" s="19"/>
      <c r="J166" s="19"/>
      <c r="K166" s="19"/>
      <c r="L166" s="19"/>
      <c r="M166" s="19"/>
      <c r="N166" s="19"/>
    </row>
    <row r="167" spans="1:14" ht="13.2">
      <c r="A167" s="24"/>
      <c r="B167" s="19"/>
      <c r="C167" s="19"/>
      <c r="D167" s="19"/>
      <c r="E167" s="19"/>
      <c r="F167" s="20"/>
      <c r="G167" s="20"/>
      <c r="H167" s="20"/>
      <c r="I167" s="19"/>
      <c r="J167" s="19"/>
      <c r="K167" s="19"/>
      <c r="L167" s="19"/>
      <c r="M167" s="19"/>
      <c r="N167" s="19"/>
    </row>
    <row r="168" spans="1:14" ht="13.2">
      <c r="A168" s="24"/>
      <c r="B168" s="19"/>
      <c r="C168" s="19"/>
      <c r="D168" s="19"/>
      <c r="E168" s="19"/>
      <c r="F168" s="20"/>
      <c r="G168" s="20"/>
      <c r="H168" s="20"/>
      <c r="I168" s="19"/>
      <c r="J168" s="19"/>
      <c r="K168" s="19"/>
      <c r="L168" s="19"/>
      <c r="M168" s="19"/>
      <c r="N168" s="19"/>
    </row>
    <row r="169" spans="1:14" ht="13.2">
      <c r="A169" s="24"/>
      <c r="B169" s="19"/>
      <c r="C169" s="19"/>
      <c r="D169" s="19"/>
      <c r="E169" s="19"/>
      <c r="F169" s="20"/>
      <c r="G169" s="20"/>
      <c r="H169" s="20"/>
      <c r="I169" s="19"/>
      <c r="J169" s="19"/>
      <c r="K169" s="19"/>
      <c r="L169" s="19"/>
      <c r="M169" s="19"/>
      <c r="N169" s="19"/>
    </row>
    <row r="170" spans="1:14" ht="13.2">
      <c r="A170" s="24"/>
      <c r="B170" s="19"/>
      <c r="C170" s="19"/>
      <c r="D170" s="19"/>
      <c r="E170" s="19"/>
      <c r="F170" s="20"/>
      <c r="G170" s="20"/>
      <c r="H170" s="20"/>
      <c r="I170" s="19"/>
      <c r="J170" s="19"/>
      <c r="K170" s="19"/>
      <c r="L170" s="19"/>
      <c r="M170" s="19"/>
      <c r="N170" s="19"/>
    </row>
    <row r="171" spans="1:14" ht="13.2">
      <c r="A171" s="24"/>
      <c r="B171" s="19"/>
      <c r="C171" s="19"/>
      <c r="D171" s="19"/>
      <c r="E171" s="19"/>
      <c r="F171" s="20"/>
      <c r="G171" s="20"/>
      <c r="H171" s="20"/>
      <c r="I171" s="19"/>
      <c r="J171" s="19"/>
      <c r="K171" s="19"/>
      <c r="L171" s="19"/>
      <c r="M171" s="19"/>
      <c r="N171" s="19"/>
    </row>
    <row r="172" spans="1:14" ht="13.2">
      <c r="A172" s="24"/>
      <c r="B172" s="19"/>
      <c r="C172" s="19"/>
      <c r="D172" s="19"/>
      <c r="E172" s="19"/>
      <c r="F172" s="20"/>
      <c r="G172" s="20"/>
      <c r="H172" s="20"/>
      <c r="I172" s="19"/>
      <c r="J172" s="19"/>
      <c r="K172" s="19"/>
      <c r="L172" s="19"/>
      <c r="M172" s="19"/>
      <c r="N172" s="19"/>
    </row>
    <row r="173" spans="1:14" ht="13.2">
      <c r="A173" s="24"/>
      <c r="B173" s="19"/>
      <c r="C173" s="19"/>
      <c r="D173" s="19"/>
      <c r="E173" s="19"/>
      <c r="F173" s="20"/>
      <c r="G173" s="20"/>
      <c r="H173" s="20"/>
      <c r="I173" s="19"/>
      <c r="J173" s="19"/>
      <c r="K173" s="19"/>
      <c r="L173" s="19"/>
      <c r="M173" s="19"/>
      <c r="N173" s="19"/>
    </row>
    <row r="174" spans="1:14" ht="13.2">
      <c r="A174" s="24"/>
      <c r="B174" s="19"/>
      <c r="C174" s="19"/>
      <c r="D174" s="19"/>
      <c r="E174" s="19"/>
      <c r="F174" s="20"/>
      <c r="G174" s="20"/>
      <c r="H174" s="20"/>
      <c r="I174" s="19"/>
      <c r="J174" s="19"/>
      <c r="K174" s="19"/>
      <c r="L174" s="19"/>
      <c r="M174" s="19"/>
      <c r="N174" s="19"/>
    </row>
    <row r="175" spans="1:14" ht="13.2">
      <c r="A175" s="24"/>
      <c r="B175" s="19"/>
      <c r="C175" s="19"/>
      <c r="D175" s="19"/>
      <c r="E175" s="19"/>
      <c r="F175" s="20"/>
      <c r="G175" s="20"/>
      <c r="H175" s="20"/>
      <c r="I175" s="19"/>
      <c r="J175" s="19"/>
      <c r="K175" s="19"/>
      <c r="L175" s="19"/>
      <c r="M175" s="19"/>
      <c r="N175" s="19"/>
    </row>
    <row r="176" spans="1:14" ht="13.2">
      <c r="A176" s="24"/>
      <c r="B176" s="19"/>
      <c r="C176" s="19"/>
      <c r="D176" s="19"/>
      <c r="E176" s="19"/>
      <c r="F176" s="20"/>
      <c r="G176" s="20"/>
      <c r="H176" s="20"/>
      <c r="I176" s="19"/>
      <c r="J176" s="19"/>
      <c r="K176" s="19"/>
      <c r="L176" s="19"/>
      <c r="M176" s="19"/>
      <c r="N176" s="19"/>
    </row>
    <row r="177" spans="1:14" ht="13.2">
      <c r="A177" s="24"/>
      <c r="B177" s="19"/>
      <c r="C177" s="19"/>
      <c r="D177" s="19"/>
      <c r="E177" s="19"/>
      <c r="F177" s="20"/>
      <c r="G177" s="20"/>
      <c r="H177" s="20"/>
      <c r="I177" s="19"/>
      <c r="J177" s="19"/>
      <c r="K177" s="19"/>
      <c r="L177" s="19"/>
      <c r="M177" s="19"/>
      <c r="N177" s="19"/>
    </row>
    <row r="178" spans="1:14" ht="13.2">
      <c r="A178" s="24"/>
      <c r="B178" s="19"/>
      <c r="C178" s="19"/>
      <c r="D178" s="19"/>
      <c r="E178" s="19"/>
      <c r="F178" s="20"/>
      <c r="G178" s="20"/>
      <c r="H178" s="20"/>
      <c r="I178" s="19"/>
      <c r="J178" s="19"/>
      <c r="K178" s="19"/>
      <c r="L178" s="19"/>
      <c r="M178" s="19"/>
      <c r="N178" s="19"/>
    </row>
    <row r="179" spans="1:14" ht="13.2">
      <c r="A179" s="24"/>
      <c r="B179" s="19"/>
      <c r="C179" s="19"/>
      <c r="D179" s="19"/>
      <c r="E179" s="19"/>
      <c r="F179" s="20"/>
      <c r="G179" s="20"/>
      <c r="H179" s="20"/>
      <c r="I179" s="19"/>
      <c r="J179" s="19"/>
      <c r="K179" s="19"/>
      <c r="L179" s="19"/>
      <c r="M179" s="19"/>
      <c r="N179" s="19"/>
    </row>
    <row r="180" spans="1:14" ht="13.2">
      <c r="A180" s="24"/>
      <c r="B180" s="19"/>
      <c r="C180" s="19"/>
      <c r="D180" s="19"/>
      <c r="E180" s="19"/>
      <c r="F180" s="20"/>
      <c r="G180" s="20"/>
      <c r="H180" s="20"/>
      <c r="I180" s="19"/>
      <c r="J180" s="19"/>
      <c r="K180" s="19"/>
      <c r="L180" s="19"/>
      <c r="M180" s="19"/>
      <c r="N180" s="19"/>
    </row>
    <row r="181" spans="1:14" ht="13.2">
      <c r="A181" s="24"/>
      <c r="B181" s="19"/>
      <c r="C181" s="19"/>
      <c r="D181" s="19"/>
      <c r="E181" s="19"/>
      <c r="F181" s="20"/>
      <c r="G181" s="20"/>
      <c r="H181" s="20"/>
      <c r="I181" s="19"/>
      <c r="J181" s="19"/>
      <c r="K181" s="19"/>
      <c r="L181" s="19"/>
      <c r="M181" s="19"/>
      <c r="N181" s="19"/>
    </row>
    <row r="182" spans="1:14" ht="13.2">
      <c r="A182" s="24"/>
      <c r="B182" s="19"/>
      <c r="C182" s="19"/>
      <c r="D182" s="19"/>
      <c r="E182" s="19"/>
      <c r="F182" s="20"/>
      <c r="G182" s="20"/>
      <c r="H182" s="20"/>
      <c r="I182" s="19"/>
      <c r="J182" s="19"/>
      <c r="K182" s="19"/>
      <c r="L182" s="19"/>
      <c r="M182" s="19"/>
      <c r="N182" s="19"/>
    </row>
    <row r="183" spans="1:14" ht="13.2">
      <c r="A183" s="24"/>
      <c r="B183" s="19"/>
      <c r="C183" s="19"/>
      <c r="D183" s="19"/>
      <c r="E183" s="19"/>
      <c r="F183" s="20"/>
      <c r="G183" s="20"/>
      <c r="H183" s="20"/>
      <c r="I183" s="19"/>
      <c r="J183" s="19"/>
      <c r="K183" s="19"/>
      <c r="L183" s="19"/>
      <c r="M183" s="19"/>
      <c r="N183" s="19"/>
    </row>
    <row r="184" spans="1:14" ht="13.2">
      <c r="A184" s="24"/>
      <c r="B184" s="19"/>
      <c r="C184" s="19"/>
      <c r="D184" s="19"/>
      <c r="E184" s="19"/>
      <c r="F184" s="20"/>
      <c r="G184" s="20"/>
      <c r="H184" s="20"/>
      <c r="I184" s="19"/>
      <c r="J184" s="19"/>
      <c r="K184" s="19"/>
      <c r="L184" s="19"/>
      <c r="M184" s="19"/>
      <c r="N184" s="19"/>
    </row>
    <row r="185" spans="1:14" ht="13.2">
      <c r="A185" s="24"/>
      <c r="B185" s="19"/>
      <c r="C185" s="19"/>
      <c r="D185" s="19"/>
      <c r="E185" s="19"/>
      <c r="F185" s="20"/>
      <c r="G185" s="20"/>
      <c r="H185" s="20"/>
      <c r="I185" s="19"/>
      <c r="J185" s="19"/>
      <c r="K185" s="19"/>
      <c r="L185" s="19"/>
      <c r="M185" s="19"/>
      <c r="N185" s="19"/>
    </row>
    <row r="186" spans="1:14" ht="13.2">
      <c r="A186" s="24"/>
      <c r="B186" s="19"/>
      <c r="C186" s="19"/>
      <c r="D186" s="19"/>
      <c r="E186" s="19"/>
      <c r="F186" s="20"/>
      <c r="G186" s="20"/>
      <c r="H186" s="20"/>
      <c r="I186" s="19"/>
      <c r="J186" s="19"/>
      <c r="K186" s="19"/>
      <c r="L186" s="19"/>
      <c r="M186" s="19"/>
      <c r="N186" s="19"/>
    </row>
    <row r="187" spans="1:14" ht="11.4">
      <c r="B187" s="19"/>
      <c r="C187" s="19"/>
      <c r="D187" s="19"/>
      <c r="E187" s="19"/>
      <c r="F187" s="20"/>
      <c r="G187" s="20"/>
      <c r="H187" s="20"/>
      <c r="I187" s="19"/>
      <c r="J187" s="19"/>
      <c r="K187" s="19"/>
      <c r="L187" s="19"/>
      <c r="M187" s="19"/>
      <c r="N187" s="19"/>
    </row>
    <row r="188" spans="1:14" ht="11.4">
      <c r="B188" s="19"/>
      <c r="C188" s="19"/>
      <c r="D188" s="19"/>
      <c r="E188" s="19"/>
      <c r="F188" s="20"/>
      <c r="G188" s="20"/>
      <c r="H188" s="20"/>
      <c r="I188" s="19"/>
      <c r="J188" s="19"/>
      <c r="K188" s="19"/>
      <c r="L188" s="19"/>
      <c r="M188" s="19"/>
      <c r="N188" s="19"/>
    </row>
    <row r="189" spans="1:14" ht="11.4">
      <c r="B189" s="19"/>
      <c r="C189" s="19"/>
      <c r="D189" s="19"/>
      <c r="E189" s="19"/>
      <c r="F189" s="20"/>
      <c r="G189" s="20"/>
      <c r="H189" s="20"/>
      <c r="I189" s="19"/>
      <c r="J189" s="19"/>
      <c r="K189" s="19"/>
      <c r="L189" s="19"/>
      <c r="M189" s="19"/>
      <c r="N189" s="19"/>
    </row>
    <row r="190" spans="1:14" ht="11.4">
      <c r="B190" s="19"/>
      <c r="C190" s="19"/>
      <c r="D190" s="19"/>
      <c r="E190" s="19"/>
      <c r="F190" s="20"/>
      <c r="G190" s="20"/>
      <c r="H190" s="20"/>
      <c r="I190" s="19"/>
      <c r="J190" s="19"/>
      <c r="K190" s="19"/>
      <c r="L190" s="19"/>
      <c r="M190" s="19"/>
      <c r="N190" s="19"/>
    </row>
    <row r="191" spans="1:14" ht="11.4">
      <c r="B191" s="19"/>
      <c r="C191" s="19"/>
      <c r="D191" s="19"/>
      <c r="E191" s="19"/>
      <c r="F191" s="20"/>
      <c r="G191" s="20"/>
      <c r="H191" s="20"/>
      <c r="I191" s="19"/>
      <c r="J191" s="19"/>
      <c r="K191" s="19"/>
      <c r="L191" s="19"/>
      <c r="M191" s="19"/>
      <c r="N191" s="19"/>
    </row>
    <row r="192" spans="1:14" ht="11.4">
      <c r="B192" s="19"/>
      <c r="C192" s="19"/>
      <c r="D192" s="19"/>
      <c r="E192" s="19"/>
      <c r="F192" s="20"/>
      <c r="G192" s="20"/>
      <c r="H192" s="20"/>
      <c r="I192" s="19"/>
      <c r="J192" s="19"/>
      <c r="K192" s="19"/>
      <c r="L192" s="19"/>
      <c r="M192" s="19"/>
      <c r="N192" s="19"/>
    </row>
    <row r="193" spans="2:14" ht="11.4">
      <c r="B193" s="19"/>
      <c r="C193" s="19"/>
      <c r="D193" s="19"/>
      <c r="E193" s="19"/>
      <c r="F193" s="20"/>
      <c r="G193" s="20"/>
      <c r="H193" s="20"/>
      <c r="I193" s="19"/>
      <c r="J193" s="19"/>
      <c r="K193" s="19"/>
      <c r="L193" s="19"/>
      <c r="M193" s="19"/>
      <c r="N193" s="19"/>
    </row>
    <row r="194" spans="2:14" ht="11.4">
      <c r="B194" s="19"/>
      <c r="C194" s="19"/>
      <c r="D194" s="19"/>
      <c r="E194" s="19"/>
      <c r="F194" s="20"/>
      <c r="G194" s="20"/>
      <c r="H194" s="20"/>
      <c r="I194" s="19"/>
      <c r="J194" s="19"/>
      <c r="K194" s="19"/>
      <c r="L194" s="19"/>
      <c r="M194" s="19"/>
      <c r="N194" s="19"/>
    </row>
    <row r="195" spans="2:14" ht="11.4">
      <c r="B195" s="19"/>
      <c r="C195" s="19"/>
      <c r="D195" s="19"/>
      <c r="E195" s="19"/>
      <c r="F195" s="20"/>
      <c r="G195" s="20"/>
      <c r="H195" s="20"/>
      <c r="I195" s="19"/>
      <c r="J195" s="19"/>
      <c r="K195" s="19"/>
      <c r="L195" s="19"/>
      <c r="M195" s="19"/>
      <c r="N195" s="19"/>
    </row>
    <row r="196" spans="2:14" ht="11.4">
      <c r="B196" s="19"/>
      <c r="C196" s="19"/>
      <c r="D196" s="19"/>
      <c r="E196" s="19"/>
      <c r="F196" s="20"/>
      <c r="G196" s="20"/>
      <c r="H196" s="20"/>
      <c r="I196" s="19"/>
      <c r="J196" s="19"/>
      <c r="K196" s="19"/>
      <c r="L196" s="19"/>
      <c r="M196" s="19"/>
      <c r="N196" s="19"/>
    </row>
    <row r="197" spans="2:14" ht="11.4">
      <c r="B197" s="19"/>
      <c r="C197" s="19"/>
      <c r="D197" s="19"/>
      <c r="E197" s="19"/>
      <c r="F197" s="20"/>
      <c r="G197" s="20"/>
      <c r="H197" s="20"/>
      <c r="I197" s="19"/>
      <c r="J197" s="19"/>
      <c r="K197" s="19"/>
      <c r="L197" s="19"/>
      <c r="M197" s="19"/>
      <c r="N197" s="19"/>
    </row>
    <row r="198" spans="2:14" ht="11.4">
      <c r="B198" s="19"/>
      <c r="C198" s="19"/>
      <c r="D198" s="19"/>
      <c r="E198" s="19"/>
      <c r="F198" s="20"/>
      <c r="G198" s="20"/>
      <c r="H198" s="20"/>
      <c r="I198" s="19"/>
      <c r="J198" s="19"/>
      <c r="K198" s="19"/>
      <c r="L198" s="19"/>
      <c r="M198" s="19"/>
      <c r="N198" s="19"/>
    </row>
    <row r="199" spans="2:14" ht="11.4">
      <c r="B199" s="19"/>
      <c r="C199" s="19"/>
      <c r="D199" s="19"/>
      <c r="E199" s="19"/>
      <c r="F199" s="20"/>
      <c r="G199" s="20"/>
      <c r="H199" s="20"/>
      <c r="I199" s="19"/>
      <c r="J199" s="19"/>
      <c r="K199" s="19"/>
      <c r="L199" s="19"/>
      <c r="M199" s="19"/>
      <c r="N199" s="19"/>
    </row>
    <row r="200" spans="2:14" ht="11.4">
      <c r="B200" s="19"/>
      <c r="C200" s="19"/>
      <c r="D200" s="19"/>
      <c r="E200" s="19"/>
      <c r="F200" s="20"/>
      <c r="G200" s="20"/>
      <c r="H200" s="20"/>
      <c r="I200" s="19"/>
      <c r="J200" s="19"/>
      <c r="K200" s="19"/>
      <c r="L200" s="19"/>
      <c r="M200" s="19"/>
      <c r="N200" s="19"/>
    </row>
    <row r="201" spans="2:14" ht="11.4">
      <c r="B201" s="19"/>
      <c r="C201" s="19"/>
      <c r="D201" s="19"/>
      <c r="E201" s="19"/>
      <c r="F201" s="20"/>
      <c r="G201" s="20"/>
      <c r="H201" s="20"/>
      <c r="I201" s="19"/>
      <c r="J201" s="19"/>
      <c r="K201" s="19"/>
      <c r="L201" s="19"/>
      <c r="M201" s="19"/>
      <c r="N201" s="19"/>
    </row>
    <row r="202" spans="2:14" ht="11.4">
      <c r="B202" s="19"/>
      <c r="C202" s="19"/>
      <c r="D202" s="19"/>
      <c r="E202" s="19"/>
      <c r="F202" s="20"/>
      <c r="G202" s="20"/>
      <c r="H202" s="20"/>
      <c r="I202" s="19"/>
      <c r="J202" s="19"/>
      <c r="K202" s="19"/>
      <c r="L202" s="19"/>
      <c r="M202" s="19"/>
      <c r="N202" s="19"/>
    </row>
    <row r="203" spans="2:14" ht="11.4">
      <c r="B203" s="19"/>
      <c r="C203" s="19"/>
      <c r="D203" s="19"/>
      <c r="E203" s="19"/>
      <c r="F203" s="20"/>
      <c r="G203" s="20"/>
      <c r="H203" s="20"/>
      <c r="I203" s="19"/>
      <c r="J203" s="19"/>
      <c r="K203" s="19"/>
      <c r="L203" s="19"/>
      <c r="M203" s="19"/>
      <c r="N203" s="19"/>
    </row>
    <row r="204" spans="2:14" ht="11.4">
      <c r="B204" s="19"/>
      <c r="C204" s="19"/>
      <c r="D204" s="19"/>
      <c r="E204" s="19"/>
      <c r="F204" s="20"/>
      <c r="G204" s="20"/>
      <c r="H204" s="20"/>
      <c r="I204" s="19"/>
      <c r="J204" s="19"/>
      <c r="K204" s="19"/>
      <c r="L204" s="19"/>
      <c r="M204" s="19"/>
      <c r="N204" s="19"/>
    </row>
    <row r="205" spans="2:14" ht="11.4">
      <c r="B205" s="19"/>
      <c r="C205" s="19"/>
      <c r="D205" s="19"/>
      <c r="E205" s="19"/>
      <c r="F205" s="20"/>
      <c r="G205" s="20"/>
      <c r="H205" s="20"/>
      <c r="I205" s="19"/>
      <c r="J205" s="19"/>
      <c r="K205" s="19"/>
      <c r="L205" s="19"/>
      <c r="M205" s="19"/>
      <c r="N205" s="19"/>
    </row>
    <row r="206" spans="2:14" ht="11.4">
      <c r="B206" s="19"/>
      <c r="C206" s="19"/>
      <c r="D206" s="19"/>
      <c r="E206" s="19"/>
      <c r="F206" s="20"/>
      <c r="G206" s="20"/>
      <c r="H206" s="20"/>
      <c r="I206" s="19"/>
      <c r="J206" s="19"/>
      <c r="K206" s="19"/>
      <c r="L206" s="19"/>
      <c r="M206" s="19"/>
      <c r="N206" s="19"/>
    </row>
    <row r="207" spans="2:14" ht="11.4">
      <c r="B207" s="19"/>
      <c r="C207" s="19"/>
      <c r="D207" s="19"/>
      <c r="E207" s="19"/>
      <c r="F207" s="20"/>
      <c r="G207" s="20"/>
      <c r="H207" s="20"/>
      <c r="I207" s="19"/>
      <c r="J207" s="19"/>
      <c r="K207" s="19"/>
      <c r="L207" s="19"/>
      <c r="M207" s="19"/>
      <c r="N207" s="19"/>
    </row>
    <row r="208" spans="2:14" ht="11.4">
      <c r="B208" s="19"/>
      <c r="C208" s="19"/>
      <c r="D208" s="19"/>
      <c r="E208" s="19"/>
      <c r="F208" s="20"/>
      <c r="G208" s="20"/>
      <c r="H208" s="20"/>
      <c r="I208" s="19"/>
      <c r="J208" s="19"/>
      <c r="K208" s="19"/>
      <c r="L208" s="19"/>
      <c r="M208" s="19"/>
      <c r="N208" s="19"/>
    </row>
    <row r="209" spans="2:14" ht="11.4">
      <c r="B209" s="19"/>
      <c r="C209" s="19"/>
      <c r="D209" s="19"/>
      <c r="E209" s="19"/>
      <c r="F209" s="20"/>
      <c r="G209" s="20"/>
      <c r="H209" s="20"/>
      <c r="I209" s="19"/>
      <c r="J209" s="19"/>
      <c r="K209" s="19"/>
      <c r="L209" s="19"/>
      <c r="M209" s="19"/>
      <c r="N209" s="19"/>
    </row>
    <row r="210" spans="2:14" ht="11.4">
      <c r="B210" s="19"/>
      <c r="C210" s="19"/>
      <c r="D210" s="19"/>
      <c r="E210" s="19"/>
      <c r="F210" s="20"/>
      <c r="G210" s="20"/>
      <c r="H210" s="20"/>
      <c r="I210" s="19"/>
      <c r="J210" s="19"/>
      <c r="K210" s="19"/>
      <c r="L210" s="19"/>
      <c r="M210" s="19"/>
      <c r="N210" s="19"/>
    </row>
    <row r="211" spans="2:14" ht="11.4">
      <c r="B211" s="19"/>
      <c r="C211" s="19"/>
      <c r="D211" s="19"/>
      <c r="E211" s="19"/>
      <c r="F211" s="20"/>
      <c r="G211" s="20"/>
      <c r="H211" s="20"/>
      <c r="I211" s="19"/>
      <c r="J211" s="19"/>
      <c r="K211" s="19"/>
      <c r="L211" s="19"/>
      <c r="M211" s="19"/>
      <c r="N211" s="19"/>
    </row>
    <row r="212" spans="2:14" ht="11.4">
      <c r="B212" s="19"/>
      <c r="C212" s="19"/>
      <c r="D212" s="19"/>
      <c r="E212" s="19"/>
      <c r="F212" s="20"/>
      <c r="G212" s="20"/>
      <c r="H212" s="20"/>
      <c r="I212" s="19"/>
      <c r="J212" s="19"/>
      <c r="K212" s="19"/>
      <c r="L212" s="19"/>
      <c r="M212" s="19"/>
      <c r="N212" s="19"/>
    </row>
    <row r="213" spans="2:14" ht="11.4">
      <c r="B213" s="19"/>
      <c r="C213" s="19"/>
      <c r="D213" s="19"/>
      <c r="E213" s="19"/>
      <c r="F213" s="20"/>
      <c r="G213" s="20"/>
      <c r="H213" s="20"/>
      <c r="I213" s="19"/>
      <c r="J213" s="19"/>
      <c r="K213" s="19"/>
      <c r="L213" s="19"/>
      <c r="M213" s="19"/>
      <c r="N213" s="19"/>
    </row>
    <row r="214" spans="2:14" ht="11.4">
      <c r="B214" s="19"/>
      <c r="C214" s="19"/>
      <c r="D214" s="19"/>
      <c r="E214" s="19"/>
      <c r="F214" s="20"/>
      <c r="G214" s="20"/>
      <c r="H214" s="20"/>
      <c r="I214" s="19"/>
      <c r="J214" s="19"/>
      <c r="K214" s="19"/>
      <c r="L214" s="19"/>
      <c r="M214" s="19"/>
      <c r="N214" s="19"/>
    </row>
    <row r="215" spans="2:14" ht="11.4">
      <c r="B215" s="19"/>
      <c r="C215" s="19"/>
      <c r="D215" s="19"/>
      <c r="E215" s="19"/>
      <c r="F215" s="20"/>
      <c r="G215" s="20"/>
      <c r="H215" s="20"/>
      <c r="I215" s="19"/>
      <c r="J215" s="19"/>
      <c r="K215" s="19"/>
      <c r="L215" s="19"/>
      <c r="M215" s="19"/>
      <c r="N215" s="19"/>
    </row>
    <row r="216" spans="2:14" ht="11.4">
      <c r="B216" s="19"/>
      <c r="C216" s="19"/>
      <c r="D216" s="19"/>
      <c r="E216" s="19"/>
      <c r="F216" s="20"/>
      <c r="G216" s="20"/>
      <c r="H216" s="20"/>
      <c r="I216" s="19"/>
      <c r="J216" s="19"/>
      <c r="K216" s="19"/>
      <c r="L216" s="19"/>
      <c r="M216" s="19"/>
      <c r="N216" s="19"/>
    </row>
    <row r="217" spans="2:14" ht="11.4">
      <c r="B217" s="19"/>
      <c r="C217" s="19"/>
      <c r="D217" s="19"/>
      <c r="E217" s="19"/>
      <c r="F217" s="20"/>
      <c r="G217" s="20"/>
      <c r="H217" s="20"/>
      <c r="I217" s="19"/>
      <c r="J217" s="19"/>
      <c r="K217" s="19"/>
      <c r="L217" s="19"/>
      <c r="M217" s="19"/>
      <c r="N217" s="19"/>
    </row>
    <row r="218" spans="2:14" ht="11.4">
      <c r="B218" s="19"/>
      <c r="C218" s="19"/>
      <c r="D218" s="19"/>
      <c r="E218" s="19"/>
      <c r="F218" s="20"/>
      <c r="G218" s="20"/>
      <c r="H218" s="20"/>
      <c r="I218" s="19"/>
      <c r="J218" s="19"/>
      <c r="K218" s="19"/>
      <c r="L218" s="19"/>
      <c r="M218" s="19"/>
      <c r="N218" s="19"/>
    </row>
    <row r="219" spans="2:14" ht="11.4">
      <c r="B219" s="19"/>
      <c r="C219" s="19"/>
      <c r="D219" s="19"/>
      <c r="E219" s="19"/>
      <c r="F219" s="20"/>
      <c r="G219" s="20"/>
      <c r="H219" s="20"/>
      <c r="I219" s="19"/>
      <c r="J219" s="19"/>
      <c r="K219" s="19"/>
      <c r="L219" s="19"/>
      <c r="M219" s="19"/>
      <c r="N219" s="19"/>
    </row>
    <row r="220" spans="2:14" ht="11.4">
      <c r="B220" s="19"/>
      <c r="C220" s="19"/>
      <c r="D220" s="19"/>
      <c r="E220" s="19"/>
      <c r="F220" s="20"/>
      <c r="G220" s="20"/>
      <c r="H220" s="20"/>
      <c r="I220" s="19"/>
      <c r="J220" s="19"/>
      <c r="K220" s="19"/>
      <c r="L220" s="19"/>
      <c r="M220" s="19"/>
      <c r="N220" s="19"/>
    </row>
    <row r="221" spans="2:14" ht="11.4">
      <c r="B221" s="19"/>
      <c r="C221" s="19"/>
      <c r="D221" s="19"/>
      <c r="E221" s="19"/>
      <c r="F221" s="20"/>
      <c r="G221" s="20"/>
      <c r="H221" s="20"/>
      <c r="I221" s="19"/>
      <c r="J221" s="19"/>
      <c r="K221" s="19"/>
      <c r="L221" s="19"/>
      <c r="M221" s="19"/>
      <c r="N221" s="19"/>
    </row>
    <row r="222" spans="2:14" ht="11.4">
      <c r="B222" s="19"/>
      <c r="C222" s="19"/>
      <c r="D222" s="19"/>
      <c r="E222" s="19"/>
      <c r="F222" s="20"/>
      <c r="G222" s="20"/>
      <c r="H222" s="20"/>
      <c r="I222" s="19"/>
      <c r="J222" s="19"/>
      <c r="K222" s="19"/>
      <c r="L222" s="19"/>
      <c r="M222" s="19"/>
      <c r="N222" s="19"/>
    </row>
    <row r="223" spans="2:14" ht="11.4">
      <c r="B223" s="19"/>
      <c r="C223" s="19"/>
      <c r="D223" s="19"/>
      <c r="E223" s="19"/>
      <c r="F223" s="20"/>
      <c r="G223" s="20"/>
      <c r="H223" s="20"/>
      <c r="I223" s="19"/>
      <c r="J223" s="19"/>
      <c r="K223" s="19"/>
      <c r="L223" s="19"/>
      <c r="M223" s="19"/>
      <c r="N223" s="19"/>
    </row>
    <row r="224" spans="2:14" ht="11.4">
      <c r="B224" s="19"/>
      <c r="C224" s="19"/>
      <c r="D224" s="19"/>
      <c r="E224" s="19"/>
      <c r="F224" s="20"/>
      <c r="G224" s="20"/>
      <c r="H224" s="20"/>
      <c r="I224" s="19"/>
      <c r="J224" s="19"/>
      <c r="K224" s="19"/>
      <c r="L224" s="19"/>
      <c r="M224" s="19"/>
      <c r="N224" s="19"/>
    </row>
    <row r="225" spans="2:14" ht="11.4">
      <c r="B225" s="19"/>
      <c r="C225" s="19"/>
      <c r="D225" s="19"/>
      <c r="E225" s="19"/>
      <c r="F225" s="20"/>
      <c r="G225" s="20"/>
      <c r="H225" s="20"/>
      <c r="I225" s="19"/>
      <c r="J225" s="19"/>
      <c r="K225" s="19"/>
      <c r="L225" s="19"/>
      <c r="M225" s="19"/>
      <c r="N225" s="19"/>
    </row>
    <row r="226" spans="2:14" ht="11.4">
      <c r="B226" s="19"/>
      <c r="C226" s="19"/>
      <c r="D226" s="19"/>
      <c r="E226" s="19"/>
      <c r="F226" s="20"/>
      <c r="G226" s="20"/>
      <c r="H226" s="20"/>
      <c r="I226" s="19"/>
      <c r="J226" s="19"/>
      <c r="K226" s="19"/>
      <c r="L226" s="19"/>
      <c r="M226" s="19"/>
      <c r="N226" s="19"/>
    </row>
    <row r="227" spans="2:14" ht="11.4">
      <c r="B227" s="19"/>
      <c r="C227" s="19"/>
      <c r="D227" s="19"/>
      <c r="E227" s="19"/>
      <c r="F227" s="20"/>
      <c r="G227" s="20"/>
      <c r="H227" s="20"/>
      <c r="I227" s="19"/>
      <c r="J227" s="19"/>
      <c r="K227" s="19"/>
      <c r="L227" s="19"/>
      <c r="M227" s="19"/>
      <c r="N227" s="19"/>
    </row>
    <row r="228" spans="2:14" ht="11.4">
      <c r="B228" s="19"/>
      <c r="C228" s="19"/>
      <c r="D228" s="19"/>
      <c r="E228" s="19"/>
      <c r="F228" s="20"/>
      <c r="G228" s="20"/>
      <c r="H228" s="20"/>
      <c r="I228" s="19"/>
      <c r="J228" s="19"/>
      <c r="K228" s="19"/>
      <c r="L228" s="19"/>
      <c r="M228" s="19"/>
      <c r="N228" s="19"/>
    </row>
    <row r="229" spans="2:14" ht="11.4">
      <c r="B229" s="19"/>
      <c r="C229" s="19"/>
      <c r="D229" s="19"/>
      <c r="E229" s="19"/>
      <c r="F229" s="20"/>
      <c r="G229" s="20"/>
      <c r="H229" s="20"/>
      <c r="I229" s="19"/>
      <c r="J229" s="19"/>
      <c r="K229" s="19"/>
      <c r="L229" s="19"/>
      <c r="M229" s="19"/>
      <c r="N229" s="19"/>
    </row>
    <row r="230" spans="2:14" ht="11.4">
      <c r="B230" s="19"/>
      <c r="C230" s="19"/>
      <c r="D230" s="19"/>
      <c r="E230" s="19"/>
      <c r="F230" s="20"/>
      <c r="G230" s="20"/>
      <c r="H230" s="20"/>
      <c r="I230" s="19"/>
      <c r="J230" s="19"/>
      <c r="K230" s="19"/>
      <c r="L230" s="19"/>
      <c r="M230" s="19"/>
      <c r="N230" s="19"/>
    </row>
    <row r="231" spans="2:14" ht="11.4">
      <c r="B231" s="19"/>
      <c r="C231" s="19"/>
      <c r="D231" s="19"/>
      <c r="E231" s="19"/>
      <c r="F231" s="20"/>
      <c r="G231" s="20"/>
      <c r="H231" s="20"/>
      <c r="I231" s="19"/>
      <c r="J231" s="19"/>
      <c r="K231" s="19"/>
      <c r="L231" s="19"/>
      <c r="M231" s="19"/>
      <c r="N231" s="19"/>
    </row>
    <row r="232" spans="2:14" ht="11.4">
      <c r="B232" s="19"/>
      <c r="C232" s="19"/>
      <c r="D232" s="19"/>
      <c r="E232" s="19"/>
      <c r="F232" s="20"/>
      <c r="G232" s="20"/>
      <c r="H232" s="20"/>
      <c r="I232" s="19"/>
      <c r="J232" s="19"/>
      <c r="K232" s="19"/>
      <c r="L232" s="19"/>
      <c r="M232" s="19"/>
      <c r="N232" s="19"/>
    </row>
    <row r="233" spans="2:14" ht="11.4">
      <c r="B233" s="19"/>
      <c r="C233" s="19"/>
      <c r="D233" s="19"/>
      <c r="E233" s="19"/>
      <c r="F233" s="20"/>
      <c r="G233" s="20"/>
      <c r="H233" s="20"/>
      <c r="I233" s="19"/>
      <c r="J233" s="19"/>
      <c r="K233" s="19"/>
      <c r="L233" s="19"/>
      <c r="M233" s="19"/>
      <c r="N233" s="19"/>
    </row>
    <row r="234" spans="2:14" ht="11.4">
      <c r="B234" s="19"/>
      <c r="C234" s="19"/>
      <c r="D234" s="19"/>
      <c r="E234" s="19"/>
      <c r="F234" s="20"/>
      <c r="G234" s="20"/>
      <c r="H234" s="20"/>
      <c r="I234" s="19"/>
      <c r="J234" s="19"/>
      <c r="K234" s="19"/>
      <c r="L234" s="19"/>
      <c r="M234" s="19"/>
      <c r="N234" s="19"/>
    </row>
    <row r="235" spans="2:14" ht="11.4">
      <c r="B235" s="19"/>
      <c r="C235" s="19"/>
      <c r="D235" s="19"/>
      <c r="E235" s="19"/>
      <c r="F235" s="20"/>
      <c r="G235" s="20"/>
      <c r="H235" s="20"/>
      <c r="I235" s="19"/>
      <c r="J235" s="19"/>
      <c r="K235" s="19"/>
      <c r="L235" s="19"/>
      <c r="M235" s="19"/>
      <c r="N235" s="19"/>
    </row>
    <row r="236" spans="2:14" ht="11.4">
      <c r="B236" s="19"/>
      <c r="C236" s="19"/>
      <c r="D236" s="19"/>
      <c r="E236" s="19"/>
      <c r="F236" s="20"/>
      <c r="G236" s="20"/>
      <c r="H236" s="20"/>
      <c r="I236" s="19"/>
      <c r="J236" s="19"/>
      <c r="K236" s="19"/>
      <c r="L236" s="19"/>
      <c r="M236" s="19"/>
      <c r="N236" s="19"/>
    </row>
    <row r="237" spans="2:14" ht="11.4">
      <c r="B237" s="19"/>
      <c r="C237" s="19"/>
      <c r="D237" s="19"/>
      <c r="E237" s="19"/>
      <c r="F237" s="20"/>
      <c r="G237" s="20"/>
      <c r="H237" s="20"/>
      <c r="I237" s="19"/>
      <c r="J237" s="19"/>
      <c r="K237" s="19"/>
      <c r="L237" s="19"/>
      <c r="M237" s="19"/>
      <c r="N237" s="19"/>
    </row>
    <row r="238" spans="2:14" ht="11.4">
      <c r="B238" s="19"/>
      <c r="C238" s="19"/>
      <c r="D238" s="19"/>
      <c r="E238" s="19"/>
      <c r="F238" s="20"/>
      <c r="G238" s="20"/>
      <c r="H238" s="20"/>
      <c r="I238" s="19"/>
      <c r="J238" s="19"/>
      <c r="K238" s="19"/>
      <c r="L238" s="19"/>
      <c r="M238" s="19"/>
      <c r="N238" s="19"/>
    </row>
    <row r="239" spans="2:14" ht="11.4">
      <c r="B239" s="19"/>
      <c r="C239" s="19"/>
      <c r="D239" s="19"/>
      <c r="E239" s="19"/>
      <c r="F239" s="20"/>
      <c r="G239" s="20"/>
      <c r="H239" s="20"/>
      <c r="I239" s="19"/>
      <c r="J239" s="19"/>
      <c r="K239" s="19"/>
      <c r="L239" s="19"/>
      <c r="M239" s="19"/>
      <c r="N239" s="19"/>
    </row>
    <row r="240" spans="2:14" ht="11.4">
      <c r="B240" s="19"/>
      <c r="C240" s="19"/>
      <c r="D240" s="19"/>
      <c r="E240" s="19"/>
      <c r="F240" s="20"/>
      <c r="G240" s="20"/>
      <c r="H240" s="20"/>
      <c r="I240" s="19"/>
      <c r="J240" s="19"/>
      <c r="K240" s="19"/>
      <c r="L240" s="19"/>
      <c r="M240" s="19"/>
      <c r="N240" s="19"/>
    </row>
    <row r="241" spans="2:14" ht="11.4">
      <c r="B241" s="19"/>
      <c r="C241" s="19"/>
      <c r="D241" s="19"/>
      <c r="E241" s="19"/>
      <c r="F241" s="20"/>
      <c r="G241" s="20"/>
      <c r="H241" s="20"/>
      <c r="I241" s="19"/>
      <c r="J241" s="19"/>
      <c r="K241" s="19"/>
      <c r="L241" s="19"/>
      <c r="M241" s="19"/>
      <c r="N241" s="19"/>
    </row>
    <row r="242" spans="2:14" ht="11.4">
      <c r="B242" s="19"/>
      <c r="C242" s="19"/>
      <c r="D242" s="19"/>
      <c r="E242" s="19"/>
      <c r="F242" s="20"/>
      <c r="G242" s="20"/>
      <c r="H242" s="20"/>
      <c r="I242" s="19"/>
      <c r="J242" s="19"/>
      <c r="K242" s="19"/>
      <c r="L242" s="19"/>
      <c r="M242" s="19"/>
      <c r="N242" s="19"/>
    </row>
    <row r="243" spans="2:14" ht="11.4">
      <c r="B243" s="19"/>
      <c r="C243" s="19"/>
      <c r="D243" s="19"/>
      <c r="E243" s="19"/>
      <c r="F243" s="20"/>
      <c r="G243" s="20"/>
      <c r="H243" s="20"/>
      <c r="I243" s="19"/>
      <c r="J243" s="19"/>
      <c r="K243" s="19"/>
      <c r="L243" s="19"/>
      <c r="M243" s="19"/>
      <c r="N243" s="19"/>
    </row>
    <row r="244" spans="2:14" ht="11.4">
      <c r="F244" s="1"/>
      <c r="G244" s="1"/>
      <c r="H244" s="20"/>
    </row>
    <row r="245" spans="2:14" ht="11.4">
      <c r="F245" s="1"/>
      <c r="G245" s="1"/>
      <c r="H245" s="20"/>
    </row>
    <row r="246" spans="2:14" ht="11.4">
      <c r="H246" s="20"/>
    </row>
    <row r="247" spans="2:14" ht="11.4">
      <c r="H247" s="20"/>
    </row>
    <row r="248" spans="2:14" ht="11.4">
      <c r="H248" s="20"/>
    </row>
    <row r="249" spans="2:14" ht="11.4">
      <c r="H249" s="20"/>
    </row>
    <row r="250" spans="2:14" ht="11.4">
      <c r="H250" s="20"/>
    </row>
    <row r="251" spans="2:14" ht="11.4">
      <c r="H251" s="20"/>
    </row>
    <row r="252" spans="2:14" ht="11.4">
      <c r="H252" s="20"/>
    </row>
    <row r="253" spans="2:14" ht="11.4">
      <c r="H253" s="20"/>
    </row>
  </sheetData>
  <mergeCells count="10">
    <mergeCell ref="I5:J5"/>
    <mergeCell ref="K5:L5"/>
    <mergeCell ref="M5:N5"/>
    <mergeCell ref="O5:O6"/>
    <mergeCell ref="A5:A6"/>
    <mergeCell ref="B5:B6"/>
    <mergeCell ref="C5:C6"/>
    <mergeCell ref="D5:E5"/>
    <mergeCell ref="F5:G5"/>
    <mergeCell ref="H5:H6"/>
  </mergeCells>
  <phoneticPr fontId="0" type="noConversion"/>
  <pageMargins left="0.75" right="0.5" top="0.75" bottom="0.75" header="0.5" footer="0.5"/>
  <pageSetup scale="35" fitToHeight="0" orientation="landscape" r:id="rId1"/>
  <headerFooter alignWithMargins="0"/>
  <rowBreaks count="2" manualBreakCount="2">
    <brk id="161" max="65535" man="1"/>
    <brk id="23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Non-Interstate Roads</vt:lpstr>
      <vt:lpstr>'Non-Interstate Roads'!Print_Area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2023-09-20T15:39:36Z</cp:lastPrinted>
  <dcterms:created xsi:type="dcterms:W3CDTF">2023-09-12T14:49:43Z</dcterms:created>
  <dcterms:modified xsi:type="dcterms:W3CDTF">2023-09-20T15:39:47Z</dcterms:modified>
</cp:coreProperties>
</file>