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PPI\HPPI-20\Tolls\TollReport\2003\RPTFILES\"/>
    </mc:Choice>
  </mc:AlternateContent>
  <xr:revisionPtr revIDLastSave="0" documentId="13_ncr:1_{E828902B-05BD-473C-9934-9077CD2A076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terstate Roads" sheetId="1" r:id="rId1"/>
  </sheets>
  <definedNames>
    <definedName name="_xlnm.Print_Area" localSheetId="0">'Interstate Roads'!$A$1:$N$147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F10" i="1"/>
  <c r="G10" i="1" s="1"/>
  <c r="G11" i="1"/>
  <c r="G12" i="1"/>
  <c r="G13" i="1"/>
  <c r="G14" i="1"/>
  <c r="G15" i="1"/>
  <c r="G16" i="1"/>
  <c r="G17" i="1"/>
  <c r="F18" i="1"/>
  <c r="G18" i="1" s="1"/>
  <c r="G19" i="1"/>
  <c r="G21" i="1"/>
  <c r="G22" i="1"/>
  <c r="G23" i="1"/>
  <c r="G24" i="1"/>
  <c r="G25" i="1"/>
  <c r="G26" i="1"/>
  <c r="G27" i="1"/>
  <c r="F28" i="1"/>
  <c r="G28" i="1" s="1"/>
  <c r="G29" i="1"/>
  <c r="G30" i="1"/>
  <c r="G31" i="1"/>
  <c r="G32" i="1"/>
  <c r="G34" i="1"/>
  <c r="F35" i="1"/>
  <c r="G35" i="1" s="1"/>
  <c r="G36" i="1"/>
  <c r="G37" i="1"/>
  <c r="G38" i="1"/>
  <c r="F39" i="1"/>
  <c r="G39" i="1" s="1"/>
  <c r="G40" i="1"/>
  <c r="G41" i="1"/>
  <c r="G42" i="1"/>
  <c r="G43" i="1"/>
  <c r="G44" i="1"/>
  <c r="G45" i="1"/>
  <c r="G46" i="1"/>
  <c r="F47" i="1"/>
  <c r="G47" i="1" s="1"/>
  <c r="G48" i="1"/>
  <c r="G49" i="1"/>
  <c r="G50" i="1"/>
  <c r="G51" i="1"/>
  <c r="G52" i="1"/>
  <c r="G53" i="1"/>
  <c r="G54" i="1"/>
  <c r="G55" i="1"/>
  <c r="F56" i="1"/>
  <c r="G56" i="1" s="1"/>
  <c r="G57" i="1"/>
  <c r="G58" i="1"/>
  <c r="F59" i="1"/>
  <c r="G59" i="1" s="1"/>
  <c r="G60" i="1"/>
  <c r="G61" i="1"/>
  <c r="F62" i="1"/>
  <c r="G62" i="1" s="1"/>
  <c r="G63" i="1"/>
  <c r="G64" i="1"/>
  <c r="F65" i="1"/>
  <c r="G65" i="1" s="1"/>
  <c r="G66" i="1"/>
  <c r="G67" i="1"/>
  <c r="F68" i="1"/>
  <c r="G68" i="1" s="1"/>
  <c r="G69" i="1"/>
  <c r="G70" i="1"/>
  <c r="G71" i="1"/>
  <c r="F72" i="1"/>
  <c r="G72" i="1" s="1"/>
  <c r="G73" i="1"/>
  <c r="G74" i="1"/>
  <c r="G75" i="1"/>
  <c r="G76" i="1"/>
  <c r="F77" i="1"/>
  <c r="G77" i="1" s="1"/>
  <c r="G78" i="1"/>
  <c r="G79" i="1"/>
  <c r="G80" i="1"/>
  <c r="F81" i="1"/>
  <c r="G81" i="1" s="1"/>
  <c r="G82" i="1"/>
  <c r="G83" i="1"/>
  <c r="G84" i="1"/>
  <c r="G85" i="1"/>
  <c r="G86" i="1"/>
  <c r="F87" i="1"/>
  <c r="G87" i="1" s="1"/>
  <c r="G88" i="1"/>
  <c r="G89" i="1"/>
  <c r="F90" i="1"/>
  <c r="G91" i="1"/>
  <c r="G92" i="1"/>
  <c r="F93" i="1"/>
  <c r="G94" i="1"/>
  <c r="G95" i="1"/>
  <c r="G96" i="1"/>
  <c r="F97" i="1"/>
  <c r="G98" i="1"/>
  <c r="G99" i="1"/>
  <c r="G100" i="1"/>
  <c r="G101" i="1"/>
  <c r="G102" i="1"/>
  <c r="G103" i="1"/>
  <c r="G104" i="1"/>
  <c r="G105" i="1"/>
  <c r="F106" i="1"/>
  <c r="G106" i="1" s="1"/>
  <c r="G107" i="1"/>
  <c r="G108" i="1"/>
  <c r="G109" i="1"/>
  <c r="G110" i="1"/>
  <c r="G111" i="1"/>
  <c r="G112" i="1"/>
  <c r="G113" i="1"/>
  <c r="G114" i="1"/>
  <c r="F115" i="1"/>
  <c r="G115" i="1" s="1"/>
  <c r="G116" i="1"/>
  <c r="G117" i="1"/>
  <c r="G118" i="1"/>
  <c r="G119" i="1"/>
  <c r="G120" i="1"/>
  <c r="F121" i="1"/>
  <c r="G121" i="1" s="1"/>
  <c r="G122" i="1"/>
  <c r="G123" i="1"/>
  <c r="G124" i="1"/>
  <c r="G125" i="1"/>
  <c r="G126" i="1"/>
  <c r="G127" i="1"/>
  <c r="F128" i="1"/>
  <c r="G128" i="1" s="1"/>
  <c r="G129" i="1"/>
  <c r="G130" i="1"/>
  <c r="G131" i="1"/>
  <c r="F132" i="1"/>
  <c r="G132" i="1" s="1"/>
  <c r="E139" i="1"/>
  <c r="I139" i="1"/>
  <c r="K139" i="1"/>
  <c r="M139" i="1" s="1"/>
  <c r="E141" i="1"/>
  <c r="I141" i="1"/>
  <c r="K141" i="1"/>
  <c r="M141" i="1" s="1"/>
  <c r="D143" i="1"/>
  <c r="E143" i="1" s="1"/>
  <c r="H143" i="1"/>
  <c r="I143" i="1" l="1"/>
  <c r="G93" i="1"/>
  <c r="M143" i="1"/>
  <c r="G90" i="1"/>
  <c r="G97" i="1"/>
  <c r="K143" i="1"/>
</calcChain>
</file>

<file path=xl/sharedStrings.xml><?xml version="1.0" encoding="utf-8"?>
<sst xmlns="http://schemas.openxmlformats.org/spreadsheetml/2006/main" count="1246" uniqueCount="330">
  <si>
    <t xml:space="preserve">INTERSTATE  SYSTEM  TOLL  ROADS  IN  THE  UNITED  STATES  </t>
  </si>
  <si>
    <t>Location</t>
  </si>
  <si>
    <t>Length 1/</t>
  </si>
  <si>
    <t xml:space="preserve"> </t>
  </si>
  <si>
    <t>Name of Road</t>
  </si>
  <si>
    <t>Financing or Operating Authority</t>
  </si>
  <si>
    <t>From</t>
  </si>
  <si>
    <t>To</t>
  </si>
  <si>
    <t>Remarks</t>
  </si>
  <si>
    <t>Miles</t>
  </si>
  <si>
    <t>No</t>
  </si>
  <si>
    <t>Yes/Kind</t>
  </si>
  <si>
    <t>San Diego Assoc of Gov; CA Dept of Trans</t>
  </si>
  <si>
    <t>SR 56/ Ted Williams Pkwy</t>
  </si>
  <si>
    <t>SR 52</t>
  </si>
  <si>
    <t>Urban</t>
  </si>
  <si>
    <t>15</t>
  </si>
  <si>
    <t>X</t>
  </si>
  <si>
    <t/>
  </si>
  <si>
    <t>FASTRAK/Title 21/Tiris</t>
  </si>
  <si>
    <t xml:space="preserve"> DE Dept of Trans</t>
  </si>
  <si>
    <t xml:space="preserve"> Maryland Line</t>
  </si>
  <si>
    <t>SR 141</t>
  </si>
  <si>
    <t>95</t>
  </si>
  <si>
    <t>295</t>
  </si>
  <si>
    <t xml:space="preserve"> FL Dept of Trans</t>
  </si>
  <si>
    <t>Rural</t>
  </si>
  <si>
    <t>75</t>
  </si>
  <si>
    <t>E,W</t>
  </si>
  <si>
    <t>SunPass</t>
  </si>
  <si>
    <t xml:space="preserve"> East-West Tollway</t>
  </si>
  <si>
    <t xml:space="preserve"> IL State Toll Highway Authority</t>
  </si>
  <si>
    <t>88</t>
  </si>
  <si>
    <t xml:space="preserve"> North-South Tollway</t>
  </si>
  <si>
    <t>355</t>
  </si>
  <si>
    <t xml:space="preserve"> Northwest Tollway</t>
  </si>
  <si>
    <t>90</t>
  </si>
  <si>
    <t xml:space="preserve"> Chicago Skyway</t>
  </si>
  <si>
    <t xml:space="preserve"> City of Chicago</t>
  </si>
  <si>
    <t xml:space="preserve"> I-94 in Chicago</t>
  </si>
  <si>
    <t xml:space="preserve"> Tri-State Tollway</t>
  </si>
  <si>
    <t>94</t>
  </si>
  <si>
    <t>294</t>
  </si>
  <si>
    <t>294/80</t>
  </si>
  <si>
    <t xml:space="preserve"> IN Dept of Trans</t>
  </si>
  <si>
    <t xml:space="preserve"> Illinois Line</t>
  </si>
  <si>
    <t xml:space="preserve"> Porter County Line-Gary</t>
  </si>
  <si>
    <t xml:space="preserve"> Ohio Line</t>
  </si>
  <si>
    <t>80</t>
  </si>
  <si>
    <t xml:space="preserve"> Kansas Turnpike (I-35)</t>
  </si>
  <si>
    <t xml:space="preserve"> KS Turnpike Authority</t>
  </si>
  <si>
    <t xml:space="preserve"> Oklahoma State Line</t>
  </si>
  <si>
    <t xml:space="preserve"> Emporia</t>
  </si>
  <si>
    <t>35</t>
  </si>
  <si>
    <t>Transponder System</t>
  </si>
  <si>
    <t xml:space="preserve"> Kansas Turnpike (I-470)</t>
  </si>
  <si>
    <t>470</t>
  </si>
  <si>
    <t xml:space="preserve"> Kansas Turnpike (I-70)</t>
  </si>
  <si>
    <t>70</t>
  </si>
  <si>
    <t xml:space="preserve"> East Topeka (I-70)</t>
  </si>
  <si>
    <t xml:space="preserve"> Bonner Springs</t>
  </si>
  <si>
    <t xml:space="preserve"> 18th Street, Kansas City, KS</t>
  </si>
  <si>
    <t xml:space="preserve"> Kansas Turnpike (I-335)</t>
  </si>
  <si>
    <t>335</t>
  </si>
  <si>
    <t xml:space="preserve"> Maine Turnpike (I-95)</t>
  </si>
  <si>
    <t xml:space="preserve"> ME Turnpike Authority</t>
  </si>
  <si>
    <t xml:space="preserve"> York</t>
  </si>
  <si>
    <t xml:space="preserve"> Falmouth</t>
  </si>
  <si>
    <t>Transpass</t>
  </si>
  <si>
    <t xml:space="preserve"> Gardiner</t>
  </si>
  <si>
    <t xml:space="preserve"> Augusta</t>
  </si>
  <si>
    <t xml:space="preserve"> Maine Turnpike (I-195)</t>
  </si>
  <si>
    <t xml:space="preserve"> I-95</t>
  </si>
  <si>
    <t xml:space="preserve"> Saco</t>
  </si>
  <si>
    <t>195</t>
  </si>
  <si>
    <t xml:space="preserve"> Maine Turnpike (I-295)</t>
  </si>
  <si>
    <t xml:space="preserve"> I-95, South Portland</t>
  </si>
  <si>
    <t xml:space="preserve"> I-95, Falmouth</t>
  </si>
  <si>
    <t xml:space="preserve"> Maine Turnpike (I-495)</t>
  </si>
  <si>
    <t>495</t>
  </si>
  <si>
    <t xml:space="preserve"> Portland</t>
  </si>
  <si>
    <t xml:space="preserve"> Massachusetts Turnpike</t>
  </si>
  <si>
    <t xml:space="preserve"> MA Turnpike Authority</t>
  </si>
  <si>
    <t xml:space="preserve"> New York State Line</t>
  </si>
  <si>
    <t xml:space="preserve"> I-93 Boston</t>
  </si>
  <si>
    <t>Fast Lane</t>
  </si>
  <si>
    <t>Travel between exits 1&amp;6 is free</t>
  </si>
  <si>
    <t>for passenger vehicles</t>
  </si>
  <si>
    <t xml:space="preserve"> New Hampshire Turnpike</t>
  </si>
  <si>
    <t xml:space="preserve"> NH Dept of Trans</t>
  </si>
  <si>
    <t xml:space="preserve"> Massachusetts Line</t>
  </si>
  <si>
    <t>Portsmouth Traffic Circle</t>
  </si>
  <si>
    <t xml:space="preserve"> Includes 0.8 Mi Nontoll</t>
  </si>
  <si>
    <t xml:space="preserve"> Includes 3.2 Mi Nontoll</t>
  </si>
  <si>
    <t xml:space="preserve"> F.E. Everett Turnpike</t>
  </si>
  <si>
    <t xml:space="preserve"> Jct I-293 &amp; SR 101 in Bedford</t>
  </si>
  <si>
    <t xml:space="preserve"> Jct SR 9 in Concord</t>
  </si>
  <si>
    <t>93 &amp; 293</t>
  </si>
  <si>
    <t xml:space="preserve"> Includes 1.0 Mi Nontoll</t>
  </si>
  <si>
    <t xml:space="preserve"> Includes 9.2 Mi Nontoll</t>
  </si>
  <si>
    <t xml:space="preserve"> New Jersey Turnpike</t>
  </si>
  <si>
    <t xml:space="preserve"> NJ Turnpike Authority</t>
  </si>
  <si>
    <t xml:space="preserve"> George Washington Bridge</t>
  </si>
  <si>
    <t xml:space="preserve"> Pennsylvania Turnpike Exit</t>
  </si>
  <si>
    <t xml:space="preserve"> Includes 5.0 Mi Nontoll</t>
  </si>
  <si>
    <t xml:space="preserve"> Newark Bay Extension</t>
  </si>
  <si>
    <t xml:space="preserve"> Newark Airport</t>
  </si>
  <si>
    <t xml:space="preserve"> Holland Tunnel</t>
  </si>
  <si>
    <t>78</t>
  </si>
  <si>
    <t xml:space="preserve"> Pennsylvania Turnpike</t>
  </si>
  <si>
    <t xml:space="preserve"> Delaware River Bridge</t>
  </si>
  <si>
    <t>W</t>
  </si>
  <si>
    <t xml:space="preserve"> NY State Thruway Authority</t>
  </si>
  <si>
    <t xml:space="preserve"> Pennsylvania Line</t>
  </si>
  <si>
    <t xml:space="preserve"> Albany</t>
  </si>
  <si>
    <t xml:space="preserve"> Includes 9.1 Mi Nontoll</t>
  </si>
  <si>
    <t xml:space="preserve"> New York City</t>
  </si>
  <si>
    <t>87</t>
  </si>
  <si>
    <t xml:space="preserve"> Includes 17.8 Mi Nontoll</t>
  </si>
  <si>
    <t xml:space="preserve"> Berkshire Section</t>
  </si>
  <si>
    <t xml:space="preserve"> Exit B1 (US 9)</t>
  </si>
  <si>
    <t xml:space="preserve"> Niagara Section</t>
  </si>
  <si>
    <t xml:space="preserve"> Buffalo</t>
  </si>
  <si>
    <t xml:space="preserve"> Niagara Falls</t>
  </si>
  <si>
    <t>190</t>
  </si>
  <si>
    <t xml:space="preserve"> Includes 16.7 Mi Nontoll</t>
  </si>
  <si>
    <t xml:space="preserve"> New England Section</t>
  </si>
  <si>
    <t xml:space="preserve"> Pelham Parkway, New York, NY</t>
  </si>
  <si>
    <t xml:space="preserve"> Connecticut Line</t>
  </si>
  <si>
    <t xml:space="preserve"> Includes 10.2 Mi Nontoll</t>
  </si>
  <si>
    <t xml:space="preserve"> Ohio Turnpike</t>
  </si>
  <si>
    <t xml:space="preserve"> OH Turnpike Commission</t>
  </si>
  <si>
    <t xml:space="preserve"> Jct of I-80 &amp; I-76</t>
  </si>
  <si>
    <t>76</t>
  </si>
  <si>
    <t xml:space="preserve"> Indiana Line</t>
  </si>
  <si>
    <t xml:space="preserve"> Includes 35 Mi Added From</t>
  </si>
  <si>
    <t xml:space="preserve"> Sec 16 of the 1968 Hwy Act</t>
  </si>
  <si>
    <t>Cleveland</t>
  </si>
  <si>
    <t xml:space="preserve"> Turner Turnpike</t>
  </si>
  <si>
    <t xml:space="preserve"> OK Turnpike Authority</t>
  </si>
  <si>
    <t xml:space="preserve"> Oklahoma City</t>
  </si>
  <si>
    <t xml:space="preserve"> Tulsa</t>
  </si>
  <si>
    <t>44</t>
  </si>
  <si>
    <t xml:space="preserve"> Pike Pass</t>
  </si>
  <si>
    <t xml:space="preserve"> Will Rogers Turnpike</t>
  </si>
  <si>
    <t xml:space="preserve"> Missouri State Line</t>
  </si>
  <si>
    <t xml:space="preserve"> H.E. Bailey Turnpike</t>
  </si>
  <si>
    <t xml:space="preserve"> US 277 North of Lawton</t>
  </si>
  <si>
    <t>US 277 South of Lawton</t>
  </si>
  <si>
    <t xml:space="preserve"> PA Turnpike Commission</t>
  </si>
  <si>
    <t xml:space="preserve"> Irwin</t>
  </si>
  <si>
    <t xml:space="preserve"> Carlisle</t>
  </si>
  <si>
    <t xml:space="preserve"> Eastern Extension</t>
  </si>
  <si>
    <t xml:space="preserve"> Valley Forge</t>
  </si>
  <si>
    <t>Northeastern Extension</t>
  </si>
  <si>
    <t xml:space="preserve"> I-76</t>
  </si>
  <si>
    <t xml:space="preserve"> I-276</t>
  </si>
  <si>
    <t>476</t>
  </si>
  <si>
    <t xml:space="preserve"> Western Extension</t>
  </si>
  <si>
    <t xml:space="preserve"> Delaware River Ext (I-276)</t>
  </si>
  <si>
    <t>276</t>
  </si>
  <si>
    <t xml:space="preserve"> PR Hwy &amp; Trans Auth</t>
  </si>
  <si>
    <t xml:space="preserve"> PR-1 &amp; PR-18 (San Juan)</t>
  </si>
  <si>
    <t>San Juan So/Caguas N. Urb.Boundary</t>
  </si>
  <si>
    <t>1</t>
  </si>
  <si>
    <t xml:space="preserve"> San Juan So Urban Boundary</t>
  </si>
  <si>
    <t>Caguas So Urban Boundary</t>
  </si>
  <si>
    <t xml:space="preserve"> Caguas So Urban Boundary</t>
  </si>
  <si>
    <t xml:space="preserve"> Cayey No Urban Boundary</t>
  </si>
  <si>
    <t xml:space="preserve"> Cayey So Urban Boundary</t>
  </si>
  <si>
    <t xml:space="preserve"> Salinas NE Urban Boundary</t>
  </si>
  <si>
    <t>N</t>
  </si>
  <si>
    <t>1-way toll at Salinas only</t>
  </si>
  <si>
    <t xml:space="preserve"> Salinas NW Urban Boundary</t>
  </si>
  <si>
    <t xml:space="preserve"> Ponce NE Urban Boundary</t>
  </si>
  <si>
    <t xml:space="preserve"> PR-2 (Ponce)</t>
  </si>
  <si>
    <t xml:space="preserve"> De Diego Expway (PR-22)</t>
  </si>
  <si>
    <t xml:space="preserve"> PR-18 (San Juan)</t>
  </si>
  <si>
    <t xml:space="preserve"> San Juan West Urban Boundary</t>
  </si>
  <si>
    <t>2</t>
  </si>
  <si>
    <t>1-way toll at SJ W boundary only;</t>
  </si>
  <si>
    <t xml:space="preserve"> VB-Manati East Urban Boundary</t>
  </si>
  <si>
    <t xml:space="preserve"> VB-Manati West Urban Boundary</t>
  </si>
  <si>
    <t xml:space="preserve"> Arecibo East Urban Boundary</t>
  </si>
  <si>
    <t xml:space="preserve"> PR-2 (Hatillo)</t>
  </si>
  <si>
    <t>E</t>
  </si>
  <si>
    <t>1-way toll at PR-2 only</t>
  </si>
  <si>
    <t xml:space="preserve"> PR-53 Expway</t>
  </si>
  <si>
    <t>PR-3/PR-194 (Fajardo)</t>
  </si>
  <si>
    <t>Connector to PR-3 No of Ceiba</t>
  </si>
  <si>
    <t>3</t>
  </si>
  <si>
    <t xml:space="preserve"> Access to Roosevelt Rds Base </t>
  </si>
  <si>
    <t>Ceiba No Urban Boundary</t>
  </si>
  <si>
    <t>Ceiba So Urban Boundary</t>
  </si>
  <si>
    <t>PR-3</t>
  </si>
  <si>
    <t>Humacao No Urban Boundary</t>
  </si>
  <si>
    <t>PR-30</t>
  </si>
  <si>
    <t>Southern Connector</t>
  </si>
  <si>
    <t>Connector 2000 Association</t>
  </si>
  <si>
    <t>I-385/ US 276</t>
  </si>
  <si>
    <t>I-85</t>
  </si>
  <si>
    <t>185</t>
  </si>
  <si>
    <t>Palmetto Pass (transponder)</t>
  </si>
  <si>
    <t xml:space="preserve"> West Virginia Turnpike</t>
  </si>
  <si>
    <t xml:space="preserve"> Charleston</t>
  </si>
  <si>
    <t xml:space="preserve"> Princeton</t>
  </si>
  <si>
    <t>77</t>
  </si>
  <si>
    <t xml:space="preserve">                                       Summary of Interstate System (IS) Toll Roads in Operation in the United States </t>
  </si>
  <si>
    <t>IS Toll Roads</t>
  </si>
  <si>
    <t xml:space="preserve">        Less Non-Toll Portions</t>
  </si>
  <si>
    <t>Total IS Toll Roads in the United States</t>
  </si>
  <si>
    <t>Road System</t>
  </si>
  <si>
    <t xml:space="preserve">Miles   </t>
  </si>
  <si>
    <t>Kilometers</t>
  </si>
  <si>
    <t xml:space="preserve">Miles </t>
  </si>
  <si>
    <t xml:space="preserve">      Kilometers</t>
  </si>
  <si>
    <t>Total</t>
  </si>
  <si>
    <t xml:space="preserve">  1/   The length of roads includes approaches and connecting links which were financed as an integral part of the toll project.  The length</t>
  </si>
  <si>
    <t xml:space="preserve">        of toll roads includes sections which may be used toll free by local residents.  The length of such sections is identified as "nontoll" in</t>
  </si>
  <si>
    <t xml:space="preserve">        the remarks column.</t>
  </si>
  <si>
    <t>E-ZPass</t>
  </si>
  <si>
    <t>Read-Write (E-ZPass) Mark IV Tags</t>
  </si>
  <si>
    <t>Tolls collected only at one toll plaza.</t>
  </si>
  <si>
    <t>2/   Excludes toll transactions that require stopping (i.e., cash, ticket, or token payment).</t>
  </si>
  <si>
    <t>(IN  OPERATION,  UNDER  CONSTRUCTION,  AND  FINANCED  AS  OF  JANUARY  1, 2003)</t>
  </si>
  <si>
    <t>Planned ETC in FY2006; debit card/must stop</t>
  </si>
  <si>
    <t>SR 26 MP 53.9</t>
  </si>
  <si>
    <t>No plazas</t>
  </si>
  <si>
    <t>SR 39 MP 78.5</t>
  </si>
  <si>
    <t>SR 47 MP 109.3</t>
  </si>
  <si>
    <t>Plazas 69, 70, &amp; 71</t>
  </si>
  <si>
    <t>Plazas 66, 67, &amp; 65</t>
  </si>
  <si>
    <t>SR 56 MP 113.8</t>
  </si>
  <si>
    <t>SR 59 MP 123.4</t>
  </si>
  <si>
    <t>Plazas 64, 63, 61, &amp; 59</t>
  </si>
  <si>
    <t>Plaza 61 I-PASS express lanes</t>
  </si>
  <si>
    <t>Plazas 58, 57, 55, 53, &amp;51</t>
  </si>
  <si>
    <t>US 30 Rock Falls (W. terminus) MP 44.2</t>
  </si>
  <si>
    <t xml:space="preserve"> I-290 (E. terminus) MP 142.7</t>
  </si>
  <si>
    <t>MP 29.8</t>
  </si>
  <si>
    <t xml:space="preserve"> Army Trail Road (N. terminus)</t>
  </si>
  <si>
    <t>Plazas 73, 75, 77, 79, 81, 83, 85, 87, &amp; 89</t>
  </si>
  <si>
    <t>I-Pass express lanes plazas 73 &amp; 89</t>
  </si>
  <si>
    <t>MP 12.3</t>
  </si>
  <si>
    <t xml:space="preserve"> I-55 at Bolingbrook (S. terminus)</t>
  </si>
  <si>
    <t>McCurry Rd (SR 8) MP 75.1</t>
  </si>
  <si>
    <t>Plaza 1</t>
  </si>
  <si>
    <t>SR 8 (McCurry Rd) MP 75.1</t>
  </si>
  <si>
    <t xml:space="preserve"> 2.54 Mi South of WI Stateline MP 76.0</t>
  </si>
  <si>
    <t>South of Swanson Rd MP 71.2</t>
  </si>
  <si>
    <t>0.01 Mi South of Swanson Rd. MP 71.2</t>
  </si>
  <si>
    <t>SR 20 Cherry Valley MP 61.4</t>
  </si>
  <si>
    <t>Plazas 2 &amp; 3</t>
  </si>
  <si>
    <t>SR 4 (Pearl St.) MP 55.0</t>
  </si>
  <si>
    <t>Plaza 5</t>
  </si>
  <si>
    <t>Scheduled for I-PASS-only lanes in 2003</t>
  </si>
  <si>
    <t>Plaza 51 I-PASS-only lanes</t>
  </si>
  <si>
    <t>Randall Rd. MP 26.6</t>
  </si>
  <si>
    <t>Plazas 7 &amp; 8</t>
  </si>
  <si>
    <t>Plaza 7 scheduled for I-PASS-only lanes in 2003</t>
  </si>
  <si>
    <t>I-290 (SR 53) MP 10.6</t>
  </si>
  <si>
    <t>Plazas 9, 11, 13, 14B, 14A, 10, 12, &amp; 15</t>
  </si>
  <si>
    <t>Plaza 9 I-PASS-only lanes</t>
  </si>
  <si>
    <t>East River Rd. (E. terminus) MP 0</t>
  </si>
  <si>
    <t>Plazas 17 &amp; 19</t>
  </si>
  <si>
    <t>Plaza 17 I-PASS-only lanes</t>
  </si>
  <si>
    <t xml:space="preserve"> Indiana Stateline</t>
  </si>
  <si>
    <t xml:space="preserve"> 1.11 Mi S. of WI Stateline MP 77.0</t>
  </si>
  <si>
    <t>I-94 Eden's E. spur MP 53.5</t>
  </si>
  <si>
    <t>Plazas 21, 20, 22, &amp; 23</t>
  </si>
  <si>
    <t>Plaza 21 I-PASS-only lanes</t>
  </si>
  <si>
    <t xml:space="preserve"> I-94 at Edens Spur MP 53.5</t>
  </si>
  <si>
    <t>SR 41 Eden's E. terminus MP 48.5</t>
  </si>
  <si>
    <t>Plaza 24</t>
  </si>
  <si>
    <t>I-PASS express lanes</t>
  </si>
  <si>
    <t>I-94 at Eden's W. terminus MP 53.5</t>
  </si>
  <si>
    <t>I-290 MP 31.7</t>
  </si>
  <si>
    <t>Plazas 27, 28, 29, 31, 32, &amp; 33</t>
  </si>
  <si>
    <t xml:space="preserve"> I-290 MP 31.7</t>
  </si>
  <si>
    <t xml:space="preserve"> SR 394 (S. terminus) MP 0</t>
  </si>
  <si>
    <t>Plazas 35, 37, 34, 36, 39, 38, 40, 41, &amp; 47</t>
  </si>
  <si>
    <t>I-PASS-only lanes and truck I-PASS-only lanes</t>
  </si>
  <si>
    <t>Plaza 41 I-PASS express, Plazas 35, 36, &amp; 39</t>
  </si>
  <si>
    <t>Plaza 29 &amp; 33 I-PASS-only lanes &amp; Plaza 33 truck</t>
  </si>
  <si>
    <t>I-PASS-only lanes</t>
  </si>
  <si>
    <t>Toll plaza at MP 4, N of OK Stateline</t>
  </si>
  <si>
    <t xml:space="preserve"> Includes 8.9 mi Nontoll</t>
  </si>
  <si>
    <t>S. Topeka Exit</t>
  </si>
  <si>
    <t xml:space="preserve"> South Topeka Exit</t>
  </si>
  <si>
    <t>I-70 East Topeka Toll Plaza</t>
  </si>
  <si>
    <t>East Naples</t>
  </si>
  <si>
    <t xml:space="preserve"> Andytown, US 27</t>
  </si>
  <si>
    <t xml:space="preserve"> US 62 South of Oklahoma City</t>
  </si>
  <si>
    <t xml:space="preserve"> I-64 Also from Charleston to Beckley</t>
  </si>
  <si>
    <t>TABLE  T-1,  PART  3</t>
  </si>
  <si>
    <t>State</t>
  </si>
  <si>
    <t>Area Type</t>
  </si>
  <si>
    <t>Interstate Route</t>
  </si>
  <si>
    <t>Toll Collection?</t>
  </si>
  <si>
    <t>Both Ways</t>
  </si>
  <si>
    <t>One-Way (N,S,E,W)</t>
  </si>
  <si>
    <t>Electronic Toll Collection System? 2/</t>
  </si>
  <si>
    <t>Interstate 15 Value Pricing Project</t>
  </si>
  <si>
    <t>California</t>
  </si>
  <si>
    <t xml:space="preserve"> John F. Kennedy Memorial Highway (I-95 &amp; I-295)</t>
  </si>
  <si>
    <t>Delaware</t>
  </si>
  <si>
    <t xml:space="preserve"> Alligator Alley (I-75) (Everglades Parkway)</t>
  </si>
  <si>
    <t>Florida</t>
  </si>
  <si>
    <t>Illinois</t>
  </si>
  <si>
    <t>Indiana</t>
  </si>
  <si>
    <t xml:space="preserve"> Indiana East-West Toll Road (I-90)</t>
  </si>
  <si>
    <t>Kansas</t>
  </si>
  <si>
    <t>Maine</t>
  </si>
  <si>
    <t>Massachusetts</t>
  </si>
  <si>
    <t>New Hampshire</t>
  </si>
  <si>
    <t xml:space="preserve"> New Jersey Turnpike (Main Line)</t>
  </si>
  <si>
    <t xml:space="preserve"> Pennsylvania Turnpike Extension</t>
  </si>
  <si>
    <t>New Jersey</t>
  </si>
  <si>
    <t>New York</t>
  </si>
  <si>
    <t>Gov. Thomas E. Dewey Thruway (Main Line)</t>
  </si>
  <si>
    <t>Ohio</t>
  </si>
  <si>
    <t>Oklahoma</t>
  </si>
  <si>
    <t>Pennsylvania</t>
  </si>
  <si>
    <t>US 70, 5.2 miles N. of TX State Line</t>
  </si>
  <si>
    <t>2.5 Mi section (Brdg to I-95) to be added</t>
  </si>
  <si>
    <t>Puerto Rico</t>
  </si>
  <si>
    <t xml:space="preserve"> Louis A. Ferre Expway (PR-52)</t>
  </si>
  <si>
    <t>South Carolina</t>
  </si>
  <si>
    <t>West Virginia</t>
  </si>
  <si>
    <t xml:space="preserve"> WV Parkways Economic Development &amp; Tourism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</si>
</sst>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_);\(#,##0.0\)"/>
  </numFmts>
  <fonts count="11">
    <font>
      <sz val="6"/>
      <name val="P-AVGARD"/>
    </font>
    <font>
      <i/>
      <sz val="20"/>
      <color indexed="8"/>
      <name val="P-AVGARD"/>
    </font>
    <font>
      <b/>
      <sz val="14"/>
      <color indexed="8"/>
      <name val="P-AVGARD"/>
    </font>
    <font>
      <sz val="14"/>
      <color indexed="8"/>
      <name val="P-AVGARD"/>
    </font>
    <font>
      <sz val="10"/>
      <color indexed="8"/>
      <name val="P-AVGARD"/>
    </font>
    <font>
      <b/>
      <sz val="10"/>
      <color indexed="8"/>
      <name val="P-AVGARD"/>
    </font>
    <font>
      <sz val="9"/>
      <color indexed="8"/>
      <name val="P-AVGARD"/>
    </font>
    <font>
      <sz val="11"/>
      <color indexed="8"/>
      <name val="P-AVGARD"/>
    </font>
    <font>
      <sz val="11"/>
      <color indexed="8"/>
      <name val="P-AVGARD"/>
    </font>
    <font>
      <sz val="10"/>
      <color theme="1"/>
      <name val="P-AVGARD"/>
    </font>
    <font>
      <b/>
      <sz val="6"/>
      <name val="P-AVGARD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theme="4" tint="0.39997558519241921"/>
      </top>
      <bottom style="double">
        <color indexed="8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double">
        <color indexed="8"/>
      </left>
      <right/>
      <top style="thin">
        <color theme="4" tint="0.39997558519241921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theme="4" tint="0.3999755851924192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theme="4" tint="0.39997558519241921"/>
      </top>
      <bottom/>
      <diagonal/>
    </border>
    <border>
      <left style="thin">
        <color indexed="8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8"/>
      </left>
      <right/>
      <top style="thin">
        <color theme="4" tint="0.39997558519241921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</borders>
  <cellStyleXfs count="1">
    <xf numFmtId="164" fontId="0" fillId="2" borderId="0"/>
  </cellStyleXfs>
  <cellXfs count="70">
    <xf numFmtId="164" fontId="0" fillId="2" borderId="0" xfId="0" applyNumberFormat="1"/>
    <xf numFmtId="165" fontId="0" fillId="2" borderId="0" xfId="0" applyNumberFormat="1"/>
    <xf numFmtId="164" fontId="0" fillId="2" borderId="0" xfId="0" applyNumberFormat="1" applyAlignment="1"/>
    <xf numFmtId="164" fontId="3" fillId="2" borderId="0" xfId="0" applyNumberFormat="1" applyFont="1" applyAlignment="1"/>
    <xf numFmtId="164" fontId="4" fillId="2" borderId="0" xfId="0" applyNumberFormat="1" applyFont="1"/>
    <xf numFmtId="165" fontId="4" fillId="2" borderId="0" xfId="0" applyNumberFormat="1" applyFont="1" applyAlignment="1">
      <alignment horizontal="center" vertical="center"/>
    </xf>
    <xf numFmtId="165" fontId="4" fillId="2" borderId="0" xfId="0" applyNumberFormat="1" applyFont="1" applyAlignment="1">
      <alignment vertical="center"/>
    </xf>
    <xf numFmtId="164" fontId="4" fillId="2" borderId="0" xfId="0" applyNumberFormat="1" applyFont="1" applyAlignment="1">
      <alignment vertical="center"/>
    </xf>
    <xf numFmtId="164" fontId="4" fillId="2" borderId="6" xfId="0" applyNumberFormat="1" applyFont="1" applyBorder="1" applyAlignment="1">
      <alignment vertical="center"/>
    </xf>
    <xf numFmtId="165" fontId="0" fillId="2" borderId="4" xfId="0" applyNumberFormat="1" applyBorder="1" applyAlignment="1">
      <alignment vertical="center"/>
    </xf>
    <xf numFmtId="164" fontId="0" fillId="2" borderId="4" xfId="0" applyNumberFormat="1" applyBorder="1" applyAlignment="1">
      <alignment vertical="center"/>
    </xf>
    <xf numFmtId="164" fontId="0" fillId="2" borderId="0" xfId="0" applyNumberFormat="1" applyAlignment="1">
      <alignment vertical="center"/>
    </xf>
    <xf numFmtId="165" fontId="0" fillId="2" borderId="0" xfId="0" applyNumberFormat="1" applyAlignment="1">
      <alignment vertical="center"/>
    </xf>
    <xf numFmtId="164" fontId="4" fillId="2" borderId="1" xfId="0" applyNumberFormat="1" applyFont="1" applyBorder="1" applyAlignment="1">
      <alignment vertical="center"/>
    </xf>
    <xf numFmtId="165" fontId="4" fillId="2" borderId="2" xfId="0" applyNumberFormat="1" applyFont="1" applyBorder="1" applyAlignment="1">
      <alignment vertical="center"/>
    </xf>
    <xf numFmtId="164" fontId="4" fillId="2" borderId="2" xfId="0" applyNumberFormat="1" applyFont="1" applyBorder="1" applyAlignment="1">
      <alignment vertical="center"/>
    </xf>
    <xf numFmtId="165" fontId="0" fillId="2" borderId="3" xfId="0" applyNumberFormat="1" applyBorder="1" applyAlignment="1">
      <alignment vertical="center"/>
    </xf>
    <xf numFmtId="164" fontId="0" fillId="2" borderId="3" xfId="0" applyNumberFormat="1" applyBorder="1" applyAlignment="1">
      <alignment vertical="center"/>
    </xf>
    <xf numFmtId="164" fontId="7" fillId="2" borderId="6" xfId="0" applyNumberFormat="1" applyFont="1" applyBorder="1" applyAlignment="1">
      <alignment vertical="center"/>
    </xf>
    <xf numFmtId="164" fontId="7" fillId="2" borderId="0" xfId="0" applyNumberFormat="1" applyFont="1" applyAlignment="1">
      <alignment vertical="center"/>
    </xf>
    <xf numFmtId="164" fontId="0" fillId="2" borderId="2" xfId="0" applyNumberFormat="1" applyBorder="1" applyAlignment="1">
      <alignment vertical="center"/>
    </xf>
    <xf numFmtId="164" fontId="4" fillId="2" borderId="6" xfId="0" applyNumberFormat="1" applyFont="1" applyBorder="1" applyAlignment="1">
      <alignment horizontal="centerContinuous" vertical="center"/>
    </xf>
    <xf numFmtId="164" fontId="4" fillId="2" borderId="0" xfId="0" applyNumberFormat="1" applyFont="1" applyAlignment="1">
      <alignment horizontal="centerContinuous" vertical="center"/>
    </xf>
    <xf numFmtId="164" fontId="0" fillId="2" borderId="4" xfId="0" applyNumberFormat="1" applyBorder="1" applyAlignment="1">
      <alignment horizontal="centerContinuous" vertical="center"/>
    </xf>
    <xf numFmtId="164" fontId="8" fillId="2" borderId="1" xfId="0" applyNumberFormat="1" applyFont="1" applyBorder="1" applyAlignment="1">
      <alignment vertical="center"/>
    </xf>
    <xf numFmtId="164" fontId="3" fillId="2" borderId="0" xfId="0" applyNumberFormat="1" applyFont="1" applyAlignment="1">
      <alignment horizontal="right"/>
    </xf>
    <xf numFmtId="164" fontId="4" fillId="2" borderId="0" xfId="0" applyNumberFormat="1" applyFont="1" applyAlignment="1">
      <alignment horizontal="right" vertical="center"/>
    </xf>
    <xf numFmtId="164" fontId="4" fillId="2" borderId="0" xfId="0" applyNumberFormat="1" applyFont="1" applyAlignment="1">
      <alignment horizontal="center" vertical="center"/>
    </xf>
    <xf numFmtId="164" fontId="4" fillId="2" borderId="0" xfId="0" applyNumberFormat="1" applyFont="1" applyBorder="1" applyAlignment="1">
      <alignment vertical="center"/>
    </xf>
    <xf numFmtId="164" fontId="0" fillId="2" borderId="0" xfId="0" applyNumberFormat="1" applyBorder="1"/>
    <xf numFmtId="164" fontId="1" fillId="2" borderId="0" xfId="0" applyNumberFormat="1" applyFont="1" applyAlignment="1"/>
    <xf numFmtId="164" fontId="2" fillId="2" borderId="0" xfId="0" applyNumberFormat="1" applyFont="1" applyAlignment="1"/>
    <xf numFmtId="164" fontId="4" fillId="2" borderId="8" xfId="0" applyNumberFormat="1" applyFont="1" applyBorder="1" applyAlignment="1">
      <alignment vertical="center"/>
    </xf>
    <xf numFmtId="164" fontId="4" fillId="2" borderId="16" xfId="0" applyNumberFormat="1" applyFont="1" applyBorder="1" applyAlignment="1">
      <alignment horizontal="center" vertical="center"/>
    </xf>
    <xf numFmtId="164" fontId="4" fillId="2" borderId="8" xfId="0" applyNumberFormat="1" applyFont="1" applyBorder="1" applyAlignment="1">
      <alignment horizontal="center" vertical="center"/>
    </xf>
    <xf numFmtId="164" fontId="4" fillId="2" borderId="17" xfId="0" applyNumberFormat="1" applyFont="1" applyBorder="1" applyAlignment="1">
      <alignment horizontal="center" vertical="center"/>
    </xf>
    <xf numFmtId="164" fontId="4" fillId="2" borderId="19" xfId="0" applyNumberFormat="1" applyFont="1" applyBorder="1" applyAlignment="1">
      <alignment horizontal="center" vertical="center"/>
    </xf>
    <xf numFmtId="164" fontId="9" fillId="2" borderId="20" xfId="0" applyNumberFormat="1" applyFont="1" applyBorder="1"/>
    <xf numFmtId="164" fontId="4" fillId="2" borderId="14" xfId="0" applyNumberFormat="1" applyFont="1" applyBorder="1" applyAlignment="1">
      <alignment vertical="center"/>
    </xf>
    <xf numFmtId="164" fontId="4" fillId="2" borderId="21" xfId="0" applyNumberFormat="1" applyFont="1" applyBorder="1" applyAlignment="1">
      <alignment vertical="center"/>
    </xf>
    <xf numFmtId="164" fontId="4" fillId="2" borderId="14" xfId="0" applyNumberFormat="1" applyFont="1" applyBorder="1" applyAlignment="1">
      <alignment horizontal="center" vertical="center"/>
    </xf>
    <xf numFmtId="164" fontId="6" fillId="2" borderId="14" xfId="0" applyNumberFormat="1" applyFont="1" applyBorder="1" applyAlignment="1">
      <alignment vertical="center"/>
    </xf>
    <xf numFmtId="164" fontId="4" fillId="2" borderId="21" xfId="0" applyNumberFormat="1" applyFont="1" applyBorder="1" applyAlignment="1">
      <alignment horizontal="center" vertical="center"/>
    </xf>
    <xf numFmtId="164" fontId="4" fillId="2" borderId="15" xfId="0" applyNumberFormat="1" applyFont="1" applyBorder="1" applyAlignment="1">
      <alignment vertical="center"/>
    </xf>
    <xf numFmtId="164" fontId="9" fillId="2" borderId="22" xfId="0" applyNumberFormat="1" applyFont="1" applyBorder="1"/>
    <xf numFmtId="164" fontId="4" fillId="2" borderId="16" xfId="0" applyNumberFormat="1" applyFont="1" applyBorder="1" applyAlignment="1">
      <alignment vertical="center"/>
    </xf>
    <xf numFmtId="164" fontId="4" fillId="2" borderId="19" xfId="0" applyNumberFormat="1" applyFont="1" applyBorder="1" applyAlignment="1">
      <alignment vertical="center"/>
    </xf>
    <xf numFmtId="164" fontId="4" fillId="2" borderId="18" xfId="0" applyNumberFormat="1" applyFont="1" applyBorder="1" applyAlignment="1">
      <alignment vertical="center"/>
    </xf>
    <xf numFmtId="164" fontId="4" fillId="2" borderId="17" xfId="0" applyNumberFormat="1" applyFont="1" applyBorder="1" applyAlignment="1">
      <alignment vertical="center"/>
    </xf>
    <xf numFmtId="164" fontId="4" fillId="2" borderId="7" xfId="0" applyNumberFormat="1" applyFont="1" applyBorder="1" applyAlignment="1">
      <alignment vertical="center"/>
    </xf>
    <xf numFmtId="164" fontId="5" fillId="2" borderId="14" xfId="0" applyNumberFormat="1" applyFont="1" applyBorder="1" applyAlignment="1">
      <alignment vertical="center"/>
    </xf>
    <xf numFmtId="164" fontId="5" fillId="2" borderId="21" xfId="0" applyNumberFormat="1" applyFont="1" applyBorder="1" applyAlignment="1">
      <alignment vertical="center"/>
    </xf>
    <xf numFmtId="164" fontId="9" fillId="2" borderId="12" xfId="0" applyNumberFormat="1" applyFont="1" applyBorder="1"/>
    <xf numFmtId="164" fontId="4" fillId="2" borderId="13" xfId="0" applyNumberFormat="1" applyFont="1" applyBorder="1" applyAlignment="1">
      <alignment vertical="center"/>
    </xf>
    <xf numFmtId="164" fontId="4" fillId="2" borderId="23" xfId="0" applyNumberFormat="1" applyFont="1" applyBorder="1" applyAlignment="1">
      <alignment vertical="center"/>
    </xf>
    <xf numFmtId="164" fontId="5" fillId="2" borderId="24" xfId="0" applyNumberFormat="1" applyFont="1" applyBorder="1" applyAlignment="1">
      <alignment vertical="center"/>
    </xf>
    <xf numFmtId="164" fontId="5" fillId="2" borderId="25" xfId="0" applyNumberFormat="1" applyFont="1" applyBorder="1" applyAlignment="1">
      <alignment vertical="center"/>
    </xf>
    <xf numFmtId="164" fontId="4" fillId="2" borderId="13" xfId="0" applyNumberFormat="1" applyFont="1" applyBorder="1" applyAlignment="1">
      <alignment horizontal="center" vertical="center"/>
    </xf>
    <xf numFmtId="164" fontId="4" fillId="2" borderId="11" xfId="0" applyNumberFormat="1" applyFont="1" applyBorder="1" applyAlignment="1">
      <alignment vertical="center"/>
    </xf>
    <xf numFmtId="164" fontId="10" fillId="0" borderId="0" xfId="0" applyNumberFormat="1" applyFont="1" applyFill="1"/>
    <xf numFmtId="164" fontId="5" fillId="0" borderId="8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164" fontId="5" fillId="0" borderId="17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7"/>
  <sheetViews>
    <sheetView showGridLines="0" tabSelected="1" showOutlineSymbols="0" zoomScale="87" workbookViewId="0"/>
  </sheetViews>
  <sheetFormatPr defaultColWidth="8.83203125" defaultRowHeight="7.8"/>
  <cols>
    <col min="1" max="1" width="43" customWidth="1"/>
    <col min="2" max="2" width="69.1640625" customWidth="1"/>
    <col min="3" max="3" width="83.1640625" customWidth="1"/>
    <col min="4" max="4" width="53.6640625" customWidth="1"/>
    <col min="5" max="5" width="48.6640625" customWidth="1"/>
    <col min="6" max="6" width="17.33203125" customWidth="1"/>
    <col min="7" max="7" width="18.33203125" customWidth="1"/>
    <col min="8" max="8" width="18.1640625" customWidth="1"/>
    <col min="9" max="9" width="26.33203125" customWidth="1"/>
    <col min="10" max="10" width="30.1640625" customWidth="1"/>
    <col min="11" max="11" width="16.5" customWidth="1"/>
    <col min="12" max="12" width="23.33203125" customWidth="1"/>
    <col min="13" max="13" width="58" customWidth="1"/>
    <col min="14" max="14" width="68" customWidth="1"/>
  </cols>
  <sheetData>
    <row r="1" spans="1:14" ht="27" customHeight="1">
      <c r="A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3.25" customHeight="1">
      <c r="A2" s="31" t="s">
        <v>224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21" customHeight="1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8.899999999999999" customHeight="1" thickBot="1">
      <c r="B4" s="4"/>
      <c r="C4" s="4"/>
      <c r="D4" s="4"/>
      <c r="E4" s="4"/>
      <c r="F4" s="4"/>
      <c r="G4" s="4"/>
      <c r="H4" s="4"/>
      <c r="I4" s="4"/>
      <c r="N4" s="25" t="s">
        <v>294</v>
      </c>
    </row>
    <row r="5" spans="1:14" s="59" customFormat="1" ht="24" customHeight="1" thickTop="1">
      <c r="A5" s="68" t="s">
        <v>295</v>
      </c>
      <c r="B5" s="68" t="s">
        <v>4</v>
      </c>
      <c r="C5" s="68" t="s">
        <v>5</v>
      </c>
      <c r="D5" s="66" t="s">
        <v>1</v>
      </c>
      <c r="E5" s="67"/>
      <c r="F5" s="66" t="s">
        <v>2</v>
      </c>
      <c r="G5" s="67"/>
      <c r="H5" s="64" t="s">
        <v>296</v>
      </c>
      <c r="I5" s="64" t="s">
        <v>297</v>
      </c>
      <c r="J5" s="66" t="s">
        <v>298</v>
      </c>
      <c r="K5" s="67"/>
      <c r="L5" s="66" t="s">
        <v>301</v>
      </c>
      <c r="M5" s="67"/>
      <c r="N5" s="68" t="s">
        <v>8</v>
      </c>
    </row>
    <row r="6" spans="1:14" s="59" customFormat="1" ht="24" customHeight="1" thickBot="1">
      <c r="A6" s="69"/>
      <c r="B6" s="69"/>
      <c r="C6" s="69"/>
      <c r="D6" s="60" t="s">
        <v>6</v>
      </c>
      <c r="E6" s="60" t="s">
        <v>7</v>
      </c>
      <c r="F6" s="60" t="s">
        <v>9</v>
      </c>
      <c r="G6" s="61" t="s">
        <v>213</v>
      </c>
      <c r="H6" s="65"/>
      <c r="I6" s="65"/>
      <c r="J6" s="62" t="s">
        <v>300</v>
      </c>
      <c r="K6" s="63" t="s">
        <v>299</v>
      </c>
      <c r="L6" s="60" t="s">
        <v>10</v>
      </c>
      <c r="M6" s="61" t="s">
        <v>11</v>
      </c>
      <c r="N6" s="69"/>
    </row>
    <row r="7" spans="1:14" ht="24" customHeight="1" thickTop="1">
      <c r="A7" s="37" t="s">
        <v>303</v>
      </c>
      <c r="B7" s="38" t="s">
        <v>302</v>
      </c>
      <c r="C7" s="38" t="s">
        <v>12</v>
      </c>
      <c r="D7" s="38" t="s">
        <v>13</v>
      </c>
      <c r="E7" s="39" t="s">
        <v>14</v>
      </c>
      <c r="F7" s="38">
        <v>8</v>
      </c>
      <c r="G7" s="39">
        <f>SUM(F7*1.609344)</f>
        <v>12.874752000000001</v>
      </c>
      <c r="H7" s="40" t="s">
        <v>15</v>
      </c>
      <c r="I7" s="40" t="s">
        <v>16</v>
      </c>
      <c r="J7" s="41"/>
      <c r="K7" s="42" t="s">
        <v>17</v>
      </c>
      <c r="L7" s="38" t="s">
        <v>18</v>
      </c>
      <c r="M7" s="39" t="s">
        <v>19</v>
      </c>
      <c r="N7" s="43"/>
    </row>
    <row r="8" spans="1:14" ht="24" customHeight="1">
      <c r="A8" s="44" t="s">
        <v>305</v>
      </c>
      <c r="B8" s="45" t="s">
        <v>304</v>
      </c>
      <c r="C8" s="45" t="s">
        <v>20</v>
      </c>
      <c r="D8" s="45" t="s">
        <v>21</v>
      </c>
      <c r="E8" s="46" t="s">
        <v>22</v>
      </c>
      <c r="F8" s="45">
        <v>11.2</v>
      </c>
      <c r="G8" s="46">
        <f>SUM(F8*1.609344)</f>
        <v>18.024652799999998</v>
      </c>
      <c r="H8" s="33" t="s">
        <v>15</v>
      </c>
      <c r="I8" s="33" t="s">
        <v>23</v>
      </c>
      <c r="J8" s="33" t="s">
        <v>171</v>
      </c>
      <c r="K8" s="36"/>
      <c r="L8" s="45" t="s">
        <v>3</v>
      </c>
      <c r="M8" s="46" t="s">
        <v>220</v>
      </c>
      <c r="N8" s="47" t="s">
        <v>222</v>
      </c>
    </row>
    <row r="9" spans="1:14" ht="24" customHeight="1" thickBot="1">
      <c r="A9" s="44" t="s">
        <v>305</v>
      </c>
      <c r="B9" s="45" t="s">
        <v>304</v>
      </c>
      <c r="C9" s="45" t="s">
        <v>20</v>
      </c>
      <c r="D9" s="45" t="s">
        <v>21</v>
      </c>
      <c r="E9" s="46" t="s">
        <v>22</v>
      </c>
      <c r="F9" s="32">
        <v>0.7</v>
      </c>
      <c r="G9" s="48">
        <f>SUM(F9*1.609344)</f>
        <v>1.1265407999999999</v>
      </c>
      <c r="H9" s="34" t="s">
        <v>15</v>
      </c>
      <c r="I9" s="34" t="s">
        <v>24</v>
      </c>
      <c r="J9" s="32"/>
      <c r="K9" s="48"/>
      <c r="L9" s="32"/>
      <c r="M9" s="48"/>
      <c r="N9" s="49"/>
    </row>
    <row r="10" spans="1:14" ht="24" customHeight="1" thickTop="1" thickBot="1">
      <c r="A10" s="44"/>
      <c r="B10" s="45" t="s">
        <v>304</v>
      </c>
      <c r="C10" s="45" t="s">
        <v>20</v>
      </c>
      <c r="D10" s="45" t="s">
        <v>21</v>
      </c>
      <c r="E10" s="46"/>
      <c r="F10" s="50">
        <f>SUM(F8:F9)</f>
        <v>11.899999999999999</v>
      </c>
      <c r="G10" s="51">
        <f>SUM(F10*1.609344)</f>
        <v>19.151193599999999</v>
      </c>
      <c r="H10" s="33" t="s">
        <v>216</v>
      </c>
      <c r="I10" s="45"/>
      <c r="J10" s="45"/>
      <c r="K10" s="46"/>
      <c r="L10" s="45"/>
      <c r="M10" s="46"/>
      <c r="N10" s="47"/>
    </row>
    <row r="11" spans="1:14" ht="24" customHeight="1" thickTop="1">
      <c r="A11" s="44" t="s">
        <v>307</v>
      </c>
      <c r="B11" s="45" t="s">
        <v>306</v>
      </c>
      <c r="C11" s="45" t="s">
        <v>25</v>
      </c>
      <c r="D11" s="45" t="s">
        <v>290</v>
      </c>
      <c r="E11" s="39" t="s">
        <v>291</v>
      </c>
      <c r="F11" s="38">
        <v>77.2</v>
      </c>
      <c r="G11" s="39">
        <f>SUM(F11*1.609344)</f>
        <v>124.24135680000002</v>
      </c>
      <c r="H11" s="40" t="s">
        <v>26</v>
      </c>
      <c r="I11" s="40" t="s">
        <v>27</v>
      </c>
      <c r="J11" s="40" t="s">
        <v>28</v>
      </c>
      <c r="K11" s="39"/>
      <c r="L11" s="38"/>
      <c r="M11" s="39" t="s">
        <v>29</v>
      </c>
      <c r="N11" s="43"/>
    </row>
    <row r="12" spans="1:14" ht="24" customHeight="1">
      <c r="A12" s="44" t="s">
        <v>308</v>
      </c>
      <c r="B12" s="45" t="s">
        <v>30</v>
      </c>
      <c r="C12" s="45" t="s">
        <v>31</v>
      </c>
      <c r="D12" s="32" t="s">
        <v>237</v>
      </c>
      <c r="E12" s="48" t="s">
        <v>226</v>
      </c>
      <c r="F12" s="32">
        <v>9.6999999999999993</v>
      </c>
      <c r="G12" s="48">
        <f t="shared" ref="G12:G19" si="0">SUM(F12*1.609344)</f>
        <v>15.6106368</v>
      </c>
      <c r="H12" s="34" t="s">
        <v>26</v>
      </c>
      <c r="I12" s="34" t="s">
        <v>32</v>
      </c>
      <c r="J12" s="32"/>
      <c r="K12" s="35"/>
      <c r="L12" s="34" t="s">
        <v>17</v>
      </c>
      <c r="M12" s="48"/>
      <c r="N12" s="49" t="s">
        <v>227</v>
      </c>
    </row>
    <row r="13" spans="1:14" ht="24" customHeight="1">
      <c r="A13" s="44" t="s">
        <v>308</v>
      </c>
      <c r="B13" s="45" t="s">
        <v>30</v>
      </c>
      <c r="C13" s="45" t="s">
        <v>31</v>
      </c>
      <c r="D13" s="32" t="s">
        <v>226</v>
      </c>
      <c r="E13" s="48" t="s">
        <v>228</v>
      </c>
      <c r="F13" s="32">
        <v>24.6</v>
      </c>
      <c r="G13" s="48">
        <f t="shared" si="0"/>
        <v>39.589862400000008</v>
      </c>
      <c r="H13" s="34" t="s">
        <v>26</v>
      </c>
      <c r="I13" s="34" t="s">
        <v>32</v>
      </c>
      <c r="J13" s="32"/>
      <c r="K13" s="35" t="s">
        <v>17</v>
      </c>
      <c r="L13" s="32"/>
      <c r="M13" s="48" t="s">
        <v>230</v>
      </c>
      <c r="N13" s="49"/>
    </row>
    <row r="14" spans="1:14" ht="24" customHeight="1">
      <c r="A14" s="44" t="s">
        <v>308</v>
      </c>
      <c r="B14" s="45" t="s">
        <v>30</v>
      </c>
      <c r="C14" s="45" t="s">
        <v>31</v>
      </c>
      <c r="D14" s="32" t="s">
        <v>228</v>
      </c>
      <c r="E14" s="48" t="s">
        <v>229</v>
      </c>
      <c r="F14" s="32">
        <v>30.8</v>
      </c>
      <c r="G14" s="48">
        <f t="shared" si="0"/>
        <v>49.567795200000006</v>
      </c>
      <c r="H14" s="34" t="s">
        <v>26</v>
      </c>
      <c r="I14" s="34" t="s">
        <v>32</v>
      </c>
      <c r="J14" s="32"/>
      <c r="K14" s="35" t="s">
        <v>17</v>
      </c>
      <c r="L14" s="32"/>
      <c r="M14" s="48" t="s">
        <v>231</v>
      </c>
      <c r="N14" s="49"/>
    </row>
    <row r="15" spans="1:14" ht="24" customHeight="1">
      <c r="A15" s="44" t="s">
        <v>308</v>
      </c>
      <c r="B15" s="45" t="s">
        <v>30</v>
      </c>
      <c r="C15" s="45" t="s">
        <v>31</v>
      </c>
      <c r="D15" s="32" t="s">
        <v>229</v>
      </c>
      <c r="E15" s="48" t="s">
        <v>232</v>
      </c>
      <c r="F15" s="32">
        <v>4.5</v>
      </c>
      <c r="G15" s="48">
        <f t="shared" si="0"/>
        <v>7.2420480000000005</v>
      </c>
      <c r="H15" s="34" t="s">
        <v>15</v>
      </c>
      <c r="I15" s="34" t="s">
        <v>32</v>
      </c>
      <c r="J15" s="32"/>
      <c r="K15" s="35"/>
      <c r="L15" s="34" t="s">
        <v>17</v>
      </c>
      <c r="M15" s="48"/>
      <c r="N15" s="49" t="s">
        <v>227</v>
      </c>
    </row>
    <row r="16" spans="1:14" ht="24" customHeight="1">
      <c r="A16" s="44" t="s">
        <v>308</v>
      </c>
      <c r="B16" s="45" t="s">
        <v>30</v>
      </c>
      <c r="C16" s="45" t="s">
        <v>31</v>
      </c>
      <c r="D16" s="32" t="s">
        <v>232</v>
      </c>
      <c r="E16" s="48" t="s">
        <v>233</v>
      </c>
      <c r="F16" s="32">
        <v>9.6</v>
      </c>
      <c r="G16" s="48">
        <f t="shared" si="0"/>
        <v>15.4497024</v>
      </c>
      <c r="H16" s="34" t="s">
        <v>15</v>
      </c>
      <c r="I16" s="34" t="s">
        <v>32</v>
      </c>
      <c r="J16" s="32"/>
      <c r="K16" s="35" t="s">
        <v>17</v>
      </c>
      <c r="L16" s="32"/>
      <c r="M16" s="48" t="s">
        <v>234</v>
      </c>
      <c r="N16" s="49" t="s">
        <v>235</v>
      </c>
    </row>
    <row r="17" spans="1:17" ht="24" customHeight="1" thickBot="1">
      <c r="A17" s="44" t="s">
        <v>308</v>
      </c>
      <c r="B17" s="45" t="s">
        <v>30</v>
      </c>
      <c r="C17" s="45" t="s">
        <v>31</v>
      </c>
      <c r="D17" s="32" t="s">
        <v>233</v>
      </c>
      <c r="E17" s="48" t="s">
        <v>238</v>
      </c>
      <c r="F17" s="32">
        <v>19.3</v>
      </c>
      <c r="G17" s="48">
        <f t="shared" si="0"/>
        <v>31.060339200000005</v>
      </c>
      <c r="H17" s="34" t="s">
        <v>15</v>
      </c>
      <c r="I17" s="34" t="s">
        <v>32</v>
      </c>
      <c r="J17" s="32"/>
      <c r="K17" s="35" t="s">
        <v>17</v>
      </c>
      <c r="L17" s="32"/>
      <c r="M17" s="48" t="s">
        <v>236</v>
      </c>
      <c r="N17" s="49" t="s">
        <v>256</v>
      </c>
    </row>
    <row r="18" spans="1:17" ht="24" customHeight="1" thickTop="1" thickBot="1">
      <c r="A18" s="44" t="s">
        <v>308</v>
      </c>
      <c r="B18" s="45" t="s">
        <v>30</v>
      </c>
      <c r="C18" s="45" t="s">
        <v>31</v>
      </c>
      <c r="D18" s="45" t="s">
        <v>3</v>
      </c>
      <c r="E18" s="46" t="s">
        <v>3</v>
      </c>
      <c r="F18" s="50">
        <f>SUM(F12:F17)</f>
        <v>98.499999999999986</v>
      </c>
      <c r="G18" s="51">
        <f t="shared" si="0"/>
        <v>158.52038399999998</v>
      </c>
      <c r="H18" s="33" t="s">
        <v>216</v>
      </c>
      <c r="I18" s="45"/>
      <c r="J18" s="45"/>
      <c r="K18" s="46"/>
      <c r="L18" s="45"/>
      <c r="M18" s="46"/>
      <c r="N18" s="47"/>
    </row>
    <row r="19" spans="1:17" ht="24" customHeight="1" thickTop="1">
      <c r="A19" s="44" t="s">
        <v>308</v>
      </c>
      <c r="B19" s="45" t="s">
        <v>33</v>
      </c>
      <c r="C19" s="45" t="s">
        <v>31</v>
      </c>
      <c r="D19" s="32" t="s">
        <v>244</v>
      </c>
      <c r="E19" s="48" t="s">
        <v>240</v>
      </c>
      <c r="F19" s="38">
        <v>17.5</v>
      </c>
      <c r="G19" s="39">
        <f t="shared" si="0"/>
        <v>28.163520000000002</v>
      </c>
      <c r="H19" s="40" t="s">
        <v>15</v>
      </c>
      <c r="I19" s="34" t="s">
        <v>34</v>
      </c>
      <c r="J19" s="32"/>
      <c r="K19" s="35" t="s">
        <v>17</v>
      </c>
      <c r="L19" s="32"/>
      <c r="M19" s="48" t="s">
        <v>241</v>
      </c>
      <c r="N19" s="49" t="s">
        <v>242</v>
      </c>
      <c r="P19" s="28"/>
    </row>
    <row r="20" spans="1:17" ht="24" customHeight="1">
      <c r="A20" s="44" t="s">
        <v>308</v>
      </c>
      <c r="B20" s="45" t="s">
        <v>33</v>
      </c>
      <c r="C20" s="45" t="s">
        <v>31</v>
      </c>
      <c r="D20" s="45" t="s">
        <v>243</v>
      </c>
      <c r="E20" s="46" t="s">
        <v>239</v>
      </c>
      <c r="F20" s="45"/>
      <c r="G20" s="46"/>
      <c r="H20" s="45"/>
      <c r="I20" s="45"/>
      <c r="J20" s="45"/>
      <c r="K20" s="46"/>
      <c r="L20" s="45"/>
      <c r="M20" s="46"/>
      <c r="N20" s="47"/>
      <c r="P20" s="28"/>
    </row>
    <row r="21" spans="1:17" ht="24" customHeight="1">
      <c r="A21" s="44" t="s">
        <v>308</v>
      </c>
      <c r="B21" s="45" t="s">
        <v>35</v>
      </c>
      <c r="C21" s="45" t="s">
        <v>31</v>
      </c>
      <c r="D21" s="32" t="s">
        <v>248</v>
      </c>
      <c r="E21" s="48" t="s">
        <v>245</v>
      </c>
      <c r="F21" s="32">
        <v>0.9</v>
      </c>
      <c r="G21" s="48">
        <f t="shared" ref="G21:G30" si="1">SUM(F21*1.609344)</f>
        <v>1.4484096000000002</v>
      </c>
      <c r="H21" s="34" t="s">
        <v>26</v>
      </c>
      <c r="I21" s="34" t="s">
        <v>36</v>
      </c>
      <c r="J21" s="32"/>
      <c r="K21" s="35" t="s">
        <v>17</v>
      </c>
      <c r="L21" s="32"/>
      <c r="M21" s="48" t="s">
        <v>246</v>
      </c>
      <c r="N21" s="49"/>
    </row>
    <row r="22" spans="1:17" ht="24" customHeight="1">
      <c r="A22" s="44" t="s">
        <v>308</v>
      </c>
      <c r="B22" s="45" t="s">
        <v>35</v>
      </c>
      <c r="C22" s="45" t="s">
        <v>31</v>
      </c>
      <c r="D22" s="32" t="s">
        <v>247</v>
      </c>
      <c r="E22" s="48" t="s">
        <v>249</v>
      </c>
      <c r="F22" s="32">
        <v>3.9</v>
      </c>
      <c r="G22" s="48">
        <f t="shared" si="1"/>
        <v>6.2764416000000001</v>
      </c>
      <c r="H22" s="34" t="s">
        <v>15</v>
      </c>
      <c r="I22" s="34" t="s">
        <v>36</v>
      </c>
      <c r="J22" s="32"/>
      <c r="K22" s="35"/>
      <c r="L22" s="34" t="s">
        <v>17</v>
      </c>
      <c r="M22" s="48"/>
      <c r="N22" s="49" t="s">
        <v>227</v>
      </c>
    </row>
    <row r="23" spans="1:17" ht="24" customHeight="1">
      <c r="A23" s="44" t="s">
        <v>308</v>
      </c>
      <c r="B23" s="45" t="s">
        <v>35</v>
      </c>
      <c r="C23" s="45" t="s">
        <v>31</v>
      </c>
      <c r="D23" s="32" t="s">
        <v>250</v>
      </c>
      <c r="E23" s="48" t="s">
        <v>251</v>
      </c>
      <c r="F23" s="32">
        <v>9.8000000000000007</v>
      </c>
      <c r="G23" s="48">
        <f t="shared" si="1"/>
        <v>15.771571200000002</v>
      </c>
      <c r="H23" s="34" t="s">
        <v>15</v>
      </c>
      <c r="I23" s="34" t="s">
        <v>36</v>
      </c>
      <c r="J23" s="32"/>
      <c r="K23" s="35" t="s">
        <v>17</v>
      </c>
      <c r="L23" s="32"/>
      <c r="M23" s="48" t="s">
        <v>252</v>
      </c>
      <c r="N23" s="49"/>
    </row>
    <row r="24" spans="1:17" ht="24" customHeight="1">
      <c r="A24" s="44" t="s">
        <v>308</v>
      </c>
      <c r="B24" s="45" t="s">
        <v>35</v>
      </c>
      <c r="C24" s="45" t="s">
        <v>31</v>
      </c>
      <c r="D24" s="32" t="s">
        <v>251</v>
      </c>
      <c r="E24" s="48" t="s">
        <v>253</v>
      </c>
      <c r="F24" s="32">
        <v>6.4</v>
      </c>
      <c r="G24" s="48">
        <f t="shared" si="1"/>
        <v>10.299801600000002</v>
      </c>
      <c r="H24" s="34" t="s">
        <v>15</v>
      </c>
      <c r="I24" s="34" t="s">
        <v>36</v>
      </c>
      <c r="J24" s="32"/>
      <c r="K24" s="35" t="s">
        <v>17</v>
      </c>
      <c r="L24" s="32"/>
      <c r="M24" s="48" t="s">
        <v>254</v>
      </c>
      <c r="N24" s="49" t="s">
        <v>255</v>
      </c>
      <c r="P24" s="29"/>
      <c r="Q24" s="29"/>
    </row>
    <row r="25" spans="1:17" ht="24" customHeight="1">
      <c r="A25" s="44" t="s">
        <v>308</v>
      </c>
      <c r="B25" s="45" t="s">
        <v>35</v>
      </c>
      <c r="C25" s="45" t="s">
        <v>31</v>
      </c>
      <c r="D25" s="32" t="s">
        <v>253</v>
      </c>
      <c r="E25" s="48" t="s">
        <v>257</v>
      </c>
      <c r="F25" s="32">
        <v>28.4</v>
      </c>
      <c r="G25" s="48">
        <f t="shared" si="1"/>
        <v>45.705369599999997</v>
      </c>
      <c r="H25" s="34" t="s">
        <v>26</v>
      </c>
      <c r="I25" s="34" t="s">
        <v>36</v>
      </c>
      <c r="J25" s="32"/>
      <c r="K25" s="35" t="s">
        <v>17</v>
      </c>
      <c r="L25" s="32"/>
      <c r="M25" s="48" t="s">
        <v>258</v>
      </c>
      <c r="N25" s="49" t="s">
        <v>259</v>
      </c>
    </row>
    <row r="26" spans="1:17" ht="24" customHeight="1">
      <c r="A26" s="44" t="s">
        <v>308</v>
      </c>
      <c r="B26" s="45" t="s">
        <v>35</v>
      </c>
      <c r="C26" s="45" t="s">
        <v>31</v>
      </c>
      <c r="D26" s="32" t="s">
        <v>257</v>
      </c>
      <c r="E26" s="48" t="s">
        <v>260</v>
      </c>
      <c r="F26" s="32">
        <v>16</v>
      </c>
      <c r="G26" s="48">
        <f t="shared" si="1"/>
        <v>25.749504000000002</v>
      </c>
      <c r="H26" s="34" t="s">
        <v>15</v>
      </c>
      <c r="I26" s="34" t="s">
        <v>36</v>
      </c>
      <c r="J26" s="32"/>
      <c r="K26" s="35" t="s">
        <v>17</v>
      </c>
      <c r="L26" s="32"/>
      <c r="M26" s="48" t="s">
        <v>261</v>
      </c>
      <c r="N26" s="49" t="s">
        <v>262</v>
      </c>
    </row>
    <row r="27" spans="1:17" ht="24" customHeight="1" thickBot="1">
      <c r="A27" s="44" t="s">
        <v>308</v>
      </c>
      <c r="B27" s="45" t="s">
        <v>35</v>
      </c>
      <c r="C27" s="45" t="s">
        <v>31</v>
      </c>
      <c r="D27" s="32" t="s">
        <v>260</v>
      </c>
      <c r="E27" s="48" t="s">
        <v>263</v>
      </c>
      <c r="F27" s="32">
        <v>10.6</v>
      </c>
      <c r="G27" s="48">
        <f t="shared" si="1"/>
        <v>17.0590464</v>
      </c>
      <c r="H27" s="34" t="s">
        <v>15</v>
      </c>
      <c r="I27" s="34" t="s">
        <v>36</v>
      </c>
      <c r="J27" s="32"/>
      <c r="K27" s="35" t="s">
        <v>17</v>
      </c>
      <c r="L27" s="32"/>
      <c r="M27" s="48" t="s">
        <v>264</v>
      </c>
      <c r="N27" s="49" t="s">
        <v>265</v>
      </c>
    </row>
    <row r="28" spans="1:17" ht="24" customHeight="1" thickTop="1" thickBot="1">
      <c r="A28" s="44" t="s">
        <v>308</v>
      </c>
      <c r="B28" s="45" t="s">
        <v>35</v>
      </c>
      <c r="C28" s="45" t="s">
        <v>31</v>
      </c>
      <c r="D28" s="45"/>
      <c r="E28" s="46"/>
      <c r="F28" s="50">
        <f>SUM(F21:F27)</f>
        <v>76</v>
      </c>
      <c r="G28" s="51">
        <f t="shared" si="1"/>
        <v>122.31014400000001</v>
      </c>
      <c r="H28" s="33" t="s">
        <v>216</v>
      </c>
      <c r="I28" s="45"/>
      <c r="J28" s="45"/>
      <c r="K28" s="46"/>
      <c r="L28" s="45"/>
      <c r="M28" s="46"/>
      <c r="N28" s="47"/>
    </row>
    <row r="29" spans="1:17" ht="24" customHeight="1" thickTop="1">
      <c r="A29" s="44" t="s">
        <v>308</v>
      </c>
      <c r="B29" s="45" t="s">
        <v>37</v>
      </c>
      <c r="C29" s="45" t="s">
        <v>38</v>
      </c>
      <c r="D29" s="32" t="s">
        <v>39</v>
      </c>
      <c r="E29" s="48" t="s">
        <v>266</v>
      </c>
      <c r="F29" s="38">
        <v>7.7</v>
      </c>
      <c r="G29" s="39">
        <f t="shared" si="1"/>
        <v>12.391948800000002</v>
      </c>
      <c r="H29" s="40" t="s">
        <v>15</v>
      </c>
      <c r="I29" s="34" t="s">
        <v>36</v>
      </c>
      <c r="J29" s="32"/>
      <c r="K29" s="35" t="s">
        <v>17</v>
      </c>
      <c r="L29" s="34" t="s">
        <v>17</v>
      </c>
      <c r="M29" s="48"/>
      <c r="N29" s="49"/>
    </row>
    <row r="30" spans="1:17" ht="24" customHeight="1">
      <c r="A30" s="44" t="s">
        <v>308</v>
      </c>
      <c r="B30" s="32" t="s">
        <v>40</v>
      </c>
      <c r="C30" s="32" t="s">
        <v>31</v>
      </c>
      <c r="D30" s="32" t="s">
        <v>267</v>
      </c>
      <c r="E30" s="48" t="s">
        <v>268</v>
      </c>
      <c r="F30" s="32">
        <v>23.5</v>
      </c>
      <c r="G30" s="48">
        <f t="shared" si="1"/>
        <v>37.819584000000006</v>
      </c>
      <c r="H30" s="34" t="s">
        <v>15</v>
      </c>
      <c r="I30" s="34" t="s">
        <v>41</v>
      </c>
      <c r="J30" s="32"/>
      <c r="K30" s="35" t="s">
        <v>17</v>
      </c>
      <c r="L30" s="32"/>
      <c r="M30" s="48" t="s">
        <v>269</v>
      </c>
      <c r="N30" s="49" t="s">
        <v>270</v>
      </c>
    </row>
    <row r="31" spans="1:17" ht="24" customHeight="1">
      <c r="A31" s="44" t="s">
        <v>308</v>
      </c>
      <c r="B31" s="45" t="s">
        <v>40</v>
      </c>
      <c r="C31" s="45" t="s">
        <v>31</v>
      </c>
      <c r="D31" s="32" t="s">
        <v>271</v>
      </c>
      <c r="E31" s="48" t="s">
        <v>272</v>
      </c>
      <c r="F31" s="32">
        <v>5</v>
      </c>
      <c r="G31" s="48">
        <f>SUM(F31*1.609344)</f>
        <v>8.0467200000000005</v>
      </c>
      <c r="H31" s="34" t="s">
        <v>15</v>
      </c>
      <c r="I31" s="34" t="s">
        <v>41</v>
      </c>
      <c r="J31" s="32"/>
      <c r="K31" s="35" t="s">
        <v>17</v>
      </c>
      <c r="L31" s="32"/>
      <c r="M31" s="48" t="s">
        <v>273</v>
      </c>
      <c r="N31" s="49" t="s">
        <v>274</v>
      </c>
    </row>
    <row r="32" spans="1:17" ht="24" customHeight="1">
      <c r="A32" s="44" t="s">
        <v>308</v>
      </c>
      <c r="B32" s="45" t="s">
        <v>40</v>
      </c>
      <c r="C32" s="45" t="s">
        <v>31</v>
      </c>
      <c r="D32" s="32" t="s">
        <v>275</v>
      </c>
      <c r="E32" s="48" t="s">
        <v>276</v>
      </c>
      <c r="F32" s="32">
        <v>21.8</v>
      </c>
      <c r="G32" s="48">
        <f>SUM(F32*1.609344)</f>
        <v>35.083699200000005</v>
      </c>
      <c r="H32" s="34" t="s">
        <v>15</v>
      </c>
      <c r="I32" s="34" t="s">
        <v>42</v>
      </c>
      <c r="J32" s="32"/>
      <c r="K32" s="35" t="s">
        <v>17</v>
      </c>
      <c r="L32" s="32"/>
      <c r="M32" s="48" t="s">
        <v>277</v>
      </c>
      <c r="N32" s="49" t="s">
        <v>283</v>
      </c>
    </row>
    <row r="33" spans="1:14" ht="24" customHeight="1">
      <c r="A33" s="44" t="s">
        <v>308</v>
      </c>
      <c r="B33" s="45" t="s">
        <v>40</v>
      </c>
      <c r="C33" s="45" t="s">
        <v>31</v>
      </c>
      <c r="D33" s="45"/>
      <c r="E33" s="46"/>
      <c r="F33" s="45"/>
      <c r="G33" s="46"/>
      <c r="H33" s="33"/>
      <c r="I33" s="33"/>
      <c r="J33" s="45"/>
      <c r="K33" s="36"/>
      <c r="L33" s="45"/>
      <c r="M33" s="46"/>
      <c r="N33" s="47" t="s">
        <v>284</v>
      </c>
    </row>
    <row r="34" spans="1:14" ht="24" customHeight="1" thickBot="1">
      <c r="A34" s="44" t="s">
        <v>308</v>
      </c>
      <c r="B34" s="45" t="s">
        <v>40</v>
      </c>
      <c r="C34" s="45" t="s">
        <v>31</v>
      </c>
      <c r="D34" s="32" t="s">
        <v>278</v>
      </c>
      <c r="E34" s="48" t="s">
        <v>279</v>
      </c>
      <c r="F34" s="32">
        <v>31.7</v>
      </c>
      <c r="G34" s="48">
        <f t="shared" ref="G34:G39" si="2">SUM(F34*1.609344)</f>
        <v>51.016204800000004</v>
      </c>
      <c r="H34" s="34" t="s">
        <v>15</v>
      </c>
      <c r="I34" s="34" t="s">
        <v>43</v>
      </c>
      <c r="J34" s="32"/>
      <c r="K34" s="35" t="s">
        <v>17</v>
      </c>
      <c r="L34" s="32"/>
      <c r="M34" s="48" t="s">
        <v>280</v>
      </c>
      <c r="N34" s="49" t="s">
        <v>282</v>
      </c>
    </row>
    <row r="35" spans="1:14" ht="24" customHeight="1" thickTop="1" thickBot="1">
      <c r="A35" s="44" t="s">
        <v>308</v>
      </c>
      <c r="B35" s="45" t="s">
        <v>40</v>
      </c>
      <c r="C35" s="45" t="s">
        <v>31</v>
      </c>
      <c r="D35" s="45"/>
      <c r="E35" s="46"/>
      <c r="F35" s="50">
        <f>SUM(F30:F34)</f>
        <v>82</v>
      </c>
      <c r="G35" s="51">
        <f t="shared" si="2"/>
        <v>131.96620799999999</v>
      </c>
      <c r="H35" s="33" t="s">
        <v>216</v>
      </c>
      <c r="I35" s="45"/>
      <c r="J35" s="45"/>
      <c r="K35" s="46"/>
      <c r="L35" s="45"/>
      <c r="M35" s="46"/>
      <c r="N35" s="47" t="s">
        <v>281</v>
      </c>
    </row>
    <row r="36" spans="1:14" ht="20.100000000000001" customHeight="1" thickTop="1">
      <c r="A36" s="44" t="s">
        <v>309</v>
      </c>
      <c r="B36" s="45" t="s">
        <v>310</v>
      </c>
      <c r="C36" s="45" t="s">
        <v>44</v>
      </c>
      <c r="D36" s="32" t="s">
        <v>45</v>
      </c>
      <c r="E36" s="48" t="s">
        <v>46</v>
      </c>
      <c r="F36" s="38">
        <v>21.3</v>
      </c>
      <c r="G36" s="39">
        <f t="shared" si="2"/>
        <v>34.279027200000002</v>
      </c>
      <c r="H36" s="40" t="s">
        <v>15</v>
      </c>
      <c r="I36" s="34" t="s">
        <v>36</v>
      </c>
      <c r="J36" s="32"/>
      <c r="K36" s="35" t="s">
        <v>17</v>
      </c>
      <c r="L36" s="34" t="s">
        <v>17</v>
      </c>
      <c r="M36" s="48"/>
      <c r="N36" s="49" t="s">
        <v>225</v>
      </c>
    </row>
    <row r="37" spans="1:14" ht="20.100000000000001" customHeight="1">
      <c r="A37" s="44" t="s">
        <v>309</v>
      </c>
      <c r="B37" s="45" t="s">
        <v>310</v>
      </c>
      <c r="C37" s="45" t="s">
        <v>44</v>
      </c>
      <c r="D37" s="32" t="s">
        <v>46</v>
      </c>
      <c r="E37" s="48" t="s">
        <v>47</v>
      </c>
      <c r="F37" s="32">
        <v>130</v>
      </c>
      <c r="G37" s="48">
        <f t="shared" si="2"/>
        <v>209.21472</v>
      </c>
      <c r="H37" s="34" t="s">
        <v>26</v>
      </c>
      <c r="I37" s="34" t="s">
        <v>48</v>
      </c>
      <c r="J37" s="32"/>
      <c r="K37" s="35" t="s">
        <v>17</v>
      </c>
      <c r="L37" s="34" t="s">
        <v>17</v>
      </c>
      <c r="M37" s="48"/>
      <c r="N37" s="49" t="s">
        <v>225</v>
      </c>
    </row>
    <row r="38" spans="1:14" ht="20.100000000000001" customHeight="1" thickBot="1">
      <c r="A38" s="44" t="s">
        <v>309</v>
      </c>
      <c r="B38" s="45" t="s">
        <v>310</v>
      </c>
      <c r="C38" s="45" t="s">
        <v>44</v>
      </c>
      <c r="D38" s="32"/>
      <c r="E38" s="48"/>
      <c r="F38" s="32">
        <v>5.5</v>
      </c>
      <c r="G38" s="48">
        <f t="shared" si="2"/>
        <v>8.8513920000000006</v>
      </c>
      <c r="H38" s="34" t="s">
        <v>15</v>
      </c>
      <c r="I38" s="34" t="s">
        <v>48</v>
      </c>
      <c r="J38" s="32"/>
      <c r="K38" s="35" t="s">
        <v>17</v>
      </c>
      <c r="L38" s="34" t="s">
        <v>17</v>
      </c>
      <c r="M38" s="48"/>
      <c r="N38" s="49" t="s">
        <v>225</v>
      </c>
    </row>
    <row r="39" spans="1:14" ht="20.100000000000001" customHeight="1" thickTop="1" thickBot="1">
      <c r="A39" s="44" t="s">
        <v>309</v>
      </c>
      <c r="B39" s="45" t="s">
        <v>310</v>
      </c>
      <c r="C39" s="45" t="s">
        <v>44</v>
      </c>
      <c r="D39" s="45"/>
      <c r="E39" s="46"/>
      <c r="F39" s="50">
        <f>SUM(F36:F38)</f>
        <v>156.80000000000001</v>
      </c>
      <c r="G39" s="51">
        <f t="shared" si="2"/>
        <v>252.34513920000003</v>
      </c>
      <c r="H39" s="33" t="s">
        <v>216</v>
      </c>
      <c r="I39" s="45"/>
      <c r="J39" s="45"/>
      <c r="K39" s="46"/>
      <c r="L39" s="45"/>
      <c r="M39" s="46"/>
      <c r="N39" s="47"/>
    </row>
    <row r="40" spans="1:14" ht="20.100000000000001" customHeight="1" thickTop="1">
      <c r="A40" s="44" t="s">
        <v>311</v>
      </c>
      <c r="B40" s="45" t="s">
        <v>49</v>
      </c>
      <c r="C40" s="45" t="s">
        <v>50</v>
      </c>
      <c r="D40" s="38" t="s">
        <v>51</v>
      </c>
      <c r="E40" s="39" t="s">
        <v>52</v>
      </c>
      <c r="F40" s="38">
        <v>109.7</v>
      </c>
      <c r="G40" s="39">
        <f t="shared" ref="G40:G47" si="3">SUM(F40*1.609344)</f>
        <v>176.54503680000002</v>
      </c>
      <c r="H40" s="40" t="s">
        <v>26</v>
      </c>
      <c r="I40" s="40" t="s">
        <v>53</v>
      </c>
      <c r="J40" s="38" t="s">
        <v>3</v>
      </c>
      <c r="K40" s="42" t="s">
        <v>17</v>
      </c>
      <c r="L40" s="38"/>
      <c r="M40" s="39" t="s">
        <v>54</v>
      </c>
      <c r="N40" s="43" t="s">
        <v>285</v>
      </c>
    </row>
    <row r="41" spans="1:14" ht="20.100000000000001" customHeight="1">
      <c r="A41" s="44" t="s">
        <v>311</v>
      </c>
      <c r="B41" s="45"/>
      <c r="C41" s="45"/>
      <c r="D41" s="45" t="s">
        <v>3</v>
      </c>
      <c r="E41" s="46" t="s">
        <v>3</v>
      </c>
      <c r="F41" s="32">
        <v>17.3</v>
      </c>
      <c r="G41" s="48">
        <f t="shared" si="3"/>
        <v>27.841651200000005</v>
      </c>
      <c r="H41" s="34" t="s">
        <v>15</v>
      </c>
      <c r="I41" s="34" t="s">
        <v>53</v>
      </c>
      <c r="J41" s="32" t="s">
        <v>3</v>
      </c>
      <c r="K41" s="35" t="s">
        <v>17</v>
      </c>
      <c r="L41" s="32"/>
      <c r="M41" s="48" t="s">
        <v>54</v>
      </c>
      <c r="N41" s="49" t="s">
        <v>3</v>
      </c>
    </row>
    <row r="42" spans="1:14" ht="20.100000000000001" customHeight="1">
      <c r="A42" s="44" t="s">
        <v>311</v>
      </c>
      <c r="B42" s="32" t="s">
        <v>55</v>
      </c>
      <c r="C42" s="32" t="s">
        <v>50</v>
      </c>
      <c r="D42" s="32" t="s">
        <v>288</v>
      </c>
      <c r="E42" s="48" t="s">
        <v>289</v>
      </c>
      <c r="F42" s="32">
        <v>6</v>
      </c>
      <c r="G42" s="48">
        <f t="shared" si="3"/>
        <v>9.6560640000000006</v>
      </c>
      <c r="H42" s="34" t="s">
        <v>15</v>
      </c>
      <c r="I42" s="34" t="s">
        <v>56</v>
      </c>
      <c r="J42" s="32" t="s">
        <v>3</v>
      </c>
      <c r="K42" s="35" t="s">
        <v>17</v>
      </c>
      <c r="L42" s="32"/>
      <c r="M42" s="48" t="s">
        <v>54</v>
      </c>
      <c r="N42" s="49" t="s">
        <v>3</v>
      </c>
    </row>
    <row r="43" spans="1:14" ht="20.100000000000001" customHeight="1">
      <c r="A43" s="44" t="s">
        <v>311</v>
      </c>
      <c r="B43" s="32" t="s">
        <v>57</v>
      </c>
      <c r="C43" s="32" t="s">
        <v>50</v>
      </c>
      <c r="D43" s="32" t="s">
        <v>59</v>
      </c>
      <c r="E43" s="48" t="s">
        <v>60</v>
      </c>
      <c r="F43" s="32">
        <v>34</v>
      </c>
      <c r="G43" s="48">
        <f t="shared" si="3"/>
        <v>54.717696000000004</v>
      </c>
      <c r="H43" s="34" t="s">
        <v>26</v>
      </c>
      <c r="I43" s="34" t="s">
        <v>58</v>
      </c>
      <c r="J43" s="32" t="s">
        <v>3</v>
      </c>
      <c r="K43" s="35" t="s">
        <v>17</v>
      </c>
      <c r="L43" s="32"/>
      <c r="M43" s="48" t="s">
        <v>54</v>
      </c>
      <c r="N43" s="49"/>
    </row>
    <row r="44" spans="1:14" ht="20.100000000000001" customHeight="1">
      <c r="A44" s="44" t="s">
        <v>311</v>
      </c>
      <c r="B44" s="32" t="s">
        <v>57</v>
      </c>
      <c r="C44" s="32" t="s">
        <v>50</v>
      </c>
      <c r="D44" s="32" t="s">
        <v>60</v>
      </c>
      <c r="E44" s="48" t="s">
        <v>61</v>
      </c>
      <c r="F44" s="32">
        <v>19</v>
      </c>
      <c r="G44" s="48">
        <f t="shared" si="3"/>
        <v>30.577536000000002</v>
      </c>
      <c r="H44" s="34" t="s">
        <v>15</v>
      </c>
      <c r="I44" s="34" t="s">
        <v>58</v>
      </c>
      <c r="J44" s="32" t="s">
        <v>3</v>
      </c>
      <c r="K44" s="35" t="s">
        <v>17</v>
      </c>
      <c r="L44" s="32"/>
      <c r="M44" s="48" t="s">
        <v>54</v>
      </c>
      <c r="N44" s="49" t="s">
        <v>286</v>
      </c>
    </row>
    <row r="45" spans="1:14" ht="20.100000000000001" customHeight="1">
      <c r="A45" s="44" t="s">
        <v>311</v>
      </c>
      <c r="B45" s="32" t="s">
        <v>62</v>
      </c>
      <c r="C45" s="32" t="s">
        <v>50</v>
      </c>
      <c r="D45" s="32" t="s">
        <v>52</v>
      </c>
      <c r="E45" s="48" t="s">
        <v>287</v>
      </c>
      <c r="F45" s="32">
        <v>47.4</v>
      </c>
      <c r="G45" s="48">
        <f t="shared" si="3"/>
        <v>76.282905600000007</v>
      </c>
      <c r="H45" s="34" t="s">
        <v>26</v>
      </c>
      <c r="I45" s="34" t="s">
        <v>63</v>
      </c>
      <c r="J45" s="32" t="s">
        <v>3</v>
      </c>
      <c r="K45" s="35" t="s">
        <v>17</v>
      </c>
      <c r="L45" s="32"/>
      <c r="M45" s="48" t="s">
        <v>54</v>
      </c>
      <c r="N45" s="49"/>
    </row>
    <row r="46" spans="1:14" ht="20.100000000000001" customHeight="1" thickBot="1">
      <c r="A46" s="44" t="s">
        <v>311</v>
      </c>
      <c r="B46" s="45" t="s">
        <v>62</v>
      </c>
      <c r="C46" s="45" t="s">
        <v>50</v>
      </c>
      <c r="D46" s="45" t="s">
        <v>52</v>
      </c>
      <c r="E46" s="46" t="s">
        <v>287</v>
      </c>
      <c r="F46" s="32">
        <v>2.7</v>
      </c>
      <c r="G46" s="48">
        <f t="shared" si="3"/>
        <v>4.345228800000001</v>
      </c>
      <c r="H46" s="34" t="s">
        <v>15</v>
      </c>
      <c r="I46" s="34" t="s">
        <v>63</v>
      </c>
      <c r="J46" s="32" t="s">
        <v>3</v>
      </c>
      <c r="K46" s="35" t="s">
        <v>17</v>
      </c>
      <c r="L46" s="32"/>
      <c r="M46" s="48" t="s">
        <v>54</v>
      </c>
      <c r="N46" s="49"/>
    </row>
    <row r="47" spans="1:14" ht="20.100000000000001" customHeight="1" thickTop="1" thickBot="1">
      <c r="A47" s="44" t="s">
        <v>311</v>
      </c>
      <c r="B47" s="45" t="s">
        <v>62</v>
      </c>
      <c r="C47" s="45" t="s">
        <v>50</v>
      </c>
      <c r="D47" s="45"/>
      <c r="E47" s="46"/>
      <c r="F47" s="50">
        <f>SUM(F40:F46)</f>
        <v>236.1</v>
      </c>
      <c r="G47" s="51">
        <f t="shared" si="3"/>
        <v>379.96611840000003</v>
      </c>
      <c r="H47" s="33" t="s">
        <v>216</v>
      </c>
      <c r="I47" s="45"/>
      <c r="J47" s="45"/>
      <c r="K47" s="46"/>
      <c r="L47" s="45"/>
      <c r="M47" s="46"/>
      <c r="N47" s="47"/>
    </row>
    <row r="48" spans="1:14" ht="24" customHeight="1" thickTop="1">
      <c r="A48" s="44" t="s">
        <v>312</v>
      </c>
      <c r="B48" s="45" t="s">
        <v>64</v>
      </c>
      <c r="C48" s="45" t="s">
        <v>65</v>
      </c>
      <c r="D48" s="38" t="s">
        <v>66</v>
      </c>
      <c r="E48" s="39" t="s">
        <v>67</v>
      </c>
      <c r="F48" s="38">
        <v>35.9</v>
      </c>
      <c r="G48" s="39">
        <f t="shared" ref="G48:G56" si="4">SUM(F48*1.609344)</f>
        <v>57.775449600000002</v>
      </c>
      <c r="H48" s="40" t="s">
        <v>26</v>
      </c>
      <c r="I48" s="40" t="s">
        <v>23</v>
      </c>
      <c r="J48" s="38" t="s">
        <v>3</v>
      </c>
      <c r="K48" s="42" t="s">
        <v>17</v>
      </c>
      <c r="L48" s="38" t="s">
        <v>3</v>
      </c>
      <c r="M48" s="39" t="s">
        <v>68</v>
      </c>
      <c r="N48" s="43"/>
    </row>
    <row r="49" spans="1:14" ht="20.100000000000001" customHeight="1">
      <c r="A49" s="44" t="s">
        <v>312</v>
      </c>
      <c r="B49" s="32" t="s">
        <v>64</v>
      </c>
      <c r="C49" s="32" t="s">
        <v>65</v>
      </c>
      <c r="D49" s="32" t="s">
        <v>66</v>
      </c>
      <c r="E49" s="48" t="s">
        <v>67</v>
      </c>
      <c r="F49" s="32">
        <v>11.6</v>
      </c>
      <c r="G49" s="48">
        <f t="shared" si="4"/>
        <v>18.6683904</v>
      </c>
      <c r="H49" s="34" t="s">
        <v>15</v>
      </c>
      <c r="I49" s="34" t="s">
        <v>23</v>
      </c>
      <c r="J49" s="32" t="s">
        <v>3</v>
      </c>
      <c r="K49" s="35" t="s">
        <v>17</v>
      </c>
      <c r="L49" s="32" t="s">
        <v>3</v>
      </c>
      <c r="M49" s="48" t="s">
        <v>68</v>
      </c>
      <c r="N49" s="49"/>
    </row>
    <row r="50" spans="1:14" ht="20.100000000000001" customHeight="1">
      <c r="A50" s="44" t="s">
        <v>312</v>
      </c>
      <c r="B50" s="32" t="s">
        <v>64</v>
      </c>
      <c r="C50" s="32" t="s">
        <v>65</v>
      </c>
      <c r="D50" s="32" t="s">
        <v>69</v>
      </c>
      <c r="E50" s="48" t="s">
        <v>70</v>
      </c>
      <c r="F50" s="32">
        <v>6.1</v>
      </c>
      <c r="G50" s="48">
        <f t="shared" si="4"/>
        <v>9.8169983999999992</v>
      </c>
      <c r="H50" s="34" t="s">
        <v>26</v>
      </c>
      <c r="I50" s="34" t="s">
        <v>23</v>
      </c>
      <c r="J50" s="32" t="s">
        <v>3</v>
      </c>
      <c r="K50" s="35" t="s">
        <v>17</v>
      </c>
      <c r="L50" s="32" t="s">
        <v>3</v>
      </c>
      <c r="M50" s="48" t="s">
        <v>68</v>
      </c>
      <c r="N50" s="49"/>
    </row>
    <row r="51" spans="1:14" ht="20.100000000000001" customHeight="1">
      <c r="A51" s="44" t="s">
        <v>312</v>
      </c>
      <c r="B51" s="32" t="s">
        <v>64</v>
      </c>
      <c r="C51" s="32" t="s">
        <v>65</v>
      </c>
      <c r="D51" s="32" t="s">
        <v>69</v>
      </c>
      <c r="E51" s="48" t="s">
        <v>70</v>
      </c>
      <c r="F51" s="32">
        <v>0.9</v>
      </c>
      <c r="G51" s="48">
        <f t="shared" si="4"/>
        <v>1.4484096000000002</v>
      </c>
      <c r="H51" s="34" t="s">
        <v>15</v>
      </c>
      <c r="I51" s="34" t="s">
        <v>23</v>
      </c>
      <c r="J51" s="32" t="s">
        <v>3</v>
      </c>
      <c r="K51" s="35" t="s">
        <v>17</v>
      </c>
      <c r="L51" s="32" t="s">
        <v>3</v>
      </c>
      <c r="M51" s="48" t="s">
        <v>68</v>
      </c>
      <c r="N51" s="49"/>
    </row>
    <row r="52" spans="1:14" ht="24" customHeight="1">
      <c r="A52" s="44" t="s">
        <v>312</v>
      </c>
      <c r="B52" s="32" t="s">
        <v>71</v>
      </c>
      <c r="C52" s="32" t="s">
        <v>65</v>
      </c>
      <c r="D52" s="32" t="s">
        <v>72</v>
      </c>
      <c r="E52" s="48" t="s">
        <v>73</v>
      </c>
      <c r="F52" s="32">
        <v>0.4</v>
      </c>
      <c r="G52" s="48">
        <f t="shared" si="4"/>
        <v>0.64373760000000013</v>
      </c>
      <c r="H52" s="34" t="s">
        <v>15</v>
      </c>
      <c r="I52" s="34" t="s">
        <v>74</v>
      </c>
      <c r="J52" s="32" t="s">
        <v>3</v>
      </c>
      <c r="K52" s="35" t="s">
        <v>17</v>
      </c>
      <c r="L52" s="32" t="s">
        <v>3</v>
      </c>
      <c r="M52" s="48" t="s">
        <v>68</v>
      </c>
      <c r="N52" s="49"/>
    </row>
    <row r="53" spans="1:14" ht="20.100000000000001" customHeight="1">
      <c r="A53" s="44" t="s">
        <v>312</v>
      </c>
      <c r="B53" s="32" t="s">
        <v>75</v>
      </c>
      <c r="C53" s="32" t="s">
        <v>65</v>
      </c>
      <c r="D53" s="32" t="s">
        <v>76</v>
      </c>
      <c r="E53" s="48" t="s">
        <v>77</v>
      </c>
      <c r="F53" s="32">
        <v>0.4</v>
      </c>
      <c r="G53" s="48">
        <f t="shared" si="4"/>
        <v>0.64373760000000013</v>
      </c>
      <c r="H53" s="34" t="s">
        <v>15</v>
      </c>
      <c r="I53" s="34" t="s">
        <v>24</v>
      </c>
      <c r="J53" s="32" t="s">
        <v>3</v>
      </c>
      <c r="K53" s="35" t="s">
        <v>17</v>
      </c>
      <c r="L53" s="32" t="s">
        <v>3</v>
      </c>
      <c r="M53" s="48" t="s">
        <v>68</v>
      </c>
      <c r="N53" s="49"/>
    </row>
    <row r="54" spans="1:14" ht="20.100000000000001" customHeight="1">
      <c r="A54" s="44" t="s">
        <v>312</v>
      </c>
      <c r="B54" s="32" t="s">
        <v>78</v>
      </c>
      <c r="C54" s="32" t="s">
        <v>65</v>
      </c>
      <c r="D54" s="32" t="s">
        <v>67</v>
      </c>
      <c r="E54" s="48" t="s">
        <v>69</v>
      </c>
      <c r="F54" s="32">
        <v>38.799999999999997</v>
      </c>
      <c r="G54" s="48">
        <f t="shared" si="4"/>
        <v>62.4425472</v>
      </c>
      <c r="H54" s="34" t="s">
        <v>26</v>
      </c>
      <c r="I54" s="34" t="s">
        <v>79</v>
      </c>
      <c r="J54" s="32" t="s">
        <v>3</v>
      </c>
      <c r="K54" s="35" t="s">
        <v>17</v>
      </c>
      <c r="L54" s="32" t="s">
        <v>3</v>
      </c>
      <c r="M54" s="48" t="s">
        <v>68</v>
      </c>
      <c r="N54" s="49"/>
    </row>
    <row r="55" spans="1:14" ht="20.100000000000001" customHeight="1" thickBot="1">
      <c r="A55" s="44" t="s">
        <v>312</v>
      </c>
      <c r="B55" s="32" t="s">
        <v>78</v>
      </c>
      <c r="C55" s="32" t="s">
        <v>65</v>
      </c>
      <c r="D55" s="32" t="s">
        <v>80</v>
      </c>
      <c r="E55" s="48" t="s">
        <v>69</v>
      </c>
      <c r="F55" s="32">
        <v>11.7</v>
      </c>
      <c r="G55" s="48">
        <f t="shared" si="4"/>
        <v>18.829324799999998</v>
      </c>
      <c r="H55" s="34" t="s">
        <v>15</v>
      </c>
      <c r="I55" s="34" t="s">
        <v>79</v>
      </c>
      <c r="J55" s="32" t="s">
        <v>3</v>
      </c>
      <c r="K55" s="35" t="s">
        <v>17</v>
      </c>
      <c r="L55" s="32" t="s">
        <v>3</v>
      </c>
      <c r="M55" s="48" t="s">
        <v>68</v>
      </c>
      <c r="N55" s="49"/>
    </row>
    <row r="56" spans="1:14" ht="20.100000000000001" customHeight="1" thickTop="1" thickBot="1">
      <c r="A56" s="44" t="s">
        <v>312</v>
      </c>
      <c r="B56" s="45" t="s">
        <v>78</v>
      </c>
      <c r="C56" s="45" t="s">
        <v>65</v>
      </c>
      <c r="D56" s="45"/>
      <c r="E56" s="46"/>
      <c r="F56" s="50">
        <f>SUM(F48:F55)</f>
        <v>105.8</v>
      </c>
      <c r="G56" s="51">
        <f t="shared" si="4"/>
        <v>170.26859519999999</v>
      </c>
      <c r="H56" s="33" t="s">
        <v>216</v>
      </c>
      <c r="I56" s="45"/>
      <c r="J56" s="45"/>
      <c r="K56" s="46"/>
      <c r="L56" s="45"/>
      <c r="M56" s="46"/>
      <c r="N56" s="47"/>
    </row>
    <row r="57" spans="1:14" ht="20.100000000000001" customHeight="1" thickTop="1">
      <c r="A57" s="44" t="s">
        <v>313</v>
      </c>
      <c r="B57" s="45" t="s">
        <v>81</v>
      </c>
      <c r="C57" s="45" t="s">
        <v>82</v>
      </c>
      <c r="D57" s="38" t="s">
        <v>83</v>
      </c>
      <c r="E57" s="39" t="s">
        <v>84</v>
      </c>
      <c r="F57" s="38">
        <v>68.5</v>
      </c>
      <c r="G57" s="39">
        <f>SUM(F57*1.609344)</f>
        <v>110.240064</v>
      </c>
      <c r="H57" s="40" t="s">
        <v>26</v>
      </c>
      <c r="I57" s="40" t="s">
        <v>36</v>
      </c>
      <c r="J57" s="38" t="s">
        <v>3</v>
      </c>
      <c r="K57" s="42" t="s">
        <v>17</v>
      </c>
      <c r="L57" s="38" t="s">
        <v>18</v>
      </c>
      <c r="M57" s="39" t="s">
        <v>85</v>
      </c>
      <c r="N57" s="43" t="s">
        <v>86</v>
      </c>
    </row>
    <row r="58" spans="1:14" ht="20.100000000000001" customHeight="1" thickBot="1">
      <c r="A58" s="44" t="s">
        <v>313</v>
      </c>
      <c r="B58" s="45" t="s">
        <v>81</v>
      </c>
      <c r="C58" s="45" t="s">
        <v>82</v>
      </c>
      <c r="D58" s="45" t="s">
        <v>83</v>
      </c>
      <c r="E58" s="46" t="s">
        <v>84</v>
      </c>
      <c r="F58" s="32">
        <v>67.099999999999994</v>
      </c>
      <c r="G58" s="48">
        <f>SUM(F58*1.609344)</f>
        <v>107.9869824</v>
      </c>
      <c r="H58" s="34" t="s">
        <v>15</v>
      </c>
      <c r="I58" s="34" t="s">
        <v>36</v>
      </c>
      <c r="J58" s="32" t="s">
        <v>3</v>
      </c>
      <c r="K58" s="35" t="s">
        <v>17</v>
      </c>
      <c r="L58" s="32" t="s">
        <v>18</v>
      </c>
      <c r="M58" s="48" t="s">
        <v>85</v>
      </c>
      <c r="N58" s="47" t="s">
        <v>87</v>
      </c>
    </row>
    <row r="59" spans="1:14" ht="20.100000000000001" customHeight="1" thickTop="1" thickBot="1">
      <c r="A59" s="44" t="s">
        <v>313</v>
      </c>
      <c r="B59" s="45" t="s">
        <v>81</v>
      </c>
      <c r="C59" s="45" t="s">
        <v>82</v>
      </c>
      <c r="D59" s="45" t="s">
        <v>83</v>
      </c>
      <c r="E59" s="46" t="s">
        <v>84</v>
      </c>
      <c r="F59" s="50">
        <f>SUM(F57:F58)</f>
        <v>135.6</v>
      </c>
      <c r="G59" s="51">
        <f>SUM(F59*1.609344)</f>
        <v>218.22704640000001</v>
      </c>
      <c r="H59" s="33" t="s">
        <v>216</v>
      </c>
      <c r="I59" s="45"/>
      <c r="J59" s="45"/>
      <c r="K59" s="46"/>
      <c r="L59" s="45"/>
      <c r="M59" s="46" t="s">
        <v>3</v>
      </c>
      <c r="N59" s="47"/>
    </row>
    <row r="60" spans="1:14" ht="20.100000000000001" customHeight="1" thickTop="1">
      <c r="A60" s="44" t="s">
        <v>314</v>
      </c>
      <c r="B60" s="45" t="s">
        <v>88</v>
      </c>
      <c r="C60" s="45" t="s">
        <v>89</v>
      </c>
      <c r="D60" s="45" t="s">
        <v>90</v>
      </c>
      <c r="E60" s="46" t="s">
        <v>91</v>
      </c>
      <c r="F60" s="38">
        <v>12</v>
      </c>
      <c r="G60" s="39">
        <f t="shared" ref="G60:G65" si="5">SUM(F60*1.609344)</f>
        <v>19.312128000000001</v>
      </c>
      <c r="H60" s="40" t="s">
        <v>26</v>
      </c>
      <c r="I60" s="40" t="s">
        <v>23</v>
      </c>
      <c r="J60" s="38" t="s">
        <v>3</v>
      </c>
      <c r="K60" s="42" t="s">
        <v>17</v>
      </c>
      <c r="L60" s="40" t="s">
        <v>17</v>
      </c>
      <c r="M60" s="39" t="s">
        <v>3</v>
      </c>
      <c r="N60" s="43" t="s">
        <v>92</v>
      </c>
    </row>
    <row r="61" spans="1:14" ht="20.100000000000001" customHeight="1" thickBot="1">
      <c r="A61" s="44" t="s">
        <v>314</v>
      </c>
      <c r="B61" s="45" t="s">
        <v>88</v>
      </c>
      <c r="C61" s="45" t="s">
        <v>89</v>
      </c>
      <c r="D61" s="45" t="s">
        <v>90</v>
      </c>
      <c r="E61" s="46" t="s">
        <v>91</v>
      </c>
      <c r="F61" s="32">
        <v>3.2</v>
      </c>
      <c r="G61" s="48">
        <f t="shared" si="5"/>
        <v>5.1499008000000011</v>
      </c>
      <c r="H61" s="34" t="s">
        <v>15</v>
      </c>
      <c r="I61" s="34" t="s">
        <v>23</v>
      </c>
      <c r="J61" s="32" t="s">
        <v>3</v>
      </c>
      <c r="K61" s="35" t="s">
        <v>17</v>
      </c>
      <c r="L61" s="34" t="s">
        <v>17</v>
      </c>
      <c r="M61" s="48" t="s">
        <v>3</v>
      </c>
      <c r="N61" s="49" t="s">
        <v>93</v>
      </c>
    </row>
    <row r="62" spans="1:14" ht="20.100000000000001" customHeight="1" thickTop="1" thickBot="1">
      <c r="A62" s="44" t="s">
        <v>314</v>
      </c>
      <c r="B62" s="45" t="s">
        <v>88</v>
      </c>
      <c r="C62" s="45" t="s">
        <v>89</v>
      </c>
      <c r="D62" s="45" t="s">
        <v>90</v>
      </c>
      <c r="E62" s="46" t="s">
        <v>91</v>
      </c>
      <c r="F62" s="50">
        <f>SUM(F60:F61)</f>
        <v>15.2</v>
      </c>
      <c r="G62" s="51">
        <f t="shared" si="5"/>
        <v>24.462028799999999</v>
      </c>
      <c r="H62" s="33" t="s">
        <v>216</v>
      </c>
      <c r="I62" s="45"/>
      <c r="J62" s="45"/>
      <c r="K62" s="46"/>
      <c r="L62" s="45"/>
      <c r="M62" s="46"/>
      <c r="N62" s="47"/>
    </row>
    <row r="63" spans="1:14" ht="20.100000000000001" customHeight="1" thickTop="1">
      <c r="A63" s="44" t="s">
        <v>314</v>
      </c>
      <c r="B63" s="45" t="s">
        <v>94</v>
      </c>
      <c r="C63" s="45" t="s">
        <v>89</v>
      </c>
      <c r="D63" s="45" t="s">
        <v>95</v>
      </c>
      <c r="E63" s="46" t="s">
        <v>96</v>
      </c>
      <c r="F63" s="38">
        <v>8.9</v>
      </c>
      <c r="G63" s="39">
        <f t="shared" si="5"/>
        <v>14.323161600000002</v>
      </c>
      <c r="H63" s="40" t="s">
        <v>26</v>
      </c>
      <c r="I63" s="34" t="s">
        <v>97</v>
      </c>
      <c r="J63" s="32" t="s">
        <v>3</v>
      </c>
      <c r="K63" s="35" t="s">
        <v>17</v>
      </c>
      <c r="L63" s="34" t="s">
        <v>17</v>
      </c>
      <c r="M63" s="48" t="s">
        <v>3</v>
      </c>
      <c r="N63" s="49" t="s">
        <v>98</v>
      </c>
    </row>
    <row r="64" spans="1:14" ht="20.100000000000001" customHeight="1" thickBot="1">
      <c r="A64" s="44" t="s">
        <v>314</v>
      </c>
      <c r="B64" s="45" t="s">
        <v>94</v>
      </c>
      <c r="C64" s="45" t="s">
        <v>89</v>
      </c>
      <c r="D64" s="45" t="s">
        <v>95</v>
      </c>
      <c r="E64" s="46" t="s">
        <v>96</v>
      </c>
      <c r="F64" s="32">
        <v>10.6</v>
      </c>
      <c r="G64" s="48">
        <f t="shared" si="5"/>
        <v>17.0590464</v>
      </c>
      <c r="H64" s="34" t="s">
        <v>15</v>
      </c>
      <c r="I64" s="34" t="s">
        <v>97</v>
      </c>
      <c r="J64" s="32" t="s">
        <v>3</v>
      </c>
      <c r="K64" s="35" t="s">
        <v>17</v>
      </c>
      <c r="L64" s="34" t="s">
        <v>17</v>
      </c>
      <c r="M64" s="48" t="s">
        <v>3</v>
      </c>
      <c r="N64" s="49" t="s">
        <v>99</v>
      </c>
    </row>
    <row r="65" spans="1:14" ht="24" customHeight="1" thickTop="1" thickBot="1">
      <c r="A65" s="44" t="s">
        <v>314</v>
      </c>
      <c r="B65" s="45" t="s">
        <v>94</v>
      </c>
      <c r="C65" s="45" t="s">
        <v>89</v>
      </c>
      <c r="D65" s="45" t="s">
        <v>95</v>
      </c>
      <c r="E65" s="46" t="s">
        <v>96</v>
      </c>
      <c r="F65" s="50">
        <f>SUM(F63:F64)</f>
        <v>19.5</v>
      </c>
      <c r="G65" s="51">
        <f t="shared" si="5"/>
        <v>31.382208000000002</v>
      </c>
      <c r="H65" s="33" t="s">
        <v>216</v>
      </c>
      <c r="I65" s="33" t="s">
        <v>97</v>
      </c>
      <c r="J65" s="45"/>
      <c r="K65" s="36" t="s">
        <v>17</v>
      </c>
      <c r="L65" s="33" t="s">
        <v>17</v>
      </c>
      <c r="M65" s="46"/>
      <c r="N65" s="47"/>
    </row>
    <row r="66" spans="1:14" ht="20.100000000000001" customHeight="1" thickTop="1">
      <c r="A66" s="44" t="s">
        <v>317</v>
      </c>
      <c r="B66" s="45" t="s">
        <v>315</v>
      </c>
      <c r="C66" s="45" t="s">
        <v>101</v>
      </c>
      <c r="D66" s="45" t="s">
        <v>102</v>
      </c>
      <c r="E66" s="46" t="s">
        <v>103</v>
      </c>
      <c r="F66" s="38">
        <v>16.8</v>
      </c>
      <c r="G66" s="39">
        <f t="shared" ref="G66:G72" si="6">SUM(F66*1.609344)</f>
        <v>27.036979200000005</v>
      </c>
      <c r="H66" s="40" t="s">
        <v>26</v>
      </c>
      <c r="I66" s="33" t="s">
        <v>23</v>
      </c>
      <c r="J66" s="32" t="s">
        <v>3</v>
      </c>
      <c r="K66" s="35" t="s">
        <v>17</v>
      </c>
      <c r="L66" s="34"/>
      <c r="M66" s="48" t="s">
        <v>220</v>
      </c>
      <c r="N66" s="49"/>
    </row>
    <row r="67" spans="1:14" ht="24" customHeight="1" thickBot="1">
      <c r="A67" s="44" t="s">
        <v>317</v>
      </c>
      <c r="B67" s="45" t="s">
        <v>315</v>
      </c>
      <c r="C67" s="45" t="s">
        <v>101</v>
      </c>
      <c r="D67" s="45" t="s">
        <v>102</v>
      </c>
      <c r="E67" s="46" t="s">
        <v>103</v>
      </c>
      <c r="F67" s="32">
        <v>55.6</v>
      </c>
      <c r="G67" s="48">
        <f t="shared" si="6"/>
        <v>89.479526400000012</v>
      </c>
      <c r="H67" s="34" t="s">
        <v>15</v>
      </c>
      <c r="I67" s="34" t="s">
        <v>23</v>
      </c>
      <c r="J67" s="32" t="s">
        <v>3</v>
      </c>
      <c r="K67" s="35" t="s">
        <v>17</v>
      </c>
      <c r="L67" s="34"/>
      <c r="M67" s="48" t="s">
        <v>220</v>
      </c>
      <c r="N67" s="49" t="s">
        <v>104</v>
      </c>
    </row>
    <row r="68" spans="1:14" ht="20.100000000000001" customHeight="1" thickTop="1" thickBot="1">
      <c r="A68" s="44" t="s">
        <v>317</v>
      </c>
      <c r="B68" s="45" t="s">
        <v>315</v>
      </c>
      <c r="C68" s="45" t="s">
        <v>101</v>
      </c>
      <c r="D68" s="45" t="s">
        <v>102</v>
      </c>
      <c r="E68" s="46" t="s">
        <v>103</v>
      </c>
      <c r="F68" s="50">
        <f>SUM(F66:F67)</f>
        <v>72.400000000000006</v>
      </c>
      <c r="G68" s="51">
        <f t="shared" si="6"/>
        <v>116.51650560000002</v>
      </c>
      <c r="H68" s="33" t="s">
        <v>216</v>
      </c>
      <c r="I68" s="45"/>
      <c r="J68" s="45"/>
      <c r="K68" s="46"/>
      <c r="L68" s="45"/>
      <c r="M68" s="46"/>
      <c r="N68" s="47"/>
    </row>
    <row r="69" spans="1:14" ht="20.100000000000001" customHeight="1" thickTop="1">
      <c r="A69" s="44" t="s">
        <v>317</v>
      </c>
      <c r="B69" s="45" t="s">
        <v>105</v>
      </c>
      <c r="C69" s="45" t="s">
        <v>101</v>
      </c>
      <c r="D69" s="45" t="s">
        <v>106</v>
      </c>
      <c r="E69" s="46" t="s">
        <v>107</v>
      </c>
      <c r="F69" s="38">
        <v>8.6</v>
      </c>
      <c r="G69" s="39">
        <f t="shared" si="6"/>
        <v>13.8403584</v>
      </c>
      <c r="H69" s="40" t="s">
        <v>15</v>
      </c>
      <c r="I69" s="34" t="s">
        <v>108</v>
      </c>
      <c r="J69" s="32" t="s">
        <v>3</v>
      </c>
      <c r="K69" s="35" t="s">
        <v>17</v>
      </c>
      <c r="L69" s="34"/>
      <c r="M69" s="48" t="s">
        <v>220</v>
      </c>
      <c r="N69" s="49"/>
    </row>
    <row r="70" spans="1:14" ht="20.100000000000001" customHeight="1">
      <c r="A70" s="44" t="s">
        <v>317</v>
      </c>
      <c r="B70" s="32" t="s">
        <v>316</v>
      </c>
      <c r="C70" s="32" t="s">
        <v>101</v>
      </c>
      <c r="D70" s="32" t="s">
        <v>110</v>
      </c>
      <c r="E70" s="48" t="s">
        <v>100</v>
      </c>
      <c r="F70" s="32">
        <v>3.3</v>
      </c>
      <c r="G70" s="48">
        <f t="shared" si="6"/>
        <v>5.3108351999999996</v>
      </c>
      <c r="H70" s="34" t="s">
        <v>26</v>
      </c>
      <c r="I70" s="34" t="s">
        <v>23</v>
      </c>
      <c r="J70" s="34" t="s">
        <v>111</v>
      </c>
      <c r="K70" s="48" t="s">
        <v>3</v>
      </c>
      <c r="L70" s="34"/>
      <c r="M70" s="48" t="s">
        <v>220</v>
      </c>
      <c r="N70" s="49"/>
    </row>
    <row r="71" spans="1:14" ht="20.100000000000001" customHeight="1" thickBot="1">
      <c r="A71" s="44" t="s">
        <v>317</v>
      </c>
      <c r="B71" s="45" t="s">
        <v>316</v>
      </c>
      <c r="C71" s="45" t="s">
        <v>101</v>
      </c>
      <c r="D71" s="45" t="s">
        <v>110</v>
      </c>
      <c r="E71" s="46" t="s">
        <v>100</v>
      </c>
      <c r="F71" s="32">
        <v>2.2999999999999998</v>
      </c>
      <c r="G71" s="48">
        <f t="shared" si="6"/>
        <v>3.7014912</v>
      </c>
      <c r="H71" s="34" t="s">
        <v>15</v>
      </c>
      <c r="I71" s="34" t="s">
        <v>23</v>
      </c>
      <c r="J71" s="34" t="s">
        <v>111</v>
      </c>
      <c r="K71" s="48" t="s">
        <v>3</v>
      </c>
      <c r="L71" s="34"/>
      <c r="M71" s="48" t="s">
        <v>220</v>
      </c>
      <c r="N71" s="49"/>
    </row>
    <row r="72" spans="1:14" ht="20.100000000000001" customHeight="1" thickTop="1" thickBot="1">
      <c r="A72" s="44" t="s">
        <v>317</v>
      </c>
      <c r="B72" s="45" t="s">
        <v>316</v>
      </c>
      <c r="C72" s="45" t="s">
        <v>101</v>
      </c>
      <c r="D72" s="45" t="s">
        <v>110</v>
      </c>
      <c r="E72" s="46" t="s">
        <v>100</v>
      </c>
      <c r="F72" s="50">
        <f>SUM(F70:F71)</f>
        <v>5.6</v>
      </c>
      <c r="G72" s="51">
        <f t="shared" si="6"/>
        <v>9.0123263999999992</v>
      </c>
      <c r="H72" s="33" t="s">
        <v>216</v>
      </c>
      <c r="I72" s="45"/>
      <c r="J72" s="45"/>
      <c r="K72" s="46"/>
      <c r="L72" s="45"/>
      <c r="M72" s="46"/>
      <c r="N72" s="47"/>
    </row>
    <row r="73" spans="1:14" ht="24" customHeight="1" thickTop="1">
      <c r="A73" s="44" t="s">
        <v>318</v>
      </c>
      <c r="B73" s="45" t="s">
        <v>319</v>
      </c>
      <c r="C73" s="45" t="s">
        <v>112</v>
      </c>
      <c r="D73" s="45" t="s">
        <v>113</v>
      </c>
      <c r="E73" s="46" t="s">
        <v>114</v>
      </c>
      <c r="F73" s="38">
        <v>236.9</v>
      </c>
      <c r="G73" s="39">
        <f t="shared" ref="G73:G81" si="7">SUM(F73*1.609344)</f>
        <v>381.25359360000004</v>
      </c>
      <c r="H73" s="40" t="s">
        <v>26</v>
      </c>
      <c r="I73" s="40" t="s">
        <v>36</v>
      </c>
      <c r="J73" s="38" t="s">
        <v>3</v>
      </c>
      <c r="K73" s="42" t="s">
        <v>17</v>
      </c>
      <c r="L73" s="38" t="s">
        <v>18</v>
      </c>
      <c r="M73" s="39" t="s">
        <v>221</v>
      </c>
      <c r="N73" s="43" t="s">
        <v>3</v>
      </c>
    </row>
    <row r="74" spans="1:14" ht="20.100000000000001" customHeight="1">
      <c r="A74" s="44" t="s">
        <v>318</v>
      </c>
      <c r="B74" s="45" t="s">
        <v>319</v>
      </c>
      <c r="C74" s="45" t="s">
        <v>112</v>
      </c>
      <c r="D74" s="45" t="s">
        <v>113</v>
      </c>
      <c r="E74" s="46" t="s">
        <v>114</v>
      </c>
      <c r="F74" s="32">
        <v>111.2</v>
      </c>
      <c r="G74" s="48">
        <f t="shared" si="7"/>
        <v>178.95905280000002</v>
      </c>
      <c r="H74" s="34" t="s">
        <v>15</v>
      </c>
      <c r="I74" s="34" t="s">
        <v>36</v>
      </c>
      <c r="J74" s="32" t="s">
        <v>3</v>
      </c>
      <c r="K74" s="35" t="s">
        <v>17</v>
      </c>
      <c r="L74" s="32" t="s">
        <v>18</v>
      </c>
      <c r="M74" s="48" t="s">
        <v>221</v>
      </c>
      <c r="N74" s="49" t="s">
        <v>115</v>
      </c>
    </row>
    <row r="75" spans="1:14" ht="20.100000000000001" customHeight="1">
      <c r="A75" s="44" t="s">
        <v>318</v>
      </c>
      <c r="B75" s="45" t="s">
        <v>319</v>
      </c>
      <c r="C75" s="45" t="s">
        <v>112</v>
      </c>
      <c r="D75" s="45" t="s">
        <v>116</v>
      </c>
      <c r="E75" s="46" t="s">
        <v>114</v>
      </c>
      <c r="F75" s="32">
        <v>89.5</v>
      </c>
      <c r="G75" s="48">
        <f t="shared" si="7"/>
        <v>144.03628800000001</v>
      </c>
      <c r="H75" s="34" t="s">
        <v>26</v>
      </c>
      <c r="I75" s="34" t="s">
        <v>117</v>
      </c>
      <c r="J75" s="32" t="s">
        <v>3</v>
      </c>
      <c r="K75" s="35" t="s">
        <v>17</v>
      </c>
      <c r="L75" s="32" t="s">
        <v>18</v>
      </c>
      <c r="M75" s="48" t="s">
        <v>221</v>
      </c>
      <c r="N75" s="49"/>
    </row>
    <row r="76" spans="1:14" ht="20.100000000000001" customHeight="1" thickBot="1">
      <c r="A76" s="44" t="s">
        <v>318</v>
      </c>
      <c r="B76" s="45" t="s">
        <v>319</v>
      </c>
      <c r="C76" s="45" t="s">
        <v>112</v>
      </c>
      <c r="D76" s="45" t="s">
        <v>116</v>
      </c>
      <c r="E76" s="46" t="s">
        <v>114</v>
      </c>
      <c r="F76" s="32">
        <v>56.6</v>
      </c>
      <c r="G76" s="48">
        <f t="shared" si="7"/>
        <v>91.088870400000005</v>
      </c>
      <c r="H76" s="34" t="s">
        <v>15</v>
      </c>
      <c r="I76" s="34" t="s">
        <v>117</v>
      </c>
      <c r="J76" s="32" t="s">
        <v>3</v>
      </c>
      <c r="K76" s="35" t="s">
        <v>17</v>
      </c>
      <c r="L76" s="32" t="s">
        <v>18</v>
      </c>
      <c r="M76" s="48" t="s">
        <v>221</v>
      </c>
      <c r="N76" s="49" t="s">
        <v>118</v>
      </c>
    </row>
    <row r="77" spans="1:14" ht="20.100000000000001" customHeight="1" thickTop="1" thickBot="1">
      <c r="A77" s="44" t="s">
        <v>318</v>
      </c>
      <c r="B77" s="45" t="s">
        <v>319</v>
      </c>
      <c r="C77" s="45" t="s">
        <v>112</v>
      </c>
      <c r="D77" s="45" t="s">
        <v>116</v>
      </c>
      <c r="E77" s="46" t="s">
        <v>114</v>
      </c>
      <c r="F77" s="50">
        <f>SUM(F73:F76)</f>
        <v>494.20000000000005</v>
      </c>
      <c r="G77" s="51">
        <f t="shared" si="7"/>
        <v>795.33780480000007</v>
      </c>
      <c r="H77" s="33" t="s">
        <v>216</v>
      </c>
      <c r="I77" s="45"/>
      <c r="J77" s="45"/>
      <c r="K77" s="46"/>
      <c r="L77" s="45"/>
      <c r="M77" s="46"/>
      <c r="N77" s="47"/>
    </row>
    <row r="78" spans="1:14" ht="20.100000000000001" customHeight="1" thickTop="1">
      <c r="A78" s="44" t="s">
        <v>318</v>
      </c>
      <c r="B78" s="45" t="s">
        <v>119</v>
      </c>
      <c r="C78" s="45" t="s">
        <v>112</v>
      </c>
      <c r="D78" s="45" t="s">
        <v>120</v>
      </c>
      <c r="E78" s="46" t="s">
        <v>90</v>
      </c>
      <c r="F78" s="32">
        <v>17.899999999999999</v>
      </c>
      <c r="G78" s="48">
        <f t="shared" si="7"/>
        <v>28.8072576</v>
      </c>
      <c r="H78" s="40" t="s">
        <v>26</v>
      </c>
      <c r="I78" s="34" t="s">
        <v>36</v>
      </c>
      <c r="J78" s="32" t="s">
        <v>3</v>
      </c>
      <c r="K78" s="35" t="s">
        <v>17</v>
      </c>
      <c r="L78" s="32" t="s">
        <v>18</v>
      </c>
      <c r="M78" s="48" t="s">
        <v>221</v>
      </c>
      <c r="N78" s="49"/>
    </row>
    <row r="79" spans="1:14" ht="20.100000000000001" customHeight="1">
      <c r="A79" s="44" t="s">
        <v>318</v>
      </c>
      <c r="B79" s="32" t="s">
        <v>121</v>
      </c>
      <c r="C79" s="32" t="s">
        <v>112</v>
      </c>
      <c r="D79" s="32" t="s">
        <v>122</v>
      </c>
      <c r="E79" s="48" t="s">
        <v>123</v>
      </c>
      <c r="F79" s="32">
        <v>21.6</v>
      </c>
      <c r="G79" s="48">
        <f t="shared" si="7"/>
        <v>34.761830400000008</v>
      </c>
      <c r="H79" s="34" t="s">
        <v>15</v>
      </c>
      <c r="I79" s="34" t="s">
        <v>124</v>
      </c>
      <c r="J79" s="32" t="s">
        <v>3</v>
      </c>
      <c r="K79" s="35" t="s">
        <v>17</v>
      </c>
      <c r="L79" s="32" t="s">
        <v>18</v>
      </c>
      <c r="M79" s="48" t="s">
        <v>221</v>
      </c>
      <c r="N79" s="49" t="s">
        <v>125</v>
      </c>
    </row>
    <row r="80" spans="1:14" ht="20.100000000000001" customHeight="1" thickBot="1">
      <c r="A80" s="44" t="s">
        <v>318</v>
      </c>
      <c r="B80" s="32" t="s">
        <v>126</v>
      </c>
      <c r="C80" s="32" t="s">
        <v>112</v>
      </c>
      <c r="D80" s="32" t="s">
        <v>127</v>
      </c>
      <c r="E80" s="48" t="s">
        <v>128</v>
      </c>
      <c r="F80" s="32">
        <v>15</v>
      </c>
      <c r="G80" s="48">
        <f t="shared" si="7"/>
        <v>24.140160000000002</v>
      </c>
      <c r="H80" s="34" t="s">
        <v>15</v>
      </c>
      <c r="I80" s="34" t="s">
        <v>23</v>
      </c>
      <c r="J80" s="32" t="s">
        <v>3</v>
      </c>
      <c r="K80" s="35" t="s">
        <v>17</v>
      </c>
      <c r="L80" s="32" t="s">
        <v>18</v>
      </c>
      <c r="M80" s="48" t="s">
        <v>221</v>
      </c>
      <c r="N80" s="49" t="s">
        <v>129</v>
      </c>
    </row>
    <row r="81" spans="1:14" ht="20.100000000000001" customHeight="1" thickTop="1" thickBot="1">
      <c r="A81" s="44" t="s">
        <v>318</v>
      </c>
      <c r="B81" s="45"/>
      <c r="C81" s="45" t="s">
        <v>112</v>
      </c>
      <c r="D81" s="45"/>
      <c r="E81" s="46"/>
      <c r="F81" s="50">
        <f>SUM(F78:F80)</f>
        <v>54.5</v>
      </c>
      <c r="G81" s="51">
        <f t="shared" si="7"/>
        <v>87.709248000000002</v>
      </c>
      <c r="H81" s="33" t="s">
        <v>216</v>
      </c>
      <c r="I81" s="45"/>
      <c r="J81" s="45"/>
      <c r="K81" s="46"/>
      <c r="L81" s="45"/>
      <c r="M81" s="46"/>
      <c r="N81" s="47"/>
    </row>
    <row r="82" spans="1:14" ht="20.100000000000001" customHeight="1" thickTop="1">
      <c r="A82" s="44" t="s">
        <v>320</v>
      </c>
      <c r="B82" s="38" t="s">
        <v>130</v>
      </c>
      <c r="C82" s="45" t="s">
        <v>131</v>
      </c>
      <c r="D82" s="38" t="s">
        <v>113</v>
      </c>
      <c r="E82" s="39" t="s">
        <v>132</v>
      </c>
      <c r="F82" s="38">
        <v>15.8</v>
      </c>
      <c r="G82" s="39">
        <f t="shared" ref="G82:G87" si="8">SUM(F82*1.609344)</f>
        <v>25.427635200000005</v>
      </c>
      <c r="H82" s="40" t="s">
        <v>26</v>
      </c>
      <c r="I82" s="40" t="s">
        <v>133</v>
      </c>
      <c r="J82" s="38" t="s">
        <v>3</v>
      </c>
      <c r="K82" s="42" t="s">
        <v>17</v>
      </c>
      <c r="L82" s="40" t="s">
        <v>17</v>
      </c>
      <c r="M82" s="39" t="s">
        <v>3</v>
      </c>
      <c r="N82" s="43"/>
    </row>
    <row r="83" spans="1:14" ht="20.100000000000001" customHeight="1">
      <c r="A83" s="44" t="s">
        <v>320</v>
      </c>
      <c r="B83" s="45" t="s">
        <v>130</v>
      </c>
      <c r="C83" s="45" t="s">
        <v>131</v>
      </c>
      <c r="D83" s="45" t="s">
        <v>113</v>
      </c>
      <c r="E83" s="46" t="s">
        <v>132</v>
      </c>
      <c r="F83" s="45">
        <v>6</v>
      </c>
      <c r="G83" s="46">
        <f t="shared" si="8"/>
        <v>9.6560640000000006</v>
      </c>
      <c r="H83" s="33" t="s">
        <v>15</v>
      </c>
      <c r="I83" s="33" t="s">
        <v>133</v>
      </c>
      <c r="J83" s="45" t="s">
        <v>3</v>
      </c>
      <c r="K83" s="36" t="s">
        <v>17</v>
      </c>
      <c r="L83" s="33" t="s">
        <v>17</v>
      </c>
      <c r="M83" s="46" t="s">
        <v>3</v>
      </c>
      <c r="N83" s="47"/>
    </row>
    <row r="84" spans="1:14" ht="20.100000000000001" customHeight="1">
      <c r="A84" s="44" t="s">
        <v>320</v>
      </c>
      <c r="B84" s="45" t="s">
        <v>130</v>
      </c>
      <c r="C84" s="45" t="s">
        <v>131</v>
      </c>
      <c r="D84" s="45" t="s">
        <v>132</v>
      </c>
      <c r="E84" s="46" t="s">
        <v>134</v>
      </c>
      <c r="F84" s="32">
        <v>161.80000000000001</v>
      </c>
      <c r="G84" s="48">
        <f t="shared" si="8"/>
        <v>260.39185920000006</v>
      </c>
      <c r="H84" s="34" t="s">
        <v>26</v>
      </c>
      <c r="I84" s="34" t="s">
        <v>48</v>
      </c>
      <c r="J84" s="32" t="s">
        <v>3</v>
      </c>
      <c r="K84" s="35" t="s">
        <v>17</v>
      </c>
      <c r="L84" s="34" t="s">
        <v>17</v>
      </c>
      <c r="M84" s="48" t="s">
        <v>3</v>
      </c>
      <c r="N84" s="49" t="s">
        <v>135</v>
      </c>
    </row>
    <row r="85" spans="1:14" ht="20.100000000000001" customHeight="1">
      <c r="A85" s="44" t="s">
        <v>320</v>
      </c>
      <c r="B85" s="45" t="s">
        <v>130</v>
      </c>
      <c r="C85" s="45" t="s">
        <v>131</v>
      </c>
      <c r="D85" s="45" t="s">
        <v>132</v>
      </c>
      <c r="E85" s="46" t="s">
        <v>134</v>
      </c>
      <c r="F85" s="45">
        <v>57.6</v>
      </c>
      <c r="G85" s="46">
        <f t="shared" si="8"/>
        <v>92.698214400000012</v>
      </c>
      <c r="H85" s="33" t="s">
        <v>15</v>
      </c>
      <c r="I85" s="33" t="s">
        <v>48</v>
      </c>
      <c r="J85" s="45" t="s">
        <v>3</v>
      </c>
      <c r="K85" s="36" t="s">
        <v>17</v>
      </c>
      <c r="L85" s="33" t="s">
        <v>17</v>
      </c>
      <c r="M85" s="46" t="s">
        <v>3</v>
      </c>
      <c r="N85" s="47" t="s">
        <v>136</v>
      </c>
    </row>
    <row r="86" spans="1:14" ht="20.100000000000001" customHeight="1" thickBot="1">
      <c r="A86" s="44" t="s">
        <v>320</v>
      </c>
      <c r="B86" s="45" t="s">
        <v>130</v>
      </c>
      <c r="C86" s="45" t="s">
        <v>131</v>
      </c>
      <c r="D86" s="45" t="s">
        <v>137</v>
      </c>
      <c r="E86" s="46" t="s">
        <v>134</v>
      </c>
      <c r="F86" s="32">
        <v>151</v>
      </c>
      <c r="G86" s="48">
        <f t="shared" si="8"/>
        <v>243.01094400000002</v>
      </c>
      <c r="H86" s="32"/>
      <c r="I86" s="34" t="s">
        <v>36</v>
      </c>
      <c r="J86" s="32" t="s">
        <v>18</v>
      </c>
      <c r="K86" s="35" t="s">
        <v>17</v>
      </c>
      <c r="L86" s="34" t="s">
        <v>17</v>
      </c>
      <c r="M86" s="48"/>
      <c r="N86" s="49"/>
    </row>
    <row r="87" spans="1:14" ht="20.100000000000001" customHeight="1" thickTop="1" thickBot="1">
      <c r="A87" s="44" t="s">
        <v>320</v>
      </c>
      <c r="B87" s="45" t="s">
        <v>130</v>
      </c>
      <c r="C87" s="45" t="s">
        <v>131</v>
      </c>
      <c r="D87" s="45"/>
      <c r="E87" s="46"/>
      <c r="F87" s="50">
        <f>SUM(F82:F86)</f>
        <v>392.20000000000005</v>
      </c>
      <c r="G87" s="51">
        <f t="shared" si="8"/>
        <v>631.18471680000016</v>
      </c>
      <c r="H87" s="33" t="s">
        <v>216</v>
      </c>
      <c r="I87" s="45"/>
      <c r="J87" s="45"/>
      <c r="K87" s="46"/>
      <c r="L87" s="45"/>
      <c r="M87" s="46"/>
      <c r="N87" s="47"/>
    </row>
    <row r="88" spans="1:14" ht="20.100000000000001" customHeight="1" thickTop="1">
      <c r="A88" s="44" t="s">
        <v>321</v>
      </c>
      <c r="B88" s="45" t="s">
        <v>138</v>
      </c>
      <c r="C88" s="45" t="s">
        <v>139</v>
      </c>
      <c r="D88" s="38" t="s">
        <v>140</v>
      </c>
      <c r="E88" s="39" t="s">
        <v>141</v>
      </c>
      <c r="F88" s="38">
        <v>80.8</v>
      </c>
      <c r="G88" s="39">
        <f>SUM(F88*1.609344)</f>
        <v>130.0349952</v>
      </c>
      <c r="H88" s="40" t="s">
        <v>26</v>
      </c>
      <c r="I88" s="40" t="s">
        <v>142</v>
      </c>
      <c r="J88" s="38" t="s">
        <v>3</v>
      </c>
      <c r="K88" s="42" t="s">
        <v>17</v>
      </c>
      <c r="L88" s="38" t="s">
        <v>18</v>
      </c>
      <c r="M88" s="39" t="s">
        <v>143</v>
      </c>
      <c r="N88" s="43"/>
    </row>
    <row r="89" spans="1:14" ht="20.100000000000001" customHeight="1" thickBot="1">
      <c r="A89" s="44" t="s">
        <v>321</v>
      </c>
      <c r="B89" s="45" t="s">
        <v>138</v>
      </c>
      <c r="C89" s="45" t="s">
        <v>139</v>
      </c>
      <c r="D89" s="45" t="s">
        <v>140</v>
      </c>
      <c r="E89" s="46" t="s">
        <v>141</v>
      </c>
      <c r="F89" s="32">
        <v>5.2</v>
      </c>
      <c r="G89" s="48">
        <f>SUM(F89*1.609344)</f>
        <v>8.3685888000000013</v>
      </c>
      <c r="H89" s="34" t="s">
        <v>15</v>
      </c>
      <c r="I89" s="34" t="s">
        <v>142</v>
      </c>
      <c r="J89" s="32" t="s">
        <v>3</v>
      </c>
      <c r="K89" s="35" t="s">
        <v>17</v>
      </c>
      <c r="L89" s="32" t="s">
        <v>18</v>
      </c>
      <c r="M89" s="48" t="s">
        <v>143</v>
      </c>
      <c r="N89" s="49"/>
    </row>
    <row r="90" spans="1:14" ht="21.9" customHeight="1" thickTop="1" thickBot="1">
      <c r="A90" s="44" t="s">
        <v>321</v>
      </c>
      <c r="B90" s="45" t="s">
        <v>138</v>
      </c>
      <c r="C90" s="45" t="s">
        <v>139</v>
      </c>
      <c r="D90" s="45" t="s">
        <v>140</v>
      </c>
      <c r="E90" s="46" t="s">
        <v>141</v>
      </c>
      <c r="F90" s="50">
        <f>SUM(F88:F89)</f>
        <v>86</v>
      </c>
      <c r="G90" s="51">
        <f>SUM(G88:G89)</f>
        <v>138.403584</v>
      </c>
      <c r="H90" s="33" t="s">
        <v>216</v>
      </c>
      <c r="I90" s="45"/>
      <c r="J90" s="45" t="s">
        <v>3</v>
      </c>
      <c r="K90" s="46"/>
      <c r="L90" s="45" t="s">
        <v>18</v>
      </c>
      <c r="M90" s="46"/>
      <c r="N90" s="47"/>
    </row>
    <row r="91" spans="1:14" ht="20.100000000000001" customHeight="1" thickTop="1">
      <c r="A91" s="44" t="s">
        <v>321</v>
      </c>
      <c r="B91" s="45" t="s">
        <v>144</v>
      </c>
      <c r="C91" s="45" t="s">
        <v>139</v>
      </c>
      <c r="D91" s="45" t="s">
        <v>141</v>
      </c>
      <c r="E91" s="46" t="s">
        <v>145</v>
      </c>
      <c r="F91" s="38">
        <v>84.9</v>
      </c>
      <c r="G91" s="39">
        <f>SUM(F91*1.609344)</f>
        <v>136.63330560000003</v>
      </c>
      <c r="H91" s="40" t="s">
        <v>26</v>
      </c>
      <c r="I91" s="34" t="s">
        <v>142</v>
      </c>
      <c r="J91" s="32" t="s">
        <v>3</v>
      </c>
      <c r="K91" s="35" t="s">
        <v>17</v>
      </c>
      <c r="L91" s="32" t="s">
        <v>18</v>
      </c>
      <c r="M91" s="48" t="s">
        <v>143</v>
      </c>
      <c r="N91" s="49"/>
    </row>
    <row r="92" spans="1:14" ht="20.100000000000001" customHeight="1" thickBot="1">
      <c r="A92" s="44" t="s">
        <v>321</v>
      </c>
      <c r="B92" s="45" t="s">
        <v>144</v>
      </c>
      <c r="C92" s="45" t="s">
        <v>139</v>
      </c>
      <c r="D92" s="45" t="s">
        <v>141</v>
      </c>
      <c r="E92" s="46" t="s">
        <v>145</v>
      </c>
      <c r="F92" s="32">
        <v>3.6</v>
      </c>
      <c r="G92" s="48">
        <f>SUM(F92*1.609344)</f>
        <v>5.7936384000000007</v>
      </c>
      <c r="H92" s="34" t="s">
        <v>15</v>
      </c>
      <c r="I92" s="34" t="s">
        <v>142</v>
      </c>
      <c r="J92" s="32" t="s">
        <v>3</v>
      </c>
      <c r="K92" s="35" t="s">
        <v>17</v>
      </c>
      <c r="L92" s="32" t="s">
        <v>18</v>
      </c>
      <c r="M92" s="48" t="s">
        <v>143</v>
      </c>
      <c r="N92" s="49"/>
    </row>
    <row r="93" spans="1:14" ht="20.100000000000001" customHeight="1" thickTop="1" thickBot="1">
      <c r="A93" s="44" t="s">
        <v>321</v>
      </c>
      <c r="B93" s="45" t="s">
        <v>144</v>
      </c>
      <c r="C93" s="45" t="s">
        <v>139</v>
      </c>
      <c r="D93" s="45" t="s">
        <v>141</v>
      </c>
      <c r="E93" s="46" t="s">
        <v>145</v>
      </c>
      <c r="F93" s="50">
        <f>SUM(F91:F92)</f>
        <v>88.5</v>
      </c>
      <c r="G93" s="51">
        <f>SUM(G91:G92)</f>
        <v>142.42694400000002</v>
      </c>
      <c r="H93" s="33" t="s">
        <v>216</v>
      </c>
      <c r="I93" s="45"/>
      <c r="J93" s="45"/>
      <c r="K93" s="46"/>
      <c r="L93" s="45"/>
      <c r="M93" s="46"/>
      <c r="N93" s="47"/>
    </row>
    <row r="94" spans="1:14" ht="20.100000000000001" customHeight="1" thickTop="1">
      <c r="A94" s="44" t="s">
        <v>321</v>
      </c>
      <c r="B94" s="45" t="s">
        <v>146</v>
      </c>
      <c r="C94" s="45" t="s">
        <v>139</v>
      </c>
      <c r="D94" s="45" t="s">
        <v>292</v>
      </c>
      <c r="E94" s="46" t="s">
        <v>147</v>
      </c>
      <c r="F94" s="38">
        <v>57.3</v>
      </c>
      <c r="G94" s="39">
        <f>SUM(F94*1.609344)</f>
        <v>92.215411200000005</v>
      </c>
      <c r="H94" s="40" t="s">
        <v>26</v>
      </c>
      <c r="I94" s="34" t="s">
        <v>142</v>
      </c>
      <c r="J94" s="32" t="s">
        <v>3</v>
      </c>
      <c r="K94" s="35" t="s">
        <v>17</v>
      </c>
      <c r="L94" s="32" t="s">
        <v>18</v>
      </c>
      <c r="M94" s="48" t="s">
        <v>143</v>
      </c>
      <c r="N94" s="49"/>
    </row>
    <row r="95" spans="1:14" ht="20.100000000000001" customHeight="1">
      <c r="A95" s="44" t="s">
        <v>321</v>
      </c>
      <c r="B95" s="45" t="s">
        <v>146</v>
      </c>
      <c r="C95" s="45" t="s">
        <v>139</v>
      </c>
      <c r="D95" s="45" t="s">
        <v>292</v>
      </c>
      <c r="E95" s="46" t="s">
        <v>147</v>
      </c>
      <c r="F95" s="32">
        <v>4.0999999999999996</v>
      </c>
      <c r="G95" s="48">
        <f>SUM(F95*1.609344)</f>
        <v>6.5983103999999999</v>
      </c>
      <c r="H95" s="34" t="s">
        <v>15</v>
      </c>
      <c r="I95" s="34" t="s">
        <v>142</v>
      </c>
      <c r="J95" s="32" t="s">
        <v>3</v>
      </c>
      <c r="K95" s="35" t="s">
        <v>17</v>
      </c>
      <c r="L95" s="32" t="s">
        <v>18</v>
      </c>
      <c r="M95" s="48" t="s">
        <v>143</v>
      </c>
      <c r="N95" s="49"/>
    </row>
    <row r="96" spans="1:14" ht="20.100000000000001" customHeight="1" thickBot="1">
      <c r="A96" s="44" t="s">
        <v>321</v>
      </c>
      <c r="B96" s="45" t="s">
        <v>146</v>
      </c>
      <c r="C96" s="45" t="s">
        <v>139</v>
      </c>
      <c r="D96" s="45" t="s">
        <v>148</v>
      </c>
      <c r="E96" s="46" t="s">
        <v>323</v>
      </c>
      <c r="F96" s="32">
        <v>25</v>
      </c>
      <c r="G96" s="48">
        <f>SUM(F96*1.609344)</f>
        <v>40.233600000000003</v>
      </c>
      <c r="H96" s="34" t="s">
        <v>26</v>
      </c>
      <c r="I96" s="34" t="s">
        <v>142</v>
      </c>
      <c r="J96" s="32" t="s">
        <v>3</v>
      </c>
      <c r="K96" s="35" t="s">
        <v>17</v>
      </c>
      <c r="L96" s="32" t="s">
        <v>18</v>
      </c>
      <c r="M96" s="48" t="s">
        <v>143</v>
      </c>
      <c r="N96" s="49"/>
    </row>
    <row r="97" spans="1:14" ht="20.100000000000001" customHeight="1" thickTop="1" thickBot="1">
      <c r="A97" s="44" t="s">
        <v>321</v>
      </c>
      <c r="B97" s="45" t="s">
        <v>146</v>
      </c>
      <c r="C97" s="45" t="s">
        <v>139</v>
      </c>
      <c r="D97" s="45"/>
      <c r="E97" s="46"/>
      <c r="F97" s="50">
        <f>SUM(F94:F96)</f>
        <v>86.4</v>
      </c>
      <c r="G97" s="50">
        <f>SUM(G94:G96)</f>
        <v>139.0473216</v>
      </c>
      <c r="H97" s="33" t="s">
        <v>216</v>
      </c>
      <c r="I97" s="45"/>
      <c r="J97" s="45"/>
      <c r="K97" s="46"/>
      <c r="L97" s="45"/>
      <c r="M97" s="46"/>
      <c r="N97" s="47"/>
    </row>
    <row r="98" spans="1:14" ht="21.9" customHeight="1" thickTop="1">
      <c r="A98" s="44" t="s">
        <v>322</v>
      </c>
      <c r="B98" s="45" t="s">
        <v>109</v>
      </c>
      <c r="C98" s="45" t="s">
        <v>149</v>
      </c>
      <c r="D98" s="38" t="s">
        <v>150</v>
      </c>
      <c r="E98" s="39" t="s">
        <v>151</v>
      </c>
      <c r="F98" s="38">
        <v>159.5</v>
      </c>
      <c r="G98" s="39">
        <f t="shared" ref="G98:G106" si="9">SUM(F98*1.609344)</f>
        <v>256.69036800000003</v>
      </c>
      <c r="H98" s="40" t="s">
        <v>26</v>
      </c>
      <c r="I98" s="40" t="s">
        <v>133</v>
      </c>
      <c r="J98" s="38" t="s">
        <v>3</v>
      </c>
      <c r="K98" s="42" t="s">
        <v>17</v>
      </c>
      <c r="L98" s="40" t="s">
        <v>17</v>
      </c>
      <c r="M98" s="39" t="s">
        <v>3</v>
      </c>
      <c r="N98" s="43"/>
    </row>
    <row r="99" spans="1:14" ht="20.100000000000001" customHeight="1">
      <c r="A99" s="44" t="s">
        <v>322</v>
      </c>
      <c r="B99" s="32" t="s">
        <v>152</v>
      </c>
      <c r="C99" s="32" t="s">
        <v>149</v>
      </c>
      <c r="D99" s="32" t="s">
        <v>151</v>
      </c>
      <c r="E99" s="48" t="s">
        <v>153</v>
      </c>
      <c r="F99" s="32">
        <v>95.3</v>
      </c>
      <c r="G99" s="48">
        <f t="shared" si="9"/>
        <v>153.3704832</v>
      </c>
      <c r="H99" s="34" t="s">
        <v>26</v>
      </c>
      <c r="I99" s="34" t="s">
        <v>133</v>
      </c>
      <c r="J99" s="32" t="s">
        <v>3</v>
      </c>
      <c r="K99" s="35" t="s">
        <v>17</v>
      </c>
      <c r="L99" s="34" t="s">
        <v>17</v>
      </c>
      <c r="M99" s="48" t="s">
        <v>3</v>
      </c>
      <c r="N99" s="49"/>
    </row>
    <row r="100" spans="1:14" ht="20.100000000000001" customHeight="1">
      <c r="A100" s="44" t="s">
        <v>322</v>
      </c>
      <c r="B100" s="45" t="s">
        <v>152</v>
      </c>
      <c r="C100" s="45" t="s">
        <v>149</v>
      </c>
      <c r="D100" s="45" t="s">
        <v>151</v>
      </c>
      <c r="E100" s="46" t="s">
        <v>153</v>
      </c>
      <c r="F100" s="32">
        <v>5.2</v>
      </c>
      <c r="G100" s="48">
        <f t="shared" si="9"/>
        <v>8.3685888000000013</v>
      </c>
      <c r="H100" s="34" t="s">
        <v>15</v>
      </c>
      <c r="I100" s="34" t="s">
        <v>133</v>
      </c>
      <c r="J100" s="32" t="s">
        <v>3</v>
      </c>
      <c r="K100" s="35" t="s">
        <v>17</v>
      </c>
      <c r="L100" s="34" t="s">
        <v>17</v>
      </c>
      <c r="M100" s="48" t="s">
        <v>3</v>
      </c>
      <c r="N100" s="49"/>
    </row>
    <row r="101" spans="1:14" ht="20.100000000000001" customHeight="1">
      <c r="A101" s="44" t="s">
        <v>322</v>
      </c>
      <c r="B101" s="45" t="s">
        <v>154</v>
      </c>
      <c r="C101" s="45" t="s">
        <v>149</v>
      </c>
      <c r="D101" s="45" t="s">
        <v>155</v>
      </c>
      <c r="E101" s="46" t="s">
        <v>156</v>
      </c>
      <c r="F101" s="32">
        <v>87.6</v>
      </c>
      <c r="G101" s="48">
        <f t="shared" si="9"/>
        <v>140.9785344</v>
      </c>
      <c r="H101" s="34" t="s">
        <v>26</v>
      </c>
      <c r="I101" s="34" t="s">
        <v>157</v>
      </c>
      <c r="J101" s="32" t="s">
        <v>3</v>
      </c>
      <c r="K101" s="35" t="s">
        <v>17</v>
      </c>
      <c r="L101" s="34" t="s">
        <v>17</v>
      </c>
      <c r="M101" s="48" t="s">
        <v>3</v>
      </c>
      <c r="N101" s="49"/>
    </row>
    <row r="102" spans="1:14" ht="20.100000000000001" customHeight="1">
      <c r="A102" s="44" t="s">
        <v>322</v>
      </c>
      <c r="B102" s="45" t="s">
        <v>154</v>
      </c>
      <c r="C102" s="45" t="s">
        <v>149</v>
      </c>
      <c r="D102" s="45" t="s">
        <v>155</v>
      </c>
      <c r="E102" s="46" t="s">
        <v>156</v>
      </c>
      <c r="F102" s="32">
        <v>22.7</v>
      </c>
      <c r="G102" s="48">
        <f t="shared" si="9"/>
        <v>36.532108800000003</v>
      </c>
      <c r="H102" s="34" t="s">
        <v>15</v>
      </c>
      <c r="I102" s="34" t="s">
        <v>157</v>
      </c>
      <c r="J102" s="32" t="s">
        <v>3</v>
      </c>
      <c r="K102" s="35" t="s">
        <v>17</v>
      </c>
      <c r="L102" s="34" t="s">
        <v>17</v>
      </c>
      <c r="M102" s="48" t="s">
        <v>18</v>
      </c>
      <c r="N102" s="49"/>
    </row>
    <row r="103" spans="1:14" ht="20.100000000000001" customHeight="1">
      <c r="A103" s="44" t="s">
        <v>322</v>
      </c>
      <c r="B103" s="45" t="s">
        <v>158</v>
      </c>
      <c r="C103" s="45" t="s">
        <v>149</v>
      </c>
      <c r="D103" s="45" t="s">
        <v>150</v>
      </c>
      <c r="E103" s="46" t="s">
        <v>47</v>
      </c>
      <c r="F103" s="32">
        <v>54.1</v>
      </c>
      <c r="G103" s="48">
        <f t="shared" si="9"/>
        <v>87.065510400000008</v>
      </c>
      <c r="H103" s="34" t="s">
        <v>26</v>
      </c>
      <c r="I103" s="34" t="s">
        <v>133</v>
      </c>
      <c r="J103" s="32" t="s">
        <v>3</v>
      </c>
      <c r="K103" s="35" t="s">
        <v>17</v>
      </c>
      <c r="L103" s="34" t="s">
        <v>17</v>
      </c>
      <c r="M103" s="48" t="s">
        <v>3</v>
      </c>
      <c r="N103" s="49"/>
    </row>
    <row r="104" spans="1:14" ht="20.100000000000001" customHeight="1">
      <c r="A104" s="44" t="s">
        <v>322</v>
      </c>
      <c r="B104" s="45" t="s">
        <v>158</v>
      </c>
      <c r="C104" s="45" t="s">
        <v>149</v>
      </c>
      <c r="D104" s="45" t="s">
        <v>150</v>
      </c>
      <c r="E104" s="46" t="s">
        <v>47</v>
      </c>
      <c r="F104" s="32">
        <v>13</v>
      </c>
      <c r="G104" s="48">
        <f t="shared" si="9"/>
        <v>20.921472000000001</v>
      </c>
      <c r="H104" s="34" t="s">
        <v>15</v>
      </c>
      <c r="I104" s="34" t="s">
        <v>133</v>
      </c>
      <c r="J104" s="32" t="s">
        <v>3</v>
      </c>
      <c r="K104" s="35" t="s">
        <v>17</v>
      </c>
      <c r="L104" s="34" t="s">
        <v>17</v>
      </c>
      <c r="M104" s="48" t="s">
        <v>3</v>
      </c>
      <c r="N104" s="49"/>
    </row>
    <row r="105" spans="1:14" ht="20.100000000000001" customHeight="1" thickBot="1">
      <c r="A105" s="44" t="s">
        <v>322</v>
      </c>
      <c r="B105" s="45" t="s">
        <v>159</v>
      </c>
      <c r="C105" s="45" t="s">
        <v>149</v>
      </c>
      <c r="D105" s="45" t="s">
        <v>153</v>
      </c>
      <c r="E105" s="46" t="s">
        <v>110</v>
      </c>
      <c r="F105" s="32">
        <v>31.9</v>
      </c>
      <c r="G105" s="48">
        <f t="shared" si="9"/>
        <v>51.338073600000001</v>
      </c>
      <c r="H105" s="34" t="s">
        <v>15</v>
      </c>
      <c r="I105" s="34" t="s">
        <v>160</v>
      </c>
      <c r="J105" s="32" t="s">
        <v>3</v>
      </c>
      <c r="K105" s="35" t="s">
        <v>17</v>
      </c>
      <c r="L105" s="34" t="s">
        <v>17</v>
      </c>
      <c r="M105" s="48" t="s">
        <v>3</v>
      </c>
      <c r="N105" s="49" t="s">
        <v>324</v>
      </c>
    </row>
    <row r="106" spans="1:14" ht="20.100000000000001" customHeight="1" thickTop="1" thickBot="1">
      <c r="A106" s="44" t="s">
        <v>322</v>
      </c>
      <c r="B106" s="45" t="s">
        <v>159</v>
      </c>
      <c r="C106" s="45" t="s">
        <v>149</v>
      </c>
      <c r="D106" s="45"/>
      <c r="E106" s="46"/>
      <c r="F106" s="50">
        <f>SUM(F98:F105)</f>
        <v>469.3</v>
      </c>
      <c r="G106" s="51">
        <f t="shared" si="9"/>
        <v>755.26513920000002</v>
      </c>
      <c r="H106" s="33" t="s">
        <v>216</v>
      </c>
      <c r="I106" s="45"/>
      <c r="J106" s="45"/>
      <c r="K106" s="46"/>
      <c r="L106" s="45"/>
      <c r="M106" s="46"/>
      <c r="N106" s="47"/>
    </row>
    <row r="107" spans="1:14" ht="20.100000000000001" customHeight="1" thickTop="1">
      <c r="A107" s="44" t="s">
        <v>325</v>
      </c>
      <c r="B107" s="45" t="s">
        <v>326</v>
      </c>
      <c r="C107" s="45" t="s">
        <v>161</v>
      </c>
      <c r="D107" s="38" t="s">
        <v>162</v>
      </c>
      <c r="E107" s="39" t="s">
        <v>163</v>
      </c>
      <c r="F107" s="38">
        <v>6.1</v>
      </c>
      <c r="G107" s="39">
        <f t="shared" ref="G107:G116" si="10">SUM(F107*1.609344)</f>
        <v>9.8169983999999992</v>
      </c>
      <c r="H107" s="40" t="s">
        <v>15</v>
      </c>
      <c r="I107" s="40" t="s">
        <v>164</v>
      </c>
      <c r="J107" s="38" t="s">
        <v>3</v>
      </c>
      <c r="K107" s="42" t="s">
        <v>17</v>
      </c>
      <c r="L107" s="40" t="s">
        <v>17</v>
      </c>
      <c r="M107" s="39" t="s">
        <v>3</v>
      </c>
      <c r="N107" s="43"/>
    </row>
    <row r="108" spans="1:14" ht="20.100000000000001" customHeight="1">
      <c r="A108" s="44" t="s">
        <v>325</v>
      </c>
      <c r="B108" s="45" t="s">
        <v>326</v>
      </c>
      <c r="C108" s="45" t="s">
        <v>161</v>
      </c>
      <c r="D108" s="32" t="s">
        <v>165</v>
      </c>
      <c r="E108" s="48" t="s">
        <v>166</v>
      </c>
      <c r="F108" s="32">
        <v>12.7</v>
      </c>
      <c r="G108" s="48">
        <f t="shared" si="10"/>
        <v>20.438668799999999</v>
      </c>
      <c r="H108" s="34" t="s">
        <v>15</v>
      </c>
      <c r="I108" s="34" t="s">
        <v>164</v>
      </c>
      <c r="J108" s="32" t="s">
        <v>3</v>
      </c>
      <c r="K108" s="35" t="s">
        <v>17</v>
      </c>
      <c r="L108" s="34" t="s">
        <v>17</v>
      </c>
      <c r="M108" s="48" t="s">
        <v>3</v>
      </c>
      <c r="N108" s="49"/>
    </row>
    <row r="109" spans="1:14" ht="20.100000000000001" customHeight="1">
      <c r="A109" s="44" t="s">
        <v>325</v>
      </c>
      <c r="B109" s="45" t="s">
        <v>326</v>
      </c>
      <c r="C109" s="45" t="s">
        <v>161</v>
      </c>
      <c r="D109" s="32" t="s">
        <v>167</v>
      </c>
      <c r="E109" s="48" t="s">
        <v>168</v>
      </c>
      <c r="F109" s="32">
        <v>3.05</v>
      </c>
      <c r="G109" s="48">
        <f t="shared" si="10"/>
        <v>4.9084991999999996</v>
      </c>
      <c r="H109" s="34" t="s">
        <v>26</v>
      </c>
      <c r="I109" s="34" t="s">
        <v>164</v>
      </c>
      <c r="J109" s="32" t="s">
        <v>3</v>
      </c>
      <c r="K109" s="35" t="s">
        <v>17</v>
      </c>
      <c r="L109" s="34" t="s">
        <v>17</v>
      </c>
      <c r="M109" s="48" t="s">
        <v>3</v>
      </c>
      <c r="N109" s="49"/>
    </row>
    <row r="110" spans="1:14" ht="20.100000000000001" customHeight="1">
      <c r="A110" s="44" t="s">
        <v>325</v>
      </c>
      <c r="B110" s="45" t="s">
        <v>326</v>
      </c>
      <c r="C110" s="45" t="s">
        <v>161</v>
      </c>
      <c r="D110" s="32" t="s">
        <v>168</v>
      </c>
      <c r="E110" s="48" t="s">
        <v>169</v>
      </c>
      <c r="F110" s="32">
        <v>4.4000000000000004</v>
      </c>
      <c r="G110" s="48">
        <f t="shared" si="10"/>
        <v>7.081113600000001</v>
      </c>
      <c r="H110" s="34" t="s">
        <v>15</v>
      </c>
      <c r="I110" s="34" t="s">
        <v>164</v>
      </c>
      <c r="J110" s="32" t="s">
        <v>3</v>
      </c>
      <c r="K110" s="35" t="s">
        <v>17</v>
      </c>
      <c r="L110" s="34" t="s">
        <v>17</v>
      </c>
      <c r="M110" s="48" t="s">
        <v>3</v>
      </c>
      <c r="N110" s="49"/>
    </row>
    <row r="111" spans="1:14" ht="20.100000000000001" customHeight="1">
      <c r="A111" s="44" t="s">
        <v>325</v>
      </c>
      <c r="B111" s="45" t="s">
        <v>326</v>
      </c>
      <c r="C111" s="45" t="s">
        <v>161</v>
      </c>
      <c r="D111" s="32" t="s">
        <v>169</v>
      </c>
      <c r="E111" s="48" t="s">
        <v>170</v>
      </c>
      <c r="F111" s="32">
        <v>14.85</v>
      </c>
      <c r="G111" s="48">
        <f t="shared" si="10"/>
        <v>23.898758400000002</v>
      </c>
      <c r="H111" s="34" t="s">
        <v>26</v>
      </c>
      <c r="I111" s="34" t="s">
        <v>164</v>
      </c>
      <c r="J111" s="34" t="s">
        <v>171</v>
      </c>
      <c r="K111" s="48" t="s">
        <v>3</v>
      </c>
      <c r="L111" s="34" t="s">
        <v>17</v>
      </c>
      <c r="M111" s="48" t="s">
        <v>3</v>
      </c>
      <c r="N111" s="49" t="s">
        <v>172</v>
      </c>
    </row>
    <row r="112" spans="1:14" ht="20.100000000000001" customHeight="1">
      <c r="A112" s="44" t="s">
        <v>325</v>
      </c>
      <c r="B112" s="45" t="s">
        <v>326</v>
      </c>
      <c r="C112" s="45" t="s">
        <v>161</v>
      </c>
      <c r="D112" s="32" t="s">
        <v>170</v>
      </c>
      <c r="E112" s="48" t="s">
        <v>173</v>
      </c>
      <c r="F112" s="32">
        <v>0.45</v>
      </c>
      <c r="G112" s="48">
        <f t="shared" si="10"/>
        <v>0.72420480000000009</v>
      </c>
      <c r="H112" s="34" t="s">
        <v>15</v>
      </c>
      <c r="I112" s="34" t="s">
        <v>164</v>
      </c>
      <c r="J112" s="32" t="s">
        <v>3</v>
      </c>
      <c r="K112" s="35" t="s">
        <v>17</v>
      </c>
      <c r="L112" s="34" t="s">
        <v>17</v>
      </c>
      <c r="M112" s="48" t="s">
        <v>3</v>
      </c>
      <c r="N112" s="49"/>
    </row>
    <row r="113" spans="1:14" ht="20.100000000000001" customHeight="1">
      <c r="A113" s="44" t="s">
        <v>325</v>
      </c>
      <c r="B113" s="45" t="s">
        <v>326</v>
      </c>
      <c r="C113" s="45" t="s">
        <v>161</v>
      </c>
      <c r="D113" s="32" t="s">
        <v>173</v>
      </c>
      <c r="E113" s="48" t="s">
        <v>174</v>
      </c>
      <c r="F113" s="32">
        <v>17.2</v>
      </c>
      <c r="G113" s="48">
        <f t="shared" si="10"/>
        <v>27.680716799999999</v>
      </c>
      <c r="H113" s="34" t="s">
        <v>26</v>
      </c>
      <c r="I113" s="34" t="s">
        <v>164</v>
      </c>
      <c r="J113" s="32" t="s">
        <v>3</v>
      </c>
      <c r="K113" s="35" t="s">
        <v>17</v>
      </c>
      <c r="L113" s="34" t="s">
        <v>17</v>
      </c>
      <c r="M113" s="48" t="s">
        <v>3</v>
      </c>
      <c r="N113" s="49"/>
    </row>
    <row r="114" spans="1:14" ht="20.100000000000001" customHeight="1" thickBot="1">
      <c r="A114" s="44" t="s">
        <v>325</v>
      </c>
      <c r="B114" s="45" t="s">
        <v>326</v>
      </c>
      <c r="C114" s="45" t="s">
        <v>161</v>
      </c>
      <c r="D114" s="32" t="s">
        <v>174</v>
      </c>
      <c r="E114" s="48" t="s">
        <v>175</v>
      </c>
      <c r="F114" s="32">
        <v>8.6999999999999993</v>
      </c>
      <c r="G114" s="48">
        <f t="shared" si="10"/>
        <v>14.0012928</v>
      </c>
      <c r="H114" s="34" t="s">
        <v>15</v>
      </c>
      <c r="I114" s="34" t="s">
        <v>164</v>
      </c>
      <c r="J114" s="32" t="s">
        <v>3</v>
      </c>
      <c r="K114" s="35" t="s">
        <v>17</v>
      </c>
      <c r="L114" s="34" t="s">
        <v>17</v>
      </c>
      <c r="M114" s="48" t="s">
        <v>3</v>
      </c>
      <c r="N114" s="49"/>
    </row>
    <row r="115" spans="1:14" ht="20.100000000000001" customHeight="1" thickTop="1" thickBot="1">
      <c r="A115" s="44" t="s">
        <v>325</v>
      </c>
      <c r="B115" s="45" t="s">
        <v>326</v>
      </c>
      <c r="C115" s="45" t="s">
        <v>161</v>
      </c>
      <c r="D115" s="45"/>
      <c r="E115" s="46"/>
      <c r="F115" s="50">
        <f>SUM(F107:F114)</f>
        <v>67.45</v>
      </c>
      <c r="G115" s="51">
        <f t="shared" si="10"/>
        <v>108.55025280000001</v>
      </c>
      <c r="H115" s="33" t="s">
        <v>216</v>
      </c>
      <c r="I115" s="45"/>
      <c r="J115" s="45"/>
      <c r="K115" s="46"/>
      <c r="L115" s="45"/>
      <c r="M115" s="46"/>
      <c r="N115" s="47"/>
    </row>
    <row r="116" spans="1:14" ht="20.100000000000001" customHeight="1" thickTop="1">
      <c r="A116" s="44" t="s">
        <v>325</v>
      </c>
      <c r="B116" s="45" t="s">
        <v>176</v>
      </c>
      <c r="C116" s="45" t="s">
        <v>161</v>
      </c>
      <c r="D116" s="32" t="s">
        <v>177</v>
      </c>
      <c r="E116" s="48" t="s">
        <v>178</v>
      </c>
      <c r="F116" s="38">
        <v>13.05</v>
      </c>
      <c r="G116" s="39">
        <f t="shared" si="10"/>
        <v>21.001939200000002</v>
      </c>
      <c r="H116" s="40" t="s">
        <v>15</v>
      </c>
      <c r="I116" s="34" t="s">
        <v>179</v>
      </c>
      <c r="J116" s="34" t="s">
        <v>111</v>
      </c>
      <c r="K116" s="48" t="s">
        <v>18</v>
      </c>
      <c r="L116" s="34" t="s">
        <v>17</v>
      </c>
      <c r="M116" s="48" t="s">
        <v>3</v>
      </c>
      <c r="N116" s="49" t="s">
        <v>180</v>
      </c>
    </row>
    <row r="117" spans="1:14" ht="20.100000000000001" customHeight="1">
      <c r="A117" s="44" t="s">
        <v>325</v>
      </c>
      <c r="B117" s="45" t="s">
        <v>176</v>
      </c>
      <c r="C117" s="45" t="s">
        <v>161</v>
      </c>
      <c r="D117" s="45" t="s">
        <v>178</v>
      </c>
      <c r="E117" s="46" t="s">
        <v>181</v>
      </c>
      <c r="F117" s="45">
        <v>1.25</v>
      </c>
      <c r="G117" s="46">
        <f t="shared" ref="G117:G128" si="11">SUM(F117*1.609344)</f>
        <v>2.0116800000000001</v>
      </c>
      <c r="H117" s="33" t="s">
        <v>26</v>
      </c>
      <c r="I117" s="33" t="s">
        <v>179</v>
      </c>
      <c r="J117" s="45" t="s">
        <v>3</v>
      </c>
      <c r="K117" s="36" t="s">
        <v>17</v>
      </c>
      <c r="L117" s="33" t="s">
        <v>17</v>
      </c>
      <c r="M117" s="46" t="s">
        <v>3</v>
      </c>
      <c r="N117" s="47"/>
    </row>
    <row r="118" spans="1:14" ht="20.100000000000001" customHeight="1">
      <c r="A118" s="44" t="s">
        <v>325</v>
      </c>
      <c r="B118" s="45" t="s">
        <v>176</v>
      </c>
      <c r="C118" s="45" t="s">
        <v>161</v>
      </c>
      <c r="D118" s="32" t="s">
        <v>181</v>
      </c>
      <c r="E118" s="48" t="s">
        <v>182</v>
      </c>
      <c r="F118" s="32">
        <v>15.4</v>
      </c>
      <c r="G118" s="48">
        <f t="shared" si="11"/>
        <v>24.783897600000003</v>
      </c>
      <c r="H118" s="34" t="s">
        <v>15</v>
      </c>
      <c r="I118" s="34" t="s">
        <v>179</v>
      </c>
      <c r="J118" s="32" t="s">
        <v>3</v>
      </c>
      <c r="K118" s="35" t="s">
        <v>17</v>
      </c>
      <c r="L118" s="34" t="s">
        <v>17</v>
      </c>
      <c r="M118" s="48" t="s">
        <v>3</v>
      </c>
      <c r="N118" s="49"/>
    </row>
    <row r="119" spans="1:14" ht="20.100000000000001" customHeight="1">
      <c r="A119" s="44" t="s">
        <v>325</v>
      </c>
      <c r="B119" s="45" t="s">
        <v>176</v>
      </c>
      <c r="C119" s="45" t="s">
        <v>161</v>
      </c>
      <c r="D119" s="32" t="s">
        <v>182</v>
      </c>
      <c r="E119" s="48" t="s">
        <v>183</v>
      </c>
      <c r="F119" s="32">
        <v>8.6999999999999993</v>
      </c>
      <c r="G119" s="48">
        <f t="shared" si="11"/>
        <v>14.0012928</v>
      </c>
      <c r="H119" s="34" t="s">
        <v>26</v>
      </c>
      <c r="I119" s="34" t="s">
        <v>179</v>
      </c>
      <c r="J119" s="32" t="s">
        <v>3</v>
      </c>
      <c r="K119" s="35" t="s">
        <v>17</v>
      </c>
      <c r="L119" s="34" t="s">
        <v>17</v>
      </c>
      <c r="M119" s="48" t="s">
        <v>3</v>
      </c>
      <c r="N119" s="49"/>
    </row>
    <row r="120" spans="1:14" ht="20.100000000000001" customHeight="1" thickBot="1">
      <c r="A120" s="44" t="s">
        <v>325</v>
      </c>
      <c r="B120" s="45" t="s">
        <v>176</v>
      </c>
      <c r="C120" s="45" t="s">
        <v>161</v>
      </c>
      <c r="D120" s="32" t="s">
        <v>183</v>
      </c>
      <c r="E120" s="48" t="s">
        <v>184</v>
      </c>
      <c r="F120" s="32">
        <v>11.8</v>
      </c>
      <c r="G120" s="48">
        <f t="shared" si="11"/>
        <v>18.990259200000004</v>
      </c>
      <c r="H120" s="34" t="s">
        <v>15</v>
      </c>
      <c r="I120" s="34" t="s">
        <v>179</v>
      </c>
      <c r="J120" s="34" t="s">
        <v>185</v>
      </c>
      <c r="K120" s="48" t="s">
        <v>18</v>
      </c>
      <c r="L120" s="34" t="s">
        <v>17</v>
      </c>
      <c r="M120" s="48" t="s">
        <v>3</v>
      </c>
      <c r="N120" s="49" t="s">
        <v>186</v>
      </c>
    </row>
    <row r="121" spans="1:14" ht="20.100000000000001" customHeight="1" thickTop="1" thickBot="1">
      <c r="A121" s="44" t="s">
        <v>325</v>
      </c>
      <c r="B121" s="45" t="s">
        <v>176</v>
      </c>
      <c r="C121" s="45" t="s">
        <v>161</v>
      </c>
      <c r="D121" s="45"/>
      <c r="E121" s="46"/>
      <c r="F121" s="50">
        <f>SUM(F116:F120)</f>
        <v>50.2</v>
      </c>
      <c r="G121" s="51">
        <f t="shared" si="11"/>
        <v>80.78906880000001</v>
      </c>
      <c r="H121" s="33" t="s">
        <v>216</v>
      </c>
      <c r="I121" s="45"/>
      <c r="J121" s="45"/>
      <c r="K121" s="46"/>
      <c r="L121" s="45"/>
      <c r="M121" s="46"/>
      <c r="N121" s="47"/>
    </row>
    <row r="122" spans="1:14" ht="20.100000000000001" customHeight="1" thickTop="1">
      <c r="A122" s="44" t="s">
        <v>325</v>
      </c>
      <c r="B122" s="45" t="s">
        <v>187</v>
      </c>
      <c r="C122" s="45" t="s">
        <v>161</v>
      </c>
      <c r="D122" s="32" t="s">
        <v>188</v>
      </c>
      <c r="E122" s="48" t="s">
        <v>189</v>
      </c>
      <c r="F122" s="38">
        <v>1.1000000000000001</v>
      </c>
      <c r="G122" s="39">
        <f t="shared" si="11"/>
        <v>1.7702784000000003</v>
      </c>
      <c r="H122" s="40" t="s">
        <v>26</v>
      </c>
      <c r="I122" s="34" t="s">
        <v>190</v>
      </c>
      <c r="J122" s="32" t="s">
        <v>3</v>
      </c>
      <c r="K122" s="35" t="s">
        <v>17</v>
      </c>
      <c r="L122" s="34" t="s">
        <v>17</v>
      </c>
      <c r="M122" s="48" t="s">
        <v>3</v>
      </c>
      <c r="N122" s="49" t="s">
        <v>191</v>
      </c>
    </row>
    <row r="123" spans="1:14" ht="20.100000000000001" customHeight="1">
      <c r="A123" s="44" t="s">
        <v>325</v>
      </c>
      <c r="B123" s="45" t="s">
        <v>187</v>
      </c>
      <c r="C123" s="45" t="s">
        <v>161</v>
      </c>
      <c r="D123" s="32" t="s">
        <v>189</v>
      </c>
      <c r="E123" s="48" t="s">
        <v>192</v>
      </c>
      <c r="F123" s="32">
        <v>1.9</v>
      </c>
      <c r="G123" s="48">
        <f t="shared" si="11"/>
        <v>3.0577535999999998</v>
      </c>
      <c r="H123" s="34" t="s">
        <v>26</v>
      </c>
      <c r="I123" s="34" t="s">
        <v>190</v>
      </c>
      <c r="J123" s="32" t="s">
        <v>18</v>
      </c>
      <c r="K123" s="35" t="s">
        <v>17</v>
      </c>
      <c r="L123" s="34" t="s">
        <v>17</v>
      </c>
      <c r="M123" s="48" t="s">
        <v>18</v>
      </c>
      <c r="N123" s="49"/>
    </row>
    <row r="124" spans="1:14" ht="20.100000000000001" customHeight="1">
      <c r="A124" s="44" t="s">
        <v>325</v>
      </c>
      <c r="B124" s="45" t="s">
        <v>187</v>
      </c>
      <c r="C124" s="45" t="s">
        <v>161</v>
      </c>
      <c r="D124" s="32" t="s">
        <v>192</v>
      </c>
      <c r="E124" s="48" t="s">
        <v>193</v>
      </c>
      <c r="F124" s="32">
        <v>1.25</v>
      </c>
      <c r="G124" s="48">
        <f t="shared" si="11"/>
        <v>2.0116800000000001</v>
      </c>
      <c r="H124" s="34" t="s">
        <v>15</v>
      </c>
      <c r="I124" s="34" t="s">
        <v>190</v>
      </c>
      <c r="J124" s="32" t="s">
        <v>18</v>
      </c>
      <c r="K124" s="35" t="s">
        <v>17</v>
      </c>
      <c r="L124" s="34" t="s">
        <v>17</v>
      </c>
      <c r="M124" s="48" t="s">
        <v>18</v>
      </c>
      <c r="N124" s="49"/>
    </row>
    <row r="125" spans="1:14" ht="20.100000000000001" customHeight="1">
      <c r="A125" s="44" t="s">
        <v>325</v>
      </c>
      <c r="B125" s="45" t="s">
        <v>187</v>
      </c>
      <c r="C125" s="45" t="s">
        <v>161</v>
      </c>
      <c r="D125" s="32" t="s">
        <v>193</v>
      </c>
      <c r="E125" s="48" t="s">
        <v>194</v>
      </c>
      <c r="F125" s="32">
        <v>2.1</v>
      </c>
      <c r="G125" s="48">
        <f t="shared" si="11"/>
        <v>3.3796224000000006</v>
      </c>
      <c r="H125" s="34" t="s">
        <v>26</v>
      </c>
      <c r="I125" s="34" t="s">
        <v>190</v>
      </c>
      <c r="J125" s="32" t="s">
        <v>18</v>
      </c>
      <c r="K125" s="35" t="s">
        <v>17</v>
      </c>
      <c r="L125" s="34" t="s">
        <v>17</v>
      </c>
      <c r="M125" s="48" t="s">
        <v>18</v>
      </c>
      <c r="N125" s="49"/>
    </row>
    <row r="126" spans="1:14" ht="20.100000000000001" customHeight="1">
      <c r="A126" s="44" t="s">
        <v>325</v>
      </c>
      <c r="B126" s="45" t="s">
        <v>187</v>
      </c>
      <c r="C126" s="45" t="s">
        <v>161</v>
      </c>
      <c r="D126" s="32" t="s">
        <v>194</v>
      </c>
      <c r="E126" s="48" t="s">
        <v>195</v>
      </c>
      <c r="F126" s="32">
        <v>11.7</v>
      </c>
      <c r="G126" s="48">
        <f t="shared" si="11"/>
        <v>18.829324799999998</v>
      </c>
      <c r="H126" s="34" t="s">
        <v>26</v>
      </c>
      <c r="I126" s="34" t="s">
        <v>190</v>
      </c>
      <c r="J126" s="32" t="s">
        <v>18</v>
      </c>
      <c r="K126" s="35" t="s">
        <v>17</v>
      </c>
      <c r="L126" s="34" t="s">
        <v>17</v>
      </c>
      <c r="M126" s="48" t="s">
        <v>18</v>
      </c>
      <c r="N126" s="49"/>
    </row>
    <row r="127" spans="1:14" ht="20.100000000000001" customHeight="1" thickBot="1">
      <c r="A127" s="44" t="s">
        <v>325</v>
      </c>
      <c r="B127" s="45" t="s">
        <v>187</v>
      </c>
      <c r="C127" s="45" t="s">
        <v>161</v>
      </c>
      <c r="D127" s="32" t="s">
        <v>195</v>
      </c>
      <c r="E127" s="48" t="s">
        <v>196</v>
      </c>
      <c r="F127" s="32">
        <v>2.9</v>
      </c>
      <c r="G127" s="48">
        <f t="shared" si="11"/>
        <v>4.6670976</v>
      </c>
      <c r="H127" s="34" t="s">
        <v>15</v>
      </c>
      <c r="I127" s="34" t="s">
        <v>190</v>
      </c>
      <c r="J127" s="32" t="s">
        <v>18</v>
      </c>
      <c r="K127" s="35" t="s">
        <v>17</v>
      </c>
      <c r="L127" s="34" t="s">
        <v>17</v>
      </c>
      <c r="M127" s="48" t="s">
        <v>18</v>
      </c>
      <c r="N127" s="49"/>
    </row>
    <row r="128" spans="1:14" ht="20.100000000000001" customHeight="1" thickTop="1" thickBot="1">
      <c r="A128" s="44" t="s">
        <v>325</v>
      </c>
      <c r="B128" s="45" t="s">
        <v>187</v>
      </c>
      <c r="C128" s="45" t="s">
        <v>161</v>
      </c>
      <c r="D128" s="45"/>
      <c r="E128" s="46"/>
      <c r="F128" s="50">
        <f>SUM(F122:F127)</f>
        <v>20.949999999999996</v>
      </c>
      <c r="G128" s="51">
        <f t="shared" si="11"/>
        <v>33.715756799999994</v>
      </c>
      <c r="H128" s="33" t="s">
        <v>216</v>
      </c>
      <c r="I128" s="45"/>
      <c r="J128" s="45"/>
      <c r="K128" s="46"/>
      <c r="L128" s="45"/>
      <c r="M128" s="46"/>
      <c r="N128" s="47"/>
    </row>
    <row r="129" spans="1:14" ht="20.100000000000001" customHeight="1" thickTop="1">
      <c r="A129" s="44" t="s">
        <v>327</v>
      </c>
      <c r="B129" s="45" t="s">
        <v>197</v>
      </c>
      <c r="C129" s="45" t="s">
        <v>198</v>
      </c>
      <c r="D129" s="32" t="s">
        <v>199</v>
      </c>
      <c r="E129" s="48" t="s">
        <v>200</v>
      </c>
      <c r="F129" s="32">
        <v>16</v>
      </c>
      <c r="G129" s="48">
        <f>SUM(F129*1.609344)</f>
        <v>25.749504000000002</v>
      </c>
      <c r="H129" s="40" t="s">
        <v>26</v>
      </c>
      <c r="I129" s="34" t="s">
        <v>201</v>
      </c>
      <c r="J129" s="34" t="s">
        <v>18</v>
      </c>
      <c r="K129" s="35" t="s">
        <v>17</v>
      </c>
      <c r="L129" s="34" t="s">
        <v>18</v>
      </c>
      <c r="M129" s="46" t="s">
        <v>202</v>
      </c>
      <c r="N129" s="49"/>
    </row>
    <row r="130" spans="1:14" ht="20.100000000000001" customHeight="1">
      <c r="A130" s="44" t="s">
        <v>328</v>
      </c>
      <c r="B130" s="45" t="s">
        <v>203</v>
      </c>
      <c r="C130" s="45" t="s">
        <v>329</v>
      </c>
      <c r="D130" s="32" t="s">
        <v>204</v>
      </c>
      <c r="E130" s="48" t="s">
        <v>205</v>
      </c>
      <c r="F130" s="32">
        <v>68.8</v>
      </c>
      <c r="G130" s="48">
        <f>SUM(F130*1.609344)</f>
        <v>110.7228672</v>
      </c>
      <c r="H130" s="34" t="s">
        <v>26</v>
      </c>
      <c r="I130" s="34" t="s">
        <v>206</v>
      </c>
      <c r="J130" s="32" t="s">
        <v>3</v>
      </c>
      <c r="K130" s="35" t="s">
        <v>17</v>
      </c>
      <c r="L130" s="32" t="s">
        <v>18</v>
      </c>
      <c r="M130" s="36" t="s">
        <v>17</v>
      </c>
      <c r="N130" s="49"/>
    </row>
    <row r="131" spans="1:14" ht="20.100000000000001" customHeight="1" thickBot="1">
      <c r="A131" s="44" t="s">
        <v>328</v>
      </c>
      <c r="B131" s="45" t="s">
        <v>203</v>
      </c>
      <c r="C131" s="45" t="s">
        <v>329</v>
      </c>
      <c r="D131" s="45" t="s">
        <v>204</v>
      </c>
      <c r="E131" s="46" t="s">
        <v>205</v>
      </c>
      <c r="F131" s="32">
        <v>18</v>
      </c>
      <c r="G131" s="48">
        <f>SUM(F131*1.609344)</f>
        <v>28.968192000000002</v>
      </c>
      <c r="H131" s="34" t="s">
        <v>15</v>
      </c>
      <c r="I131" s="34" t="s">
        <v>206</v>
      </c>
      <c r="J131" s="32" t="s">
        <v>3</v>
      </c>
      <c r="K131" s="35" t="s">
        <v>17</v>
      </c>
      <c r="L131" s="34" t="s">
        <v>17</v>
      </c>
      <c r="M131" s="48" t="s">
        <v>3</v>
      </c>
      <c r="N131" s="49" t="s">
        <v>293</v>
      </c>
    </row>
    <row r="132" spans="1:14" ht="20.100000000000001" customHeight="1" thickTop="1" thickBot="1">
      <c r="A132" s="52" t="s">
        <v>328</v>
      </c>
      <c r="B132" s="53" t="s">
        <v>203</v>
      </c>
      <c r="C132" s="53" t="s">
        <v>329</v>
      </c>
      <c r="D132" s="53" t="s">
        <v>204</v>
      </c>
      <c r="E132" s="54" t="s">
        <v>205</v>
      </c>
      <c r="F132" s="55">
        <f>SUM(F130:F131)</f>
        <v>86.8</v>
      </c>
      <c r="G132" s="56">
        <f>SUM(F132*1.609344)</f>
        <v>139.69105920000001</v>
      </c>
      <c r="H132" s="57" t="s">
        <v>216</v>
      </c>
      <c r="I132" s="53"/>
      <c r="J132" s="53"/>
      <c r="K132" s="54"/>
      <c r="L132" s="53"/>
      <c r="M132" s="54"/>
      <c r="N132" s="58"/>
    </row>
    <row r="133" spans="1:14" ht="12" customHeight="1" thickTop="1">
      <c r="B133" s="8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10"/>
    </row>
    <row r="134" spans="1:14" ht="12" customHeight="1">
      <c r="B134" s="21"/>
      <c r="C134" s="22" t="s">
        <v>207</v>
      </c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3"/>
    </row>
    <row r="135" spans="1:14" ht="12" customHeight="1">
      <c r="B135" s="8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10"/>
    </row>
    <row r="136" spans="1:14" ht="12" customHeight="1">
      <c r="B136" s="8"/>
      <c r="C136" s="7"/>
      <c r="D136" s="22" t="s">
        <v>208</v>
      </c>
      <c r="E136" s="22"/>
      <c r="G136" s="7"/>
      <c r="H136" s="7" t="s">
        <v>209</v>
      </c>
      <c r="I136" s="7"/>
      <c r="J136" s="7"/>
      <c r="K136" s="7" t="s">
        <v>210</v>
      </c>
      <c r="L136" s="7"/>
      <c r="M136" s="11"/>
      <c r="N136" s="10"/>
    </row>
    <row r="137" spans="1:14" ht="12" customHeight="1">
      <c r="B137" s="8"/>
      <c r="C137" s="27" t="s">
        <v>211</v>
      </c>
      <c r="D137" s="26" t="s">
        <v>212</v>
      </c>
      <c r="E137" s="27" t="s">
        <v>213</v>
      </c>
      <c r="G137" s="11"/>
      <c r="H137" s="26" t="s">
        <v>214</v>
      </c>
      <c r="I137" s="7" t="s">
        <v>215</v>
      </c>
      <c r="J137" s="7"/>
      <c r="K137" s="26" t="s">
        <v>212</v>
      </c>
      <c r="M137" s="27" t="s">
        <v>213</v>
      </c>
      <c r="N137" s="10"/>
    </row>
    <row r="138" spans="1:14" ht="12" customHeight="1">
      <c r="B138" s="8"/>
      <c r="C138" s="7"/>
      <c r="D138" s="7"/>
      <c r="E138" s="7"/>
      <c r="G138" s="11"/>
      <c r="H138" s="7"/>
      <c r="I138" s="11"/>
      <c r="J138" s="11"/>
      <c r="K138" s="11"/>
      <c r="L138" s="7"/>
      <c r="M138" s="7"/>
      <c r="N138" s="10"/>
    </row>
    <row r="139" spans="1:14" ht="12" customHeight="1">
      <c r="B139" s="8"/>
      <c r="C139" s="27" t="s">
        <v>26</v>
      </c>
      <c r="D139" s="6">
        <v>1996.2</v>
      </c>
      <c r="E139" s="5">
        <f>SUM(D139*1.609344)</f>
        <v>3212.5724928000004</v>
      </c>
      <c r="F139" s="1"/>
      <c r="G139" s="12"/>
      <c r="H139" s="6">
        <v>1.8</v>
      </c>
      <c r="I139" s="6">
        <f>H139*1.609344</f>
        <v>2.8968192000000004</v>
      </c>
      <c r="J139" s="6"/>
      <c r="K139" s="6">
        <f>D139-H139</f>
        <v>1994.4</v>
      </c>
      <c r="L139" s="1"/>
      <c r="M139" s="5">
        <f>K139*1.609344</f>
        <v>3209.6756736000002</v>
      </c>
      <c r="N139" s="9"/>
    </row>
    <row r="140" spans="1:14" ht="12" customHeight="1">
      <c r="B140" s="8"/>
      <c r="C140" s="7"/>
      <c r="D140" s="6"/>
      <c r="E140" s="5"/>
      <c r="F140" s="1"/>
      <c r="G140" s="12"/>
      <c r="H140" s="6"/>
      <c r="I140" s="6"/>
      <c r="J140" s="6"/>
      <c r="K140" s="6"/>
      <c r="L140" s="1"/>
      <c r="M140" s="5"/>
      <c r="N140" s="9"/>
    </row>
    <row r="141" spans="1:14" ht="12" customHeight="1">
      <c r="B141" s="8"/>
      <c r="C141" s="27" t="s">
        <v>15</v>
      </c>
      <c r="D141" s="6">
        <v>900</v>
      </c>
      <c r="E141" s="5">
        <f>SUM(D141*1.609344)</f>
        <v>1448.4096000000002</v>
      </c>
      <c r="F141" s="1"/>
      <c r="G141" s="12"/>
      <c r="H141" s="6">
        <v>80.099999999999994</v>
      </c>
      <c r="I141" s="6">
        <f>H141*1.609344</f>
        <v>128.90845440000001</v>
      </c>
      <c r="J141" s="6"/>
      <c r="K141" s="6">
        <f>D141-H141</f>
        <v>819.9</v>
      </c>
      <c r="L141" s="1"/>
      <c r="M141" s="5">
        <f>K141*1.609344</f>
        <v>1319.5011456</v>
      </c>
      <c r="N141" s="9"/>
    </row>
    <row r="142" spans="1:14" ht="12" customHeight="1">
      <c r="B142" s="8"/>
      <c r="C142" s="7"/>
      <c r="D142" s="6"/>
      <c r="E142" s="5"/>
      <c r="F142" s="1"/>
      <c r="G142" s="12"/>
      <c r="H142" s="6"/>
      <c r="I142" s="6"/>
      <c r="J142" s="6"/>
      <c r="K142" s="6"/>
      <c r="L142" s="1"/>
      <c r="M142" s="5"/>
      <c r="N142" s="9"/>
    </row>
    <row r="143" spans="1:14" ht="12" customHeight="1">
      <c r="B143" s="8"/>
      <c r="C143" s="27" t="s">
        <v>216</v>
      </c>
      <c r="D143" s="6">
        <f>D141+D139</f>
        <v>2896.2</v>
      </c>
      <c r="E143" s="5">
        <f>SUM(D143*1.609344)</f>
        <v>4660.9820927999999</v>
      </c>
      <c r="F143" s="1"/>
      <c r="G143" s="12"/>
      <c r="H143" s="6">
        <f>H141+H139</f>
        <v>81.899999999999991</v>
      </c>
      <c r="I143" s="6">
        <f>I141+I139</f>
        <v>131.80527360000002</v>
      </c>
      <c r="J143" s="6"/>
      <c r="K143" s="6">
        <f>K141+K139</f>
        <v>2814.3</v>
      </c>
      <c r="L143" s="1"/>
      <c r="M143" s="5">
        <f>M141+M139</f>
        <v>4529.1768192</v>
      </c>
      <c r="N143" s="9"/>
    </row>
    <row r="144" spans="1:14" ht="12" customHeight="1">
      <c r="B144" s="13"/>
      <c r="C144" s="15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6"/>
    </row>
    <row r="145" spans="2:14" ht="13.8">
      <c r="B145" s="18" t="s">
        <v>217</v>
      </c>
      <c r="C145" s="19"/>
      <c r="D145" s="11"/>
      <c r="E145" s="11"/>
      <c r="F145" s="11"/>
      <c r="G145" s="11"/>
      <c r="H145" s="19" t="s">
        <v>223</v>
      </c>
      <c r="I145" s="11"/>
      <c r="J145" s="11"/>
      <c r="K145" s="11"/>
      <c r="L145" s="11"/>
      <c r="M145" s="11"/>
      <c r="N145" s="10"/>
    </row>
    <row r="146" spans="2:14" ht="13.8">
      <c r="B146" s="18" t="s">
        <v>218</v>
      </c>
      <c r="C146" s="19"/>
      <c r="D146" s="11"/>
      <c r="E146" s="11"/>
      <c r="F146" s="11"/>
      <c r="G146" s="11"/>
      <c r="H146" s="19"/>
      <c r="I146" s="11"/>
      <c r="J146" s="11"/>
      <c r="K146" s="11"/>
      <c r="L146" s="11"/>
      <c r="M146" s="11"/>
      <c r="N146" s="10"/>
    </row>
    <row r="147" spans="2:14" ht="13.8">
      <c r="B147" s="24" t="s">
        <v>219</v>
      </c>
      <c r="C147" s="15"/>
      <c r="D147" s="20"/>
      <c r="E147" s="15"/>
      <c r="F147" s="20"/>
      <c r="G147" s="20"/>
      <c r="H147" s="20"/>
      <c r="I147" s="20"/>
      <c r="J147" s="20"/>
      <c r="K147" s="20"/>
      <c r="L147" s="20"/>
      <c r="M147" s="20"/>
      <c r="N147" s="17"/>
    </row>
  </sheetData>
  <mergeCells count="10">
    <mergeCell ref="I5:I6"/>
    <mergeCell ref="J5:K5"/>
    <mergeCell ref="L5:M5"/>
    <mergeCell ref="N5:N6"/>
    <mergeCell ref="A5:A6"/>
    <mergeCell ref="B5:B6"/>
    <mergeCell ref="C5:C6"/>
    <mergeCell ref="D5:E5"/>
    <mergeCell ref="F5:G5"/>
    <mergeCell ref="H5:H6"/>
  </mergeCells>
  <phoneticPr fontId="0" type="noConversion"/>
  <pageMargins left="0.75" right="0.5" top="0.75" bottom="0.75" header="0.5" footer="0.5"/>
  <pageSetup scale="3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Interstate Roads</vt:lpstr>
      <vt:lpstr>'Interstate Roads'!Print_Area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Rozycki, Robert (FHWA)</cp:lastModifiedBy>
  <cp:lastPrinted>2023-09-20T15:59:21Z</cp:lastPrinted>
  <dcterms:created xsi:type="dcterms:W3CDTF">2023-09-11T18:41:38Z</dcterms:created>
  <dcterms:modified xsi:type="dcterms:W3CDTF">2023-09-20T15:59:26Z</dcterms:modified>
</cp:coreProperties>
</file>