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HPPI\HPPI-20\Tolls\TollReport\2021\final\"/>
    </mc:Choice>
  </mc:AlternateContent>
  <xr:revisionPtr revIDLastSave="0" documentId="13_ncr:1_{08F83514-E50F-40CA-928E-3A130CD88D9C}" xr6:coauthVersionLast="45" xr6:coauthVersionMax="45" xr10:uidLastSave="{00000000-0000-0000-0000-000000000000}"/>
  <bookViews>
    <workbookView xWindow="28680" yWindow="-120" windowWidth="29040" windowHeight="15840" xr2:uid="{00000000-000D-0000-FFFF-FFFF00000000}"/>
  </bookViews>
  <sheets>
    <sheet name="NON INTERSTATE TOLL ROADS" sheetId="1" r:id="rId1"/>
  </sheets>
  <definedNames>
    <definedName name="_xlnm._FilterDatabase" localSheetId="0" hidden="1">'NON INTERSTATE TOLL ROADS'!$A$1:$Y$177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73" i="1" l="1"/>
  <c r="P172" i="1"/>
  <c r="P167" i="1"/>
  <c r="P166" i="1"/>
  <c r="G160" i="1"/>
  <c r="P160" i="1" l="1"/>
  <c r="G161" i="1" s="1"/>
</calcChain>
</file>

<file path=xl/sharedStrings.xml><?xml version="1.0" encoding="utf-8"?>
<sst xmlns="http://schemas.openxmlformats.org/spreadsheetml/2006/main" count="1994" uniqueCount="687">
  <si>
    <t>NON - INTERSTATE  SYSTEM  TOLL  ROADS  IN  THE  UNITED  STATES</t>
  </si>
  <si>
    <t xml:space="preserve"> </t>
  </si>
  <si>
    <t>TABLE  T-1,  PART  4</t>
  </si>
  <si>
    <t xml:space="preserve">Functional </t>
  </si>
  <si>
    <t>Toll Collection</t>
  </si>
  <si>
    <t>Electronic Toll</t>
  </si>
  <si>
    <t>Maximum</t>
  </si>
  <si>
    <t>Minimum</t>
  </si>
  <si>
    <t>Average</t>
  </si>
  <si>
    <t>HPMS</t>
  </si>
  <si>
    <t>Financing or</t>
  </si>
  <si>
    <t>Length 1/</t>
  </si>
  <si>
    <t>Classification</t>
  </si>
  <si>
    <t>NHS</t>
  </si>
  <si>
    <t>One-Way</t>
  </si>
  <si>
    <t>Both</t>
  </si>
  <si>
    <t>Collection System? 4/</t>
  </si>
  <si>
    <t>Non-Toll</t>
  </si>
  <si>
    <t>Federal</t>
  </si>
  <si>
    <t>Passenger</t>
  </si>
  <si>
    <t>Passenger Vehicle</t>
  </si>
  <si>
    <t>Truck Cost</t>
  </si>
  <si>
    <t>State</t>
  </si>
  <si>
    <t>Name of Facility</t>
  </si>
  <si>
    <t>Toll ID</t>
  </si>
  <si>
    <t>Operating Authority</t>
  </si>
  <si>
    <t>From</t>
  </si>
  <si>
    <t>To</t>
  </si>
  <si>
    <t>Miles</t>
  </si>
  <si>
    <t>Kilometers</t>
  </si>
  <si>
    <t>2/</t>
  </si>
  <si>
    <t>Rural/Urban</t>
  </si>
  <si>
    <t>3/</t>
  </si>
  <si>
    <t>(N,S,E,W)</t>
  </si>
  <si>
    <t>Ways</t>
  </si>
  <si>
    <t>No</t>
  </si>
  <si>
    <t>Yes/Kind</t>
  </si>
  <si>
    <t>Remarks</t>
  </si>
  <si>
    <t>Authority Source</t>
  </si>
  <si>
    <t>Fee Type</t>
  </si>
  <si>
    <t>Vehicle Fee</t>
  </si>
  <si>
    <t>Cost per Vehicle-Mile</t>
  </si>
  <si>
    <t>Truck Fee</t>
  </si>
  <si>
    <t>per Vehicle-Mile</t>
  </si>
  <si>
    <t>Alabama</t>
  </si>
  <si>
    <t>Foley Beach Express</t>
  </si>
  <si>
    <t>American Roads, LLC</t>
  </si>
  <si>
    <t>AL 59 (in Foley)</t>
  </si>
  <si>
    <t>AL 180 (in Orange Beach)</t>
  </si>
  <si>
    <t>Minor Arterial</t>
  </si>
  <si>
    <t>Rural</t>
  </si>
  <si>
    <t>X</t>
  </si>
  <si>
    <t>Alabama Freedom Pass</t>
  </si>
  <si>
    <t>Private - Trucks +$1.00 per axle</t>
  </si>
  <si>
    <t>None (not a Federal-aid toll facility)</t>
  </si>
  <si>
    <t>Fixed: Rate does not vary by time of day or traffic conditions (May vary by vehicle/weight class or distance traveled).</t>
  </si>
  <si>
    <t>$7.50 plus 1.00 per add'l axle</t>
  </si>
  <si>
    <t>California</t>
  </si>
  <si>
    <t>Seventeen Mile Drive</t>
  </si>
  <si>
    <t>Pebble Beach Company</t>
  </si>
  <si>
    <t>Pacific Grove</t>
  </si>
  <si>
    <t>Carmel</t>
  </si>
  <si>
    <t>Urban</t>
  </si>
  <si>
    <t>Private: Length is 17.3 Mi if complete circuit is made via Sloat Rd-Lopez Rd-Sunridge Rd-Constanilla Way-Los Altos Dr &amp; Scenic Dr</t>
  </si>
  <si>
    <t>Dynamic Variable: Rate varies based on current traffic conditions</t>
  </si>
  <si>
    <t>Route 91 Express Lanes</t>
  </si>
  <si>
    <t>Orange County Transportation Authority</t>
  </si>
  <si>
    <t>Orange/Riverside County Line</t>
  </si>
  <si>
    <t>Principal Arterial - Other Freeways and Expressways</t>
  </si>
  <si>
    <t>Fixed Variable: Rate varies by time of day  based on pre-set schedule</t>
  </si>
  <si>
    <t>Express Lanes Demo Program</t>
  </si>
  <si>
    <t>Construction completed Feb. 1999.</t>
  </si>
  <si>
    <t>Section 129 (General Toll Progam)</t>
  </si>
  <si>
    <t>San Joaquin Hills Trans Corridor (Route 73)</t>
  </si>
  <si>
    <t>Newport Beach</t>
  </si>
  <si>
    <t>San Juan Capistrano</t>
  </si>
  <si>
    <t>Section 166 (HOV/HOT lanes)</t>
  </si>
  <si>
    <t>State Route 905</t>
  </si>
  <si>
    <t>State Route 54</t>
  </si>
  <si>
    <t>Value Pricing Pilot Program</t>
  </si>
  <si>
    <t>Colorado</t>
  </si>
  <si>
    <t>Northwest Parkway</t>
  </si>
  <si>
    <t>Northwest Parkway Public Highway Authority</t>
  </si>
  <si>
    <t>I-25, MP 228 in North Denver</t>
  </si>
  <si>
    <t>96th Street (in City of Broomfield)</t>
  </si>
  <si>
    <t>Go Pass AVI and LPT</t>
  </si>
  <si>
    <t xml:space="preserve">Opened Nov. 24, 2003; On August 30, 2007, the Parkway Authority signed a $603 million, 99 year concession agreement with Portugal based Brisa. Passenger vehicle rate is $3.80 for 10 mile trip.  Each additional axle is $3.80.  No LPT surcharge is assessed if user is sent a bill electronically.  If a bill is sent in the mail, a $0.65 fee per bill is assessed. </t>
  </si>
  <si>
    <t>No max; $3.80 per axle greater than 2 axles</t>
  </si>
  <si>
    <t>$3.80 at mainline</t>
  </si>
  <si>
    <t>varies per number of axles</t>
  </si>
  <si>
    <t>Other Federal toll authority</t>
  </si>
  <si>
    <t>E-470</t>
  </si>
  <si>
    <t>E-470 Public Highway Authority</t>
  </si>
  <si>
    <t>I-25 &amp; C-470; Douglas County</t>
  </si>
  <si>
    <t>I-25 &amp; Northwest Parkway; Adams County</t>
  </si>
  <si>
    <t>EXpress Toll and Liecnse Plate Toll (LPT)</t>
  </si>
  <si>
    <t>The entire 47 mile trip is $14.50.  Each additional axle is $14.50.   
LPT users are assessed a 25% surcharge.</t>
  </si>
  <si>
    <t>Pikes Peak Toll Road</t>
  </si>
  <si>
    <t>City of Colorado Springs operates under a Term Special Use Permit issued by the US Forest Service</t>
  </si>
  <si>
    <t>Town of Cascade, US 24 west of Colorado Springs</t>
  </si>
  <si>
    <t>Top of Pikes Peak Mountain -14, 110' elevation</t>
  </si>
  <si>
    <t>Booth</t>
  </si>
  <si>
    <t>Road (39 miles) is owned by the Forest Service but operated by the City of Colorado Springs, which received a special use permit in the late 1940's to turn it into a toll road.  Toll is fixed $10 per person, $5 for kids, $40 max fee per vehicle.</t>
  </si>
  <si>
    <t>US 36 Bus Rapid Transit/HOV/Express Lanes</t>
  </si>
  <si>
    <t>Plenary Roads Denver</t>
  </si>
  <si>
    <t>I-25</t>
  </si>
  <si>
    <t>Interlocken</t>
  </si>
  <si>
    <t>The first 11 miles, from I-25 to Interlocken, will open in July 2015. One express lane/HOV lane/bus rapid transit lane in each direction.  It is a combined operation with I-25 HOV/ Tolled Express Lanes facility.   LPT users will be assessed a surcharge for a max toll and fee of $10.00 and min of $5.00</t>
  </si>
  <si>
    <t>Delaware</t>
  </si>
  <si>
    <t>SR -1</t>
  </si>
  <si>
    <t>DE Dept of Trans</t>
  </si>
  <si>
    <t>Old Lebanon Road (Rd. 357)</t>
  </si>
  <si>
    <t>Dyke Branch Road (Rd. 331)</t>
  </si>
  <si>
    <t>E-ZPass</t>
  </si>
  <si>
    <t>Smyrna Toll (Rd. 150-B)</t>
  </si>
  <si>
    <t>Principal Arterial - Other</t>
  </si>
  <si>
    <t>North Smyrna Urban Limit</t>
  </si>
  <si>
    <t>C&amp;D Canal Bridge</t>
  </si>
  <si>
    <t>Tybouts Corner</t>
  </si>
  <si>
    <t>Non-toll Section</t>
  </si>
  <si>
    <t>US 13 North of Tybouts Corner</t>
  </si>
  <si>
    <t>I-95</t>
  </si>
  <si>
    <t>Florida</t>
  </si>
  <si>
    <t>Beachline East (Central Florida Expressway)</t>
  </si>
  <si>
    <t>FL Turnpike Enterprise</t>
  </si>
  <si>
    <t>SR 520</t>
  </si>
  <si>
    <t>US 1 at Cocoa</t>
  </si>
  <si>
    <t>SunPass, EPass, LeeWay</t>
  </si>
  <si>
    <t>The AADT for these facilities was calculated using a weighted average for the entire corridor</t>
  </si>
  <si>
    <t>SR 528</t>
  </si>
  <si>
    <t>SR 405</t>
  </si>
  <si>
    <t>N/A</t>
  </si>
  <si>
    <t>Beachline Expressway</t>
  </si>
  <si>
    <t>Central Florida Expway Auth (&amp; FL Dept of Trans)</t>
  </si>
  <si>
    <t>Boggy Creek Road</t>
  </si>
  <si>
    <t>SunPass, EPass, OPass, LeeWay</t>
  </si>
  <si>
    <t>Beachline West</t>
  </si>
  <si>
    <t>I-4 (SR 400)</t>
  </si>
  <si>
    <t>Boggy Creek Road (SR 528A)</t>
  </si>
  <si>
    <t>Homestead Extension of Florida Turnpike (HEFT)</t>
  </si>
  <si>
    <t>FL Trnpke MP 47 in Mirahar</t>
  </si>
  <si>
    <t>US 1 in FL City</t>
  </si>
  <si>
    <t>Holland East-West Expressway</t>
  </si>
  <si>
    <t>FL Trnpke (SR 50 West)</t>
  </si>
  <si>
    <t>SR 50 East Colonial Drive</t>
  </si>
  <si>
    <t>Sawgrass Expressway (SR 869)</t>
  </si>
  <si>
    <t>FL Trnpke MP 71</t>
  </si>
  <si>
    <t>I-75 / 595</t>
  </si>
  <si>
    <t>Central Florida Greenway (SR-417)</t>
  </si>
  <si>
    <t>Central Florida Expway Auth</t>
  </si>
  <si>
    <t>Seminole/Orange Cnty Line</t>
  </si>
  <si>
    <t>International Drive</t>
  </si>
  <si>
    <t>Daniel Webster - Western Beltway Part C</t>
  </si>
  <si>
    <t>US 441 (Orange Blossom Tr)</t>
  </si>
  <si>
    <t>Seidel Rd</t>
  </si>
  <si>
    <t>Osceola Parkway</t>
  </si>
  <si>
    <t>Osceola Cnty, FL</t>
  </si>
  <si>
    <t>Florida Turnpike</t>
  </si>
  <si>
    <t>I-4 Interchange</t>
  </si>
  <si>
    <t xml:space="preserve">    X</t>
  </si>
  <si>
    <t>As of 6/1/2013, the collection methods to produce the vehicle cost-per-mile were not available.  Therefore, in order t calculate the information, the AADT just west of the toll plaza was multiplied by the 2-axle toll-rate of $1.75</t>
  </si>
  <si>
    <t>Polk Parkway (SR 570)</t>
  </si>
  <si>
    <t>I-4 near Clark Rd extending E to SR 540</t>
  </si>
  <si>
    <t>N to I-4 near Mt. Olive Rd</t>
  </si>
  <si>
    <t>John Land - Apopka Expressway (SR 414)</t>
  </si>
  <si>
    <t>SR 429 (Western Beltway)</t>
  </si>
  <si>
    <t>US 441 South</t>
  </si>
  <si>
    <t xml:space="preserve">Florida </t>
  </si>
  <si>
    <t>East-West (Dolphin) Expressway</t>
  </si>
  <si>
    <t>Miami-Dade Expway Auth (MDX)</t>
  </si>
  <si>
    <t>I - 95  &amp;  I - 395</t>
  </si>
  <si>
    <t>HEFT</t>
  </si>
  <si>
    <t>W</t>
  </si>
  <si>
    <t>Florida Turnpike - Mainline</t>
  </si>
  <si>
    <t>Miami</t>
  </si>
  <si>
    <t>Wildwood</t>
  </si>
  <si>
    <t>South Dade (Don Shula) Expressway</t>
  </si>
  <si>
    <t>Palmetto Expway</t>
  </si>
  <si>
    <t>Lee Roy Selmon Crosstown Expressway</t>
  </si>
  <si>
    <t>Tampa-Hillsborough Cnty Expwy Auth (FL Dept of Trans)</t>
  </si>
  <si>
    <t>Gandy Boulevard</t>
  </si>
  <si>
    <t>To I-75</t>
  </si>
  <si>
    <t>Miami Airport Expressway</t>
  </si>
  <si>
    <t>Lejeune Rd (SR 953)</t>
  </si>
  <si>
    <t>Veterans Expressway (SR 589)</t>
  </si>
  <si>
    <t>Courtney Campbell Causeway (SR 60)</t>
  </si>
  <si>
    <t>North Dale Mabry</t>
  </si>
  <si>
    <t>Seminole Expressway</t>
  </si>
  <si>
    <t>Northern Terminus of Eastern Beltway (SR 426-Aloma Ave)</t>
  </si>
  <si>
    <t>I-4 West of US 192</t>
  </si>
  <si>
    <t>Southern Connector Extension</t>
  </si>
  <si>
    <t>Central FL Greeneway</t>
  </si>
  <si>
    <t>Gratigny Parkway</t>
  </si>
  <si>
    <t>Northwest 119 Street at 27th Ave</t>
  </si>
  <si>
    <t>Snapper Creek Expressway</t>
  </si>
  <si>
    <t>US1</t>
  </si>
  <si>
    <t>SR 874</t>
  </si>
  <si>
    <t>Suncoast Parkway (SR 589)</t>
  </si>
  <si>
    <t>Veterans near Van Dyke Rd (Hillsborogh Cnty)</t>
  </si>
  <si>
    <t>US 96 (Hernando Cnty)</t>
  </si>
  <si>
    <t>Wekiva Parkway</t>
  </si>
  <si>
    <t>CR 435/Mount Plymouth Road</t>
  </si>
  <si>
    <t>West of Old McDonald Road</t>
  </si>
  <si>
    <t>FDOT Portion Opened January 2016</t>
  </si>
  <si>
    <t>Orchard Pond</t>
  </si>
  <si>
    <t>Orchard Pond Greenway, LLC</t>
  </si>
  <si>
    <t>Old Bainbridge Road</t>
  </si>
  <si>
    <t>Meridian Road</t>
  </si>
  <si>
    <t>Poinciana Parkway</t>
  </si>
  <si>
    <t>Osceola County Expressway Authority</t>
  </si>
  <si>
    <t>US 17/92 and  Kinny Harmon Road</t>
  </si>
  <si>
    <t>Cypress Parkway</t>
  </si>
  <si>
    <t>Goldenrod Road Extension</t>
  </si>
  <si>
    <t>Orlando International Airport</t>
  </si>
  <si>
    <t>SR 551</t>
  </si>
  <si>
    <t>Road will become non-tolled and given to the city of Orlando when the tolls pay the bonds used for construction.</t>
  </si>
  <si>
    <t>Mid-Bay Connector</t>
  </si>
  <si>
    <t>Mid-Bay Brdg Auth (&amp; FL Dept of Transportation)</t>
  </si>
  <si>
    <t>Mid-Bay Bridge</t>
  </si>
  <si>
    <t>SR 85</t>
  </si>
  <si>
    <t>Illinois</t>
  </si>
  <si>
    <t>East-West Tollway (SR-56 Connector)</t>
  </si>
  <si>
    <t>IL State Hwy Toll Auth</t>
  </si>
  <si>
    <t>I-88</t>
  </si>
  <si>
    <t>SR 56</t>
  </si>
  <si>
    <t>Elgin O'Hare Expressway</t>
  </si>
  <si>
    <t>IL State Toll Highway Authority</t>
  </si>
  <si>
    <t>Lake Street</t>
  </si>
  <si>
    <t>Interstate 290</t>
  </si>
  <si>
    <t>IAG (E-Zpass, I-Pass, ETC.)</t>
  </si>
  <si>
    <t>Louisiana</t>
  </si>
  <si>
    <t>Avery Island</t>
  </si>
  <si>
    <t>Avery Island, Inc.</t>
  </si>
  <si>
    <t>SR 329 Junction</t>
  </si>
  <si>
    <t>Private</t>
  </si>
  <si>
    <t>Maine</t>
  </si>
  <si>
    <t>Maine Turnpike (I-295)</t>
  </si>
  <si>
    <t>ME Trnpke Auth</t>
  </si>
  <si>
    <t>South Portland</t>
  </si>
  <si>
    <t>Maryland</t>
  </si>
  <si>
    <t>Intercounty Connector (ICC) (MD 200)</t>
  </si>
  <si>
    <t>MD Transportation Authority (MDTA)</t>
  </si>
  <si>
    <t>I-370</t>
  </si>
  <si>
    <t>I-95/US 1</t>
  </si>
  <si>
    <t>Completely open as of November 2014</t>
  </si>
  <si>
    <t>Nevada</t>
  </si>
  <si>
    <t>Valley of Fire Road</t>
  </si>
  <si>
    <t>NV State Park Div</t>
  </si>
  <si>
    <t>W. Park Entrance (Valley of Fire St Park)</t>
  </si>
  <si>
    <t>East Park Entrance</t>
  </si>
  <si>
    <t>Major Collector</t>
  </si>
  <si>
    <t>Within Valley of Fire State Park</t>
  </si>
  <si>
    <t>New Hampshire</t>
  </si>
  <si>
    <t>F.E. Everett Turnpike</t>
  </si>
  <si>
    <t>NH Dept of Trans</t>
  </si>
  <si>
    <t>Massachusetts State Line</t>
  </si>
  <si>
    <t>E-Zpass</t>
  </si>
  <si>
    <t>Spaulding Turnpike</t>
  </si>
  <si>
    <t>NH Dept of Transportation</t>
  </si>
  <si>
    <t>Portsmouth Traffic Circle</t>
  </si>
  <si>
    <t xml:space="preserve">Non-toll segment of Spaulding Turnpike </t>
  </si>
  <si>
    <t>S.T. Exit 7 in Dover</t>
  </si>
  <si>
    <t>S.T. Exit 9 in Dover</t>
  </si>
  <si>
    <t>S.T. Exit 12 in Rochester</t>
  </si>
  <si>
    <t>S.T. Exit 16 in Rochester</t>
  </si>
  <si>
    <t>S.T. Exit 18 in Milton</t>
  </si>
  <si>
    <t>Mt. Washington Auto Rd</t>
  </si>
  <si>
    <t>Mt. Washington Summit Rd Co</t>
  </si>
  <si>
    <t>NH Route 16 in Greens Grant</t>
  </si>
  <si>
    <t>Mt Washington Summit in Sargents Purchase</t>
  </si>
  <si>
    <t>New Jersey</t>
  </si>
  <si>
    <t>New Jersey Turnpike (Mainline)</t>
  </si>
  <si>
    <t>NJ Trnpke Auth</t>
  </si>
  <si>
    <t>PA Trnpke Ext</t>
  </si>
  <si>
    <t>Toll data based on entire mainline</t>
  </si>
  <si>
    <t>New Jersey 495</t>
  </si>
  <si>
    <t>E</t>
  </si>
  <si>
    <t>Garden State Parkway</t>
  </si>
  <si>
    <t>Montvale</t>
  </si>
  <si>
    <t>Atlantic City Expressway</t>
  </si>
  <si>
    <t>South Jersey Trans Auth</t>
  </si>
  <si>
    <t>Atlantic City</t>
  </si>
  <si>
    <t>SR 42, Turnersville</t>
  </si>
  <si>
    <t>New York</t>
  </si>
  <si>
    <t>Gov. Thomas E. Dewey Thruway Berkshire Section</t>
  </si>
  <si>
    <t>NY State Thruway Authority</t>
  </si>
  <si>
    <t>I-87</t>
  </si>
  <si>
    <t>I-90</t>
  </si>
  <si>
    <t>Based on travel from Buffalo or NYC.</t>
  </si>
  <si>
    <t>Gov. Thomas E. Dewey Thruway Gardenstate Parkway Connection</t>
  </si>
  <si>
    <t>New Jersey Line</t>
  </si>
  <si>
    <t>Spring Valley</t>
  </si>
  <si>
    <t>Whiteface Mountain Veterans Memorial Highway</t>
  </si>
  <si>
    <t>Olympic Regional Development Authority</t>
  </si>
  <si>
    <t>Wilmington</t>
  </si>
  <si>
    <t>Whiteface Mountain</t>
  </si>
  <si>
    <t>Minor Collector</t>
  </si>
  <si>
    <t>Whiteface Veterans Memorial Highway is a scenic toll road. $15.00 per vehicle plus driver, $8.00 each additional passenger. Buses of 20 or more are $7.00 per person plus 1 free entry per 20. Cyclists $8.00.  In 2012: 27,200 vehicles, 73,100 visitors, $478,799. Open for 144 days.  2013: 72,579 visitors, $556,842.  2014:  61,258 visitors, $437,561; construction impacted revenues.</t>
  </si>
  <si>
    <t>Prospect Mountain Veterans Memorial Highway</t>
  </si>
  <si>
    <t>Department of Environmental  Conservation</t>
  </si>
  <si>
    <t>US 9 (gate)</t>
  </si>
  <si>
    <t>Top of Prospect Mountain</t>
  </si>
  <si>
    <t>This is a road to the scenic view at the top of a mountain.  No trucks.  There's a lower rate for motorcycles and a higher rate for busses - even there it averages out to $10 per vehicle for the year.  These funds are deposited into the Recreation Account.</t>
  </si>
  <si>
    <t>North Carolina</t>
  </si>
  <si>
    <t>Triangle Expressway</t>
  </si>
  <si>
    <t>North Carolina Turnpike Authority</t>
  </si>
  <si>
    <t>I-40/NC 147 interchange, Durham County</t>
  </si>
  <si>
    <t>NC-55 Bypass, Wake County</t>
  </si>
  <si>
    <t>NC Quick Pass (pre-paid transponder)
Bill by Mail (post-paid video bill)</t>
  </si>
  <si>
    <t>Oklahoma 5/</t>
  </si>
  <si>
    <t>Indian Nation Turnpike</t>
  </si>
  <si>
    <t>OK Trnpke Auth</t>
  </si>
  <si>
    <t xml:space="preserve"> I-40 near Henryetta</t>
  </si>
  <si>
    <t xml:space="preserve"> US 70 near Hugo</t>
  </si>
  <si>
    <t>Pike Pass</t>
  </si>
  <si>
    <t>Muskogee Turnpike</t>
  </si>
  <si>
    <t>Tulsa/Broken Arrow</t>
  </si>
  <si>
    <t>I-40 near Weber Falls</t>
  </si>
  <si>
    <t>Cimarron Turnpike</t>
  </si>
  <si>
    <t>I-35 East of Enid</t>
  </si>
  <si>
    <t>Sand Springs</t>
  </si>
  <si>
    <t>John Kilpatrick Turnpike</t>
  </si>
  <si>
    <t>I-40 between Mustang Road and Sara Road</t>
  </si>
  <si>
    <t>OKC interchange of Turner Turnpike and I-35</t>
  </si>
  <si>
    <t>Creek Turnpike</t>
  </si>
  <si>
    <t>I-44/SH 66 Sapulpa</t>
  </si>
  <si>
    <t>US 412 - Admiral</t>
  </si>
  <si>
    <t>Creek Turnpike extends from the Turner Turnpike to Will Rogers Turnpike</t>
  </si>
  <si>
    <t>Chickasaw Turnpike</t>
  </si>
  <si>
    <t>SH 1 near Ada</t>
  </si>
  <si>
    <t>SH 7 - West of Sulphur</t>
  </si>
  <si>
    <t>Cherokee Turnpike</t>
  </si>
  <si>
    <t>US 412 at Locust Grove</t>
  </si>
  <si>
    <t>US 412 - Arkansas Stateline</t>
  </si>
  <si>
    <t>Pennsylvania</t>
  </si>
  <si>
    <t xml:space="preserve"> PA Turnpike Commission</t>
  </si>
  <si>
    <t>New Stanton (MP G0.0)</t>
  </si>
  <si>
    <t>US 22 (MP G13.41)</t>
  </si>
  <si>
    <t>Toll Road 576 (Southern Beltway) Findlay Connector</t>
  </si>
  <si>
    <t xml:space="preserve">Pittsburgh International Airport - I376 and PA60 (MP S1) </t>
  </si>
  <si>
    <t>US Route 22 (MP S6)</t>
  </si>
  <si>
    <t>West Virginia Line (MP M0.00)</t>
  </si>
  <si>
    <t>PA Rt 51 (MP M54.00)</t>
  </si>
  <si>
    <t>Puerto Rico</t>
  </si>
  <si>
    <t>Rafael Martínez Nadal Expressway (PR-20)</t>
  </si>
  <si>
    <t>Puerto Rico Highway and Transportation Authority</t>
  </si>
  <si>
    <t>PR-1 (Guaynabo)</t>
  </si>
  <si>
    <t>PR-199 Access (Guaynabo)</t>
  </si>
  <si>
    <t>N</t>
  </si>
  <si>
    <t>Radio Frecuency ID (Auto Expresso)</t>
  </si>
  <si>
    <t>Guaynabo Toll Plaza. Auto Expresso Laneas: 11,12,13,15</t>
  </si>
  <si>
    <t>Expreso Rio Hondo (PR-5)</t>
  </si>
  <si>
    <t>Metropistas</t>
  </si>
  <si>
    <t>PR-199</t>
  </si>
  <si>
    <t>PR-174</t>
  </si>
  <si>
    <t>Radio Frequency ID (Auto Expreso) 2 lanes</t>
  </si>
  <si>
    <t>Bayamón Toll Plaza. Lanes 1,4,5,6</t>
  </si>
  <si>
    <t>South Carolina</t>
  </si>
  <si>
    <t>Cross Island Parkway (US 278)</t>
  </si>
  <si>
    <t>South Carolina Deptartment of Transportation</t>
  </si>
  <si>
    <t>US 278 Business</t>
  </si>
  <si>
    <t>Palmetto Bay Road</t>
  </si>
  <si>
    <t>Palmetto Pass (transponder)</t>
  </si>
  <si>
    <t>Truck toll fee is dependent on the number of axles.  It is either $1.25 for first two axles or $0.75 if they utilize the Palmetto Pass and $1.00 for each additional axle.</t>
  </si>
  <si>
    <t>Texas</t>
  </si>
  <si>
    <t>Dallas North Tollway</t>
  </si>
  <si>
    <t>IH-35E</t>
  </si>
  <si>
    <t>US 380</t>
  </si>
  <si>
    <t>Automatic Vehicle ID (AVI) &amp; video enforcement</t>
  </si>
  <si>
    <t>Sam Houston Tollway - (East)</t>
  </si>
  <si>
    <t>Harris County Toll Road Authority</t>
  </si>
  <si>
    <t>SH 3</t>
  </si>
  <si>
    <t xml:space="preserve"> North of Beltway Green Blvd</t>
  </si>
  <si>
    <t>Automatic Vehicle ID (AVI)</t>
  </si>
  <si>
    <t>Sam Houston Tollway - (NE)</t>
  </si>
  <si>
    <t>Wallsvile Road</t>
  </si>
  <si>
    <t>Old Humble Road</t>
  </si>
  <si>
    <t>EZ Tag only facility</t>
  </si>
  <si>
    <t>Sam Houston Tollway  (West)</t>
  </si>
  <si>
    <t>US 59 S</t>
  </si>
  <si>
    <t>IH 45 N</t>
  </si>
  <si>
    <t xml:space="preserve">Texas </t>
  </si>
  <si>
    <t>Sam Houston Tolway (SW Belt)</t>
  </si>
  <si>
    <t>SH 288</t>
  </si>
  <si>
    <t>Sam Houston Tollway  (SE Belt)</t>
  </si>
  <si>
    <t>IH 45 S</t>
  </si>
  <si>
    <t>Hardy Toll Road</t>
  </si>
  <si>
    <t>IH 610 N</t>
  </si>
  <si>
    <t xml:space="preserve">EZ Tag only facility. </t>
  </si>
  <si>
    <t xml:space="preserve">Hardy Toll Road - Airport Connector  </t>
  </si>
  <si>
    <t>Hardy Tollroad</t>
  </si>
  <si>
    <t>JFK Blvd</t>
  </si>
  <si>
    <t>Westpark Tollway</t>
  </si>
  <si>
    <t>IH 610 W</t>
  </si>
  <si>
    <t>Fort Bend County Line</t>
  </si>
  <si>
    <t>EZ Tag only facility. Does not include Fort Bend County's portion.</t>
  </si>
  <si>
    <t xml:space="preserve">Westpark Tollway - Fort Bend County  </t>
  </si>
  <si>
    <t>Fort Bend County Toll Road Authority</t>
  </si>
  <si>
    <t xml:space="preserve"> Fort Bend Parkway</t>
  </si>
  <si>
    <t>Sam Houston Tollway Southwest</t>
  </si>
  <si>
    <t>US 90A</t>
  </si>
  <si>
    <t>President George Bush Turnpike</t>
  </si>
  <si>
    <t>President George Bush Turnpike - Western Extension</t>
  </si>
  <si>
    <t>SH 183</t>
  </si>
  <si>
    <t>IH 20</t>
  </si>
  <si>
    <t>IH 30</t>
  </si>
  <si>
    <t>Texas Department of Transportation</t>
  </si>
  <si>
    <t>IH 35</t>
  </si>
  <si>
    <t>Implemented all-electronic toll collection on Dec.1, 2008</t>
  </si>
  <si>
    <t>183-A</t>
  </si>
  <si>
    <t>Central Texas Regional Mobility Authority</t>
  </si>
  <si>
    <t>SH45</t>
  </si>
  <si>
    <t>South of San Gabriel Pkwy in Leander</t>
  </si>
  <si>
    <t>All Electronic Tolling (with Video Tolling)</t>
  </si>
  <si>
    <t>Texas 5/</t>
  </si>
  <si>
    <t>SH 45 N</t>
  </si>
  <si>
    <t>US 183</t>
  </si>
  <si>
    <t>SH 130</t>
  </si>
  <si>
    <t>All Electronic AVI with pay by mail video tolling</t>
  </si>
  <si>
    <t>Implemented all-electronic toll collection on Dec.1, 2013</t>
  </si>
  <si>
    <t>SH 45 SE</t>
  </si>
  <si>
    <t>Implemented all-electronic toll collection on Jan 1, 2013</t>
  </si>
  <si>
    <t>IH35 N or Georgetown</t>
  </si>
  <si>
    <t>US 183 S of ABIA</t>
  </si>
  <si>
    <t>Toll 49</t>
  </si>
  <si>
    <t>Northeast Texas Regional Mobility Authority (NETRMA)</t>
  </si>
  <si>
    <t>US 69</t>
  </si>
  <si>
    <t xml:space="preserve">Road tranistioned from Texas Department of Transportation operation to Northeast Texas Regional Mobility Authority on March 28, 2013. </t>
  </si>
  <si>
    <t>Sam Rayburn Tollway</t>
  </si>
  <si>
    <t>Denton Tap</t>
  </si>
  <si>
    <t>US 75</t>
  </si>
  <si>
    <t>Loop 1</t>
  </si>
  <si>
    <t>Parmer Lane</t>
  </si>
  <si>
    <t>SH 45</t>
  </si>
  <si>
    <t>All electronic collection began 01 Jan 2013.</t>
  </si>
  <si>
    <t>Chisholm Trail Parkway</t>
  </si>
  <si>
    <t>US 67</t>
  </si>
  <si>
    <t>DFW Connector</t>
  </si>
  <si>
    <t>SH 121/SH 114</t>
  </si>
  <si>
    <t>DFW International Airport</t>
  </si>
  <si>
    <t>IH 10</t>
  </si>
  <si>
    <t>FM 1405 (Fisher Road)</t>
  </si>
  <si>
    <t>US 290</t>
  </si>
  <si>
    <t>US 59</t>
  </si>
  <si>
    <t xml:space="preserve"> In operation</t>
  </si>
  <si>
    <t>Fort Bend Grand Parkway Toll Road Authority</t>
  </si>
  <si>
    <t>SH 130 Seg 5/6</t>
  </si>
  <si>
    <t>SH 550</t>
  </si>
  <si>
    <t>Cameron County Regional Mobility Authority</t>
  </si>
  <si>
    <t>0.5 mi. east of FM 1847</t>
  </si>
  <si>
    <t>SH 48</t>
  </si>
  <si>
    <t>7.1</t>
  </si>
  <si>
    <t>Springdale Road</t>
  </si>
  <si>
    <t>Under Construction.  Anticipated to open to traffic in Feb. 2014</t>
  </si>
  <si>
    <t>Metropolitan Transit Authority of Harris County</t>
  </si>
  <si>
    <t>Reversible</t>
  </si>
  <si>
    <t>EZ Tag, METRO Toll Tag</t>
  </si>
  <si>
    <t>Not Allowed</t>
  </si>
  <si>
    <t>US 290 (Northwest Freeway) HOV/HOT lane</t>
  </si>
  <si>
    <t>Northwest Transit Center</t>
  </si>
  <si>
    <t>SH 249 Tomball Tollway</t>
  </si>
  <si>
    <t>Spring-Cypress Rd</t>
  </si>
  <si>
    <t xml:space="preserve">Principal Arterial - Other </t>
  </si>
  <si>
    <t>S</t>
  </si>
  <si>
    <t>Mopac Express</t>
  </si>
  <si>
    <t>No cap</t>
  </si>
  <si>
    <t>Utah</t>
  </si>
  <si>
    <t>Adams Avenue Parkway</t>
  </si>
  <si>
    <t>I-84 (Exit 85)</t>
  </si>
  <si>
    <t>5900 South</t>
  </si>
  <si>
    <t>Private $1.00 for the typical 2-axle vehicle.  $.50 for each additional axle</t>
  </si>
  <si>
    <t>Vermont</t>
  </si>
  <si>
    <t>Equinox Sky Line Drive</t>
  </si>
  <si>
    <t>SR 7A - Sunderland</t>
  </si>
  <si>
    <t>Mt. Equinox</t>
  </si>
  <si>
    <t>Mt. Mansfield Toll Road</t>
  </si>
  <si>
    <t>Mt. Mansfield Co, Inc.</t>
  </si>
  <si>
    <t>SR 108</t>
  </si>
  <si>
    <t>Mt. Mansfield</t>
  </si>
  <si>
    <t>Burke Mountain Toll Road</t>
  </si>
  <si>
    <t>Burke Mtn Recreation, Inc.</t>
  </si>
  <si>
    <t>TH 7</t>
  </si>
  <si>
    <t>Burke Mtn</t>
  </si>
  <si>
    <t>Private: Open May -October. $5 per car.</t>
  </si>
  <si>
    <t>Virginia</t>
  </si>
  <si>
    <t>Powhite Parkway Extension (SR 76)</t>
  </si>
  <si>
    <t>Virginia Department of Transportation</t>
  </si>
  <si>
    <t>Chippenham Parkway</t>
  </si>
  <si>
    <t>Route 288</t>
  </si>
  <si>
    <t>Automatic Vehicle ID (AVI) - E-ZPass</t>
  </si>
  <si>
    <t>The minimum passenger vehicle toll is based on exiting the facility prior to the main line plaza.  The minimum truck toll fee is based on a three-axle vehicle while the maximum is based on a six-axle vehicle.</t>
  </si>
  <si>
    <t>Powhite Parkway (SR 76)</t>
  </si>
  <si>
    <t>Richmond Metropolitan Authority</t>
  </si>
  <si>
    <t>Chippenham Parkway (Route 150)</t>
  </si>
  <si>
    <t>Interstate 195</t>
  </si>
  <si>
    <t>The maximum truck toll is based on a five-axle vehicle; a four-axle vehicle would be $ .90 and a three-axle vehicle would be $ .80.</t>
  </si>
  <si>
    <t>Downtown Expressway (SR 195)</t>
  </si>
  <si>
    <t>Interstate 95</t>
  </si>
  <si>
    <t>Meadow Street</t>
  </si>
  <si>
    <t>Washington-Dulles Access and Toll Road/Route 267 (Hirst-Brault Expressway)</t>
  </si>
  <si>
    <t>Interstate 66</t>
  </si>
  <si>
    <t>Route 28 (Dulles International Airport)</t>
  </si>
  <si>
    <t>The minimum passenger vehicle toll is based on exiting the facility prior to the main line plaza.  The minimum truck toll fee is based on a three-axle vehicle on the main line; each additional axle is $1.25 up to $8.75.</t>
  </si>
  <si>
    <t>Dulles Greenway (Hirst-Brault Expressway)</t>
  </si>
  <si>
    <t>Toll Road Investors Partnership II (TRIP II)</t>
  </si>
  <si>
    <t>Route 7 &amp; Route 15 Bypass at Leesburg</t>
  </si>
  <si>
    <t>ECL Leesburg</t>
  </si>
  <si>
    <t>Route 659 - Belmont Ridge Road</t>
  </si>
  <si>
    <t>The toll is less at certain exits for those with E-ZPass.  The toll is more during rush hour (congestion management toll).  Maximum passenger toll based on last exit on this section during rush hour  without E-ZPass; minimum based on first exit during non-rush hour with E-ZPass.  Maximum truck toll based on a six-axle vehicle at last exit during rush hour without E-ZPass; the minimum truck toll based on a three-axle vehicle at the first exit during non-rush hour with E-ZPass.</t>
  </si>
  <si>
    <t>Route 28 (at Dulles Airport)</t>
  </si>
  <si>
    <t>Chesapeake Expressway (SR 168)</t>
  </si>
  <si>
    <t>City of Chesapeake</t>
  </si>
  <si>
    <t>Hillcrest Parkway</t>
  </si>
  <si>
    <t>Gallbush Road</t>
  </si>
  <si>
    <t xml:space="preserve">The maximum passenger toll is based on weekends during peak season (Memorial Day-Labor Day); minimum is based on off-peak.  The maximum truck toll is based on weekends during peak season regadless of axles; minimum is based on off-peak.  There is a discount for locals ($2.00 off the peak rate and $0.75 off the non-peak rate).  </t>
  </si>
  <si>
    <t>Pocahontas Parkway/Airport Connector (Route 895)</t>
  </si>
  <si>
    <t>DBI Services, Inc.</t>
  </si>
  <si>
    <t>Route 150 (Chippenham Parkway)</t>
  </si>
  <si>
    <t>Interstate 295</t>
  </si>
  <si>
    <t xml:space="preserve">The maximum passenger toll ais based on rush hour on the main line while the minimum passenger toll is based on non-rush hour on the main-line.  Early exits are $1.50.  The maximum truck toll fee is $4.25 + $1.00/axle over two axles regardless of time of day; the rate indicated is based on a six-axle vehicle; the minimum is based on 3 axles.  </t>
  </si>
  <si>
    <t>Washington</t>
  </si>
  <si>
    <t>SR 167 - HOT Lanes</t>
  </si>
  <si>
    <t>Washington State Department of Transportation</t>
  </si>
  <si>
    <t>Auburn, WA</t>
  </si>
  <si>
    <t>Renton, WA</t>
  </si>
  <si>
    <t xml:space="preserve"> Automatic Vehicle ID (AVI) - Good To Go</t>
  </si>
  <si>
    <t>Not allowed</t>
  </si>
  <si>
    <t xml:space="preserve">     1/  The length of structures includes approaches and connecting links which were financed as an integral part of the toll project.  The length of toll bridges</t>
  </si>
  <si>
    <t xml:space="preserve">           includes approach sections which may be used toll free by local residents.  The length of such sections is identified in the "non-toll" column.</t>
  </si>
  <si>
    <t xml:space="preserve">     2/   Functional Class Codes:   1 - Interstate, 2 - Other Freeways &amp; Expressways, 3 - Principal Arterial,  4 - Minor Arterial,  5 - Major Collector,  6 - Minor Collector,  7 - Local;</t>
  </si>
  <si>
    <t xml:space="preserve">     3/   If facility is not entirely on the National Highway System (NHS), the length breakdown is in the Remarks column. </t>
  </si>
  <si>
    <t xml:space="preserve">     4/   Excludes toll transactions that require stopping (i.e., cash, ticket, or token payment). </t>
  </si>
  <si>
    <t xml:space="preserve">     5/  The FHWA Office of Program Administration has no record of the Section 129 Toll Agreement.</t>
  </si>
  <si>
    <t>(IN  OPERATION AS  OF  JANUARY  1, 2021)</t>
  </si>
  <si>
    <t>F.E.E.T Exit 13 in Bedford</t>
  </si>
  <si>
    <t>Non-toll segment of F.E. Everett Turnpike toll facility with exception of the Exit 11 Ramp Tolls</t>
  </si>
  <si>
    <t xml:space="preserve">F.E.E.T Exit 13 in Bedford </t>
  </si>
  <si>
    <t>F.E.E.T Exit 3 in Bedford (I-293/F.E.E.T Split)</t>
  </si>
  <si>
    <t xml:space="preserve">Via Exit 13/Airport Access Rd non-Turnpike traffic can enter the NB barrel and SB Turnpike Traffic can exit north of the toll </t>
  </si>
  <si>
    <t>S.T. Exit 6 in Dover</t>
  </si>
  <si>
    <t xml:space="preserve">NB differs with Exit 11 off ramp(exit) 1000' south of Exit 12 NB off </t>
  </si>
  <si>
    <t>Monroe Expressway</t>
  </si>
  <si>
    <t>I-77 Express lanes</t>
  </si>
  <si>
    <t>North Carolina Turnpike Authority  (Back office operator for Concession)</t>
  </si>
  <si>
    <t>U.S. 74 near I-485, Mecklenburg County</t>
  </si>
  <si>
    <t>I-77 / I-277 junction in Charlotte</t>
  </si>
  <si>
    <t>U.S. 74, Union County</t>
  </si>
  <si>
    <t>N.C. 150 in Mooresville</t>
  </si>
  <si>
    <t>The Equinox Foundation,LLC THE, Arlington, VT.</t>
  </si>
  <si>
    <t>Private: Open May- Oct. $20 for Car and driver. $5 for each additional passenegr over 10.</t>
  </si>
  <si>
    <t xml:space="preserve">No max. </t>
  </si>
  <si>
    <t>annual revune NA</t>
  </si>
  <si>
    <t>Private: Open May- October. $34 for car and driver. $15 for each addational passenger over 5.</t>
  </si>
  <si>
    <t>Amos Hutchinson Bypass (Turnpike 66)</t>
  </si>
  <si>
    <t>Rates also vary by Toll by Plate or EZPass payment</t>
  </si>
  <si>
    <t>Mon-Fayette Expressway (Turnpike 43)</t>
  </si>
  <si>
    <t>State Route 55</t>
  </si>
  <si>
    <t>Title 21/ISO 18000-6C</t>
  </si>
  <si>
    <t>Project developed under Assembly Bill 680 (1989) private partnership law.  Utilizes DBOM.  Facility opened in 1995.Trucks are not allowed to use the express lanes. Transferred to OCTA in 2003.</t>
  </si>
  <si>
    <t>SR 237 Express Lanes</t>
  </si>
  <si>
    <t>Santa Clara Valley Transportation Authority</t>
  </si>
  <si>
    <t>Mathilda Ave</t>
  </si>
  <si>
    <t>I-880</t>
  </si>
  <si>
    <t>Riverside County Transportation Commission</t>
  </si>
  <si>
    <t>I-15</t>
  </si>
  <si>
    <t>Route 133 (Eastern Transportation Corridor)</t>
  </si>
  <si>
    <t>Foothill/Eastern Transportation Corridor Agency</t>
  </si>
  <si>
    <t>I-5</t>
  </si>
  <si>
    <t>SR-241</t>
  </si>
  <si>
    <t>Construction completed Oct. 1998.</t>
  </si>
  <si>
    <t>Route 261 (Eastern Transportation Corridor)</t>
  </si>
  <si>
    <t>Jamboree Rd</t>
  </si>
  <si>
    <t>Route 241 (Foothill &amp; Eastern Trans. Corridor)</t>
  </si>
  <si>
    <t>19 &amp; 20</t>
  </si>
  <si>
    <t>Oso Parkway</t>
  </si>
  <si>
    <t>SR-91</t>
  </si>
  <si>
    <t xml:space="preserve">Construction completed Jan. 1999.  
</t>
  </si>
  <si>
    <t>San Joaquin Hills Transportation Corridor Agency</t>
  </si>
  <si>
    <t>Construction completed Nov 21. 1996.  
Toll type also based on axles.</t>
  </si>
  <si>
    <t>Route 125/South Bay Expressway</t>
  </si>
  <si>
    <t>San Diego Association of Governments</t>
  </si>
  <si>
    <t>Project developed under Assembly Bill 680 (1989) private partnership law.  Utilizes DBOM.  Facility opened in 2007.
Transferred to SANDAG in 2011.</t>
  </si>
  <si>
    <t>US 301</t>
  </si>
  <si>
    <t>DE/MD State Line</t>
  </si>
  <si>
    <t>SR-1</t>
  </si>
  <si>
    <t xml:space="preserve">E-Zpass &amp; Video </t>
  </si>
  <si>
    <t>Max rates are video tolling, min rates are E-ZPass.  Did not include exit rates.  Trucks are 5-axel.  Average/mi rate uses E-ZPass for entire length, does not include exit options.  Cannot use formula since AADT is variable per section, different tolls depending on exit and direction of travel, and does not include truck percentages.</t>
  </si>
  <si>
    <t>E-Zpass; Pay by Plate; Video Tolls</t>
  </si>
  <si>
    <t>C-470, Kipling to I-25</t>
  </si>
  <si>
    <t>High Performance Transportation Enterprise</t>
  </si>
  <si>
    <t>Kipling Ave</t>
  </si>
  <si>
    <t>Tolled Expres Lane does not allow HOV users for free/discount.   LPT users will be assessed a surcharge for a max toll and fee of $13.72 and min of $6.36</t>
  </si>
  <si>
    <t>$6.75 plus $1.00 per add'l axle</t>
  </si>
  <si>
    <t>Deepwater (from Exits 6 to 1)</t>
  </si>
  <si>
    <t>SR 3 (from Exits 6 to 16w)</t>
  </si>
  <si>
    <t>Cape May (from Exits 172 to 1)</t>
  </si>
  <si>
    <t>North Texas Tollway Authority (NTTA)</t>
  </si>
  <si>
    <t>1 mile extension under construction to open late 2022</t>
  </si>
  <si>
    <t>FM 1464 - Fort Bend/Harris County Line</t>
  </si>
  <si>
    <t>Spring Green / FM-723</t>
  </si>
  <si>
    <t>Electronic Toll Collection Only</t>
  </si>
  <si>
    <t xml:space="preserve">Fort Bend Parkway - Fort Bend County       </t>
  </si>
  <si>
    <t>Sam Houston Tollway/Beltway 8</t>
  </si>
  <si>
    <t>Sienna Parkway</t>
  </si>
  <si>
    <t>Belt Line Road, Irving</t>
  </si>
  <si>
    <t>SH 130 Segments 1-4</t>
  </si>
  <si>
    <t xml:space="preserve"> US 69 (north of Lindale)</t>
  </si>
  <si>
    <t>Open to traffic May 11, 2014</t>
  </si>
  <si>
    <t>In operation</t>
  </si>
  <si>
    <t>SH99 (Grand Parkway)  - Segment I-2</t>
  </si>
  <si>
    <t>SH99 (Grand Parkway)  - Segment E</t>
  </si>
  <si>
    <t>SH99 (Grand Parkway)  - Segments F-1, F-2, and G</t>
  </si>
  <si>
    <t>SH99 (Grand Parkway)  - Fort Bend County (Segment D)</t>
  </si>
  <si>
    <t>Rabbs Bayou (South of US-59)</t>
  </si>
  <si>
    <t>South Fry Rd</t>
  </si>
  <si>
    <t>SH 130 Concession Company &amp; Texas Department of Transportation</t>
  </si>
  <si>
    <t>See Interstate Tolls for I-169 (2.36 miles of 10 mile toll now interstate)</t>
  </si>
  <si>
    <t>290 Toll (Manor Expressway)</t>
  </si>
  <si>
    <t>East of Mason Road</t>
  </si>
  <si>
    <t>HOV drivers are allowed toll free use under terms and conditions.</t>
  </si>
  <si>
    <t>FM 1774 in Pinehurst</t>
  </si>
  <si>
    <t>FM 1488</t>
  </si>
  <si>
    <t>Opened in 2020</t>
  </si>
  <si>
    <t xml:space="preserve">Cesar Chavez Street                               </t>
  </si>
  <si>
    <t>71 Toll</t>
  </si>
  <si>
    <t>Presidential Boulevard</t>
  </si>
  <si>
    <t>East of SH 130</t>
  </si>
  <si>
    <t>45SW Toll</t>
  </si>
  <si>
    <t>State Loop 1</t>
  </si>
  <si>
    <t>FM 1826</t>
  </si>
  <si>
    <t>360 Tollway</t>
  </si>
  <si>
    <t>Green Oaks Blvd</t>
  </si>
  <si>
    <t>SH 114 TEXpress Lanes</t>
  </si>
  <si>
    <t>SH 121 &amp; International Parkway in Eastbound; SH 161 in Westbound</t>
  </si>
  <si>
    <t>Rochelle Blvd</t>
  </si>
  <si>
    <t>X*</t>
  </si>
  <si>
    <t>In 2018, SH 114 opened from Rochelle Blvd to International Pkwy (8.3 mile) in Westbound and SH 161 to Rochelle Blvd (3.9 mile) in Eastbound.  Operated under time of day pricing in 2018.  *4.3 miles of East bound lane from SH 121 to SH 161 is Not tolled.</t>
  </si>
  <si>
    <t>$0.29</t>
  </si>
  <si>
    <t>$0.58</t>
  </si>
  <si>
    <t>SH 183 TEXpress Lanes</t>
  </si>
  <si>
    <t>west of Industrial Boulevard in Euless</t>
  </si>
  <si>
    <t>west of Mockingbird Lane in Dallas</t>
  </si>
  <si>
    <t>Operated under time of day pricing in 2018.</t>
  </si>
  <si>
    <t>Loop 12 TEXpress Lanes</t>
  </si>
  <si>
    <t>I-35E</t>
  </si>
  <si>
    <t>Border West Expressway</t>
  </si>
  <si>
    <t>Camino Real Regional Mobility Authority (CRRMA) /TxDOT (in Litigation)</t>
  </si>
  <si>
    <t xml:space="preserve">Racetrack Drive near Doniphan Road </t>
  </si>
  <si>
    <t>US 54, one mile east of Park Street</t>
  </si>
  <si>
    <t>Not currently tolled, under ownership  litgation between CRRMA &amp; TxDOT.</t>
  </si>
  <si>
    <t>N/A - Not currently tolled</t>
  </si>
  <si>
    <t>183 Toll</t>
  </si>
  <si>
    <t>SH 71</t>
  </si>
  <si>
    <t>Brazoria County Expressway</t>
  </si>
  <si>
    <t>Brazoria County</t>
  </si>
  <si>
    <t xml:space="preserve">County Road 58 </t>
  </si>
  <si>
    <t>Brazoria/Harris County line at Clear Creek</t>
  </si>
  <si>
    <t>Opened November 2021</t>
  </si>
  <si>
    <t>$0.37
(2-axle)</t>
  </si>
  <si>
    <t>$2.20
(6+ axles)</t>
  </si>
  <si>
    <t>SH 288 Express Toll Lanes</t>
  </si>
  <si>
    <t>Blueridge Transportation Group (a concessionaire financing/operating on behalf of TxDOT)</t>
  </si>
  <si>
    <t>IH-69</t>
  </si>
  <si>
    <t>Harris/ Brazoria County Line</t>
  </si>
  <si>
    <t>$6.20
(2-axle)</t>
  </si>
  <si>
    <t>$1.20
(2-axle)</t>
  </si>
  <si>
    <t>$0.12 min
$0.60 max
(2-axle)</t>
  </si>
  <si>
    <t>$31.00
(6+ axles)</t>
  </si>
  <si>
    <t>$2.40
(3 axles)</t>
  </si>
  <si>
    <t>$0.58 min
$3.01 max
(6+ axles)</t>
  </si>
  <si>
    <t>R2</t>
  </si>
  <si>
    <t>R3</t>
  </si>
  <si>
    <t>R4</t>
  </si>
  <si>
    <t>R5</t>
  </si>
  <si>
    <t>R6</t>
  </si>
  <si>
    <t>R7</t>
  </si>
  <si>
    <t>U2</t>
  </si>
  <si>
    <t>U3</t>
  </si>
  <si>
    <t>U4</t>
  </si>
  <si>
    <t>U5</t>
  </si>
  <si>
    <t>U6</t>
  </si>
  <si>
    <t>U7</t>
  </si>
  <si>
    <t>Local</t>
  </si>
  <si>
    <t>R</t>
  </si>
  <si>
    <t>U</t>
  </si>
  <si>
    <t>NHS non</t>
  </si>
  <si>
    <t>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</si>
</sst>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0"/>
      <name val="MS Sans Serif"/>
    </font>
    <font>
      <sz val="11"/>
      <color theme="1"/>
      <name val="Calibri"/>
      <family val="2"/>
      <scheme val="minor"/>
    </font>
    <font>
      <b/>
      <sz val="15"/>
      <name val="MS Sans Serif"/>
      <family val="2"/>
    </font>
    <font>
      <b/>
      <sz val="10"/>
      <name val="MS Sans Serif"/>
      <family val="2"/>
    </font>
    <font>
      <sz val="10"/>
      <name val="MS Sans Serif"/>
      <family val="2"/>
    </font>
    <font>
      <sz val="10"/>
      <color theme="1"/>
      <name val="MS Sans Serif"/>
      <family val="2"/>
    </font>
    <font>
      <sz val="10"/>
      <color rgb="FFFF0000"/>
      <name val="MS Sans Serif"/>
      <family val="2"/>
    </font>
    <font>
      <sz val="10"/>
      <color indexed="8"/>
      <name val="MS Sans Serif"/>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pplyFont="0"/>
    <xf numFmtId="0" fontId="1" fillId="0" borderId="0"/>
    <xf numFmtId="0" fontId="4" fillId="0" borderId="0"/>
  </cellStyleXfs>
  <cellXfs count="167">
    <xf numFmtId="0" fontId="0" fillId="0" borderId="0" xfId="0"/>
    <xf numFmtId="0" fontId="2" fillId="0" borderId="0" xfId="0" applyFont="1"/>
    <xf numFmtId="0" fontId="0" fillId="0" borderId="0" xfId="0" applyAlignment="1">
      <alignment horizontal="center"/>
    </xf>
    <xf numFmtId="2" fontId="0" fillId="0" borderId="0" xfId="0" applyNumberFormat="1"/>
    <xf numFmtId="0" fontId="0" fillId="0" borderId="0" xfId="0" applyAlignment="1">
      <alignment wrapText="1"/>
    </xf>
    <xf numFmtId="164" fontId="0" fillId="0" borderId="0" xfId="0" applyNumberFormat="1"/>
    <xf numFmtId="0" fontId="3" fillId="0" borderId="0" xfId="0" applyFont="1"/>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4" fontId="0" fillId="0" borderId="3" xfId="0" applyNumberFormat="1" applyBorder="1" applyAlignment="1">
      <alignment vertical="center"/>
    </xf>
    <xf numFmtId="4" fontId="0" fillId="0" borderId="2" xfId="0" applyNumberFormat="1" applyBorder="1"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vertical="center"/>
    </xf>
    <xf numFmtId="0" fontId="0" fillId="0" borderId="1" xfId="0" applyBorder="1" applyAlignment="1">
      <alignment vertical="center" wrapText="1"/>
    </xf>
    <xf numFmtId="164" fontId="3" fillId="0" borderId="1" xfId="0" applyNumberFormat="1" applyFont="1" applyBorder="1" applyAlignment="1">
      <alignment horizontal="center" vertical="center"/>
    </xf>
    <xf numFmtId="0" fontId="0" fillId="0" borderId="0" xfId="0"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4" fontId="3" fillId="0" borderId="6" xfId="0" applyNumberFormat="1" applyFont="1" applyBorder="1" applyAlignment="1">
      <alignment horizontal="center" vertical="center"/>
    </xf>
    <xf numFmtId="0" fontId="3" fillId="0" borderId="6" xfId="0" applyFont="1" applyBorder="1" applyAlignment="1">
      <alignment vertical="center" wrapText="1"/>
    </xf>
    <xf numFmtId="0" fontId="3" fillId="0" borderId="0" xfId="0" applyFont="1" applyAlignment="1">
      <alignment vertical="center"/>
    </xf>
    <xf numFmtId="164" fontId="3" fillId="0" borderId="6"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9" xfId="0" applyNumberFormat="1" applyFont="1" applyBorder="1" applyAlignment="1">
      <alignment horizontal="center" vertical="center"/>
    </xf>
    <xf numFmtId="4" fontId="3" fillId="0" borderId="10" xfId="0" applyNumberFormat="1" applyFont="1" applyBorder="1" applyAlignment="1">
      <alignment horizontal="center" vertical="center"/>
    </xf>
    <xf numFmtId="4" fontId="3" fillId="0" borderId="9" xfId="0" applyNumberFormat="1" applyFont="1" applyBorder="1" applyAlignment="1">
      <alignment horizontal="center" vertical="center"/>
    </xf>
    <xf numFmtId="0" fontId="3" fillId="0" borderId="9" xfId="0" applyNumberFormat="1" applyFont="1" applyBorder="1" applyAlignment="1">
      <alignment horizontal="center" vertical="center" wrapText="1"/>
    </xf>
    <xf numFmtId="0" fontId="3" fillId="0" borderId="10" xfId="0" quotePrefix="1" applyNumberFormat="1" applyFont="1" applyBorder="1" applyAlignment="1">
      <alignment horizontal="center" vertical="center" wrapText="1"/>
    </xf>
    <xf numFmtId="0" fontId="3" fillId="0" borderId="10" xfId="0" quotePrefix="1" applyNumberFormat="1" applyFont="1" applyBorder="1" applyAlignment="1">
      <alignment horizontal="center" vertical="center"/>
    </xf>
    <xf numFmtId="164" fontId="3" fillId="0" borderId="10" xfId="0" applyNumberFormat="1" applyFont="1" applyBorder="1" applyAlignment="1">
      <alignment horizontal="center" vertical="center"/>
    </xf>
    <xf numFmtId="0" fontId="0" fillId="0" borderId="11" xfId="0" quotePrefix="1" applyNumberFormat="1" applyBorder="1" applyAlignment="1">
      <alignment vertical="center"/>
    </xf>
    <xf numFmtId="0" fontId="0" fillId="0" borderId="11" xfId="0" quotePrefix="1" applyNumberFormat="1" applyBorder="1" applyAlignment="1">
      <alignment horizontal="center" vertical="center"/>
    </xf>
    <xf numFmtId="2" fontId="0" fillId="0" borderId="11" xfId="0" quotePrefix="1" applyNumberFormat="1" applyBorder="1" applyAlignment="1">
      <alignment vertical="center"/>
    </xf>
    <xf numFmtId="0" fontId="0" fillId="0" borderId="11" xfId="0" applyBorder="1" applyAlignment="1">
      <alignment horizontal="center" vertical="center"/>
    </xf>
    <xf numFmtId="0" fontId="0" fillId="0" borderId="11" xfId="0" applyNumberFormat="1" applyBorder="1" applyAlignment="1">
      <alignment horizontal="center" vertical="center"/>
    </xf>
    <xf numFmtId="0" fontId="0" fillId="0" borderId="5" xfId="0" quotePrefix="1" applyNumberFormat="1" applyBorder="1" applyAlignment="1">
      <alignment horizontal="center" vertical="center"/>
    </xf>
    <xf numFmtId="0" fontId="0" fillId="0" borderId="11" xfId="0" quotePrefix="1" applyNumberFormat="1" applyBorder="1" applyAlignment="1">
      <alignment vertical="center" wrapText="1"/>
    </xf>
    <xf numFmtId="0" fontId="0" fillId="0" borderId="11" xfId="0" applyBorder="1" applyAlignment="1">
      <alignment vertical="center"/>
    </xf>
    <xf numFmtId="164" fontId="0" fillId="0" borderId="11" xfId="0" quotePrefix="1" applyNumberFormat="1" applyBorder="1" applyAlignment="1">
      <alignment vertical="center"/>
    </xf>
    <xf numFmtId="164" fontId="0" fillId="0" borderId="11" xfId="0" applyNumberFormat="1" applyBorder="1" applyAlignment="1">
      <alignment vertical="center"/>
    </xf>
    <xf numFmtId="0" fontId="3" fillId="0" borderId="0" xfId="0" applyNumberFormat="1" applyFont="1" applyBorder="1" applyAlignment="1" applyProtection="1">
      <alignment horizontal="center"/>
    </xf>
    <xf numFmtId="0" fontId="3" fillId="0" borderId="0" xfId="0" quotePrefix="1" applyNumberFormat="1" applyFont="1" applyBorder="1" applyAlignment="1" applyProtection="1">
      <alignment horizontal="center"/>
    </xf>
    <xf numFmtId="0" fontId="0" fillId="0" borderId="11" xfId="0" applyNumberFormat="1" applyBorder="1" applyAlignment="1">
      <alignment vertical="center"/>
    </xf>
    <xf numFmtId="0" fontId="0" fillId="0" borderId="5" xfId="0" applyNumberFormat="1" applyBorder="1" applyAlignment="1">
      <alignment horizontal="center" vertical="center"/>
    </xf>
    <xf numFmtId="0" fontId="4" fillId="0" borderId="0" xfId="0" applyFont="1" applyAlignment="1" applyProtection="1">
      <alignment horizontal="center"/>
    </xf>
    <xf numFmtId="0" fontId="4" fillId="0" borderId="0" xfId="0" applyFont="1" applyProtection="1"/>
    <xf numFmtId="0" fontId="4" fillId="0" borderId="11" xfId="1" applyNumberFormat="1" applyFont="1" applyBorder="1" applyAlignment="1">
      <alignment vertical="center"/>
    </xf>
    <xf numFmtId="0" fontId="4" fillId="0" borderId="11" xfId="1" applyNumberFormat="1" applyFont="1" applyFill="1" applyBorder="1" applyAlignment="1">
      <alignment vertical="center" wrapText="1"/>
    </xf>
    <xf numFmtId="0" fontId="4" fillId="0" borderId="11" xfId="1" applyFont="1" applyFill="1" applyBorder="1" applyAlignment="1">
      <alignment vertical="center"/>
    </xf>
    <xf numFmtId="164" fontId="4" fillId="0" borderId="11" xfId="1" quotePrefix="1" applyNumberFormat="1" applyFont="1" applyBorder="1" applyAlignment="1">
      <alignment vertical="center"/>
    </xf>
    <xf numFmtId="164" fontId="4" fillId="0" borderId="11" xfId="1" applyNumberFormat="1" applyFont="1" applyBorder="1" applyAlignment="1">
      <alignment vertical="center"/>
    </xf>
    <xf numFmtId="0" fontId="4" fillId="0" borderId="0" xfId="0" applyFont="1" applyBorder="1" applyAlignment="1" applyProtection="1">
      <alignment horizontal="center"/>
    </xf>
    <xf numFmtId="0" fontId="4" fillId="0" borderId="0" xfId="0" applyFont="1" applyBorder="1" applyProtection="1"/>
    <xf numFmtId="0" fontId="4" fillId="0" borderId="0" xfId="0" applyFont="1" applyAlignment="1" applyProtection="1">
      <alignment vertical="center"/>
    </xf>
    <xf numFmtId="0" fontId="4" fillId="0" borderId="11" xfId="1" quotePrefix="1" applyNumberFormat="1" applyFont="1" applyBorder="1" applyAlignment="1">
      <alignment vertical="center"/>
    </xf>
    <xf numFmtId="0" fontId="4" fillId="0" borderId="11" xfId="1" applyNumberFormat="1" applyFont="1" applyFill="1" applyBorder="1" applyAlignment="1">
      <alignment vertical="center"/>
    </xf>
    <xf numFmtId="0" fontId="5" fillId="0" borderId="11" xfId="1" applyNumberFormat="1" applyFont="1" applyFill="1" applyBorder="1" applyAlignment="1">
      <alignment vertical="center"/>
    </xf>
    <xf numFmtId="0" fontId="4" fillId="0" borderId="11" xfId="1" applyNumberFormat="1" applyFont="1" applyFill="1" applyBorder="1" applyAlignment="1">
      <alignment horizontal="center" vertical="center"/>
    </xf>
    <xf numFmtId="2" fontId="4" fillId="0" borderId="11" xfId="1" quotePrefix="1" applyNumberFormat="1" applyFont="1" applyFill="1" applyBorder="1" applyAlignment="1">
      <alignment vertical="center"/>
    </xf>
    <xf numFmtId="0" fontId="4" fillId="0" borderId="11" xfId="1" quotePrefix="1" applyNumberFormat="1" applyFont="1" applyFill="1" applyBorder="1" applyAlignment="1">
      <alignment horizontal="center" vertical="center"/>
    </xf>
    <xf numFmtId="0" fontId="4" fillId="0" borderId="11" xfId="1" applyFont="1" applyFill="1" applyBorder="1" applyAlignment="1">
      <alignment horizontal="center" vertical="center"/>
    </xf>
    <xf numFmtId="0" fontId="4" fillId="0" borderId="5" xfId="1" quotePrefix="1" applyNumberFormat="1" applyFont="1" applyFill="1" applyBorder="1" applyAlignment="1">
      <alignment horizontal="center" vertical="center"/>
    </xf>
    <xf numFmtId="0" fontId="4" fillId="0" borderId="11" xfId="1" quotePrefix="1" applyNumberFormat="1" applyFont="1" applyFill="1" applyBorder="1" applyAlignment="1">
      <alignment vertical="center"/>
    </xf>
    <xf numFmtId="0" fontId="0" fillId="0" borderId="11" xfId="2" quotePrefix="1" applyNumberFormat="1" applyFont="1" applyFill="1" applyBorder="1" applyAlignment="1">
      <alignment vertical="center"/>
    </xf>
    <xf numFmtId="164" fontId="4" fillId="0" borderId="11" xfId="1" quotePrefix="1" applyNumberFormat="1" applyFont="1" applyFill="1" applyBorder="1" applyAlignment="1">
      <alignment vertical="center"/>
    </xf>
    <xf numFmtId="164" fontId="4" fillId="0" borderId="11" xfId="1" applyNumberFormat="1" applyFont="1" applyFill="1" applyBorder="1" applyAlignment="1">
      <alignment vertical="center"/>
    </xf>
    <xf numFmtId="0" fontId="4" fillId="0" borderId="0" xfId="0" applyFont="1" applyAlignment="1">
      <alignment vertical="center"/>
    </xf>
    <xf numFmtId="0" fontId="4" fillId="0" borderId="11" xfId="0" quotePrefix="1" applyNumberFormat="1" applyFont="1" applyBorder="1" applyAlignment="1">
      <alignment vertical="center"/>
    </xf>
    <xf numFmtId="0" fontId="0" fillId="0" borderId="11" xfId="0" applyNumberFormat="1" applyFill="1" applyBorder="1" applyAlignment="1">
      <alignment horizontal="center" vertical="center"/>
    </xf>
    <xf numFmtId="0" fontId="4" fillId="0" borderId="11" xfId="2" quotePrefix="1" applyNumberFormat="1" applyBorder="1" applyAlignment="1">
      <alignment vertical="center" wrapText="1"/>
    </xf>
    <xf numFmtId="0" fontId="4" fillId="0" borderId="11"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1" xfId="2" quotePrefix="1" applyNumberFormat="1" applyFont="1" applyBorder="1" applyAlignment="1">
      <alignment vertical="center" wrapText="1"/>
    </xf>
    <xf numFmtId="0" fontId="4" fillId="0" borderId="11" xfId="0" quotePrefix="1" applyNumberFormat="1" applyFont="1" applyFill="1" applyBorder="1" applyAlignment="1">
      <alignment vertical="center" wrapText="1"/>
    </xf>
    <xf numFmtId="0" fontId="0" fillId="0" borderId="11" xfId="0" quotePrefix="1" applyNumberFormat="1" applyFill="1" applyBorder="1" applyAlignment="1">
      <alignment vertical="center"/>
    </xf>
    <xf numFmtId="0" fontId="0" fillId="0" borderId="11" xfId="0" quotePrefix="1" applyNumberFormat="1" applyFill="1" applyBorder="1" applyAlignment="1">
      <alignment horizontal="center" vertical="center"/>
    </xf>
    <xf numFmtId="0" fontId="0" fillId="0" borderId="11" xfId="0" applyNumberFormat="1" applyFill="1" applyBorder="1" applyAlignment="1">
      <alignment vertical="center"/>
    </xf>
    <xf numFmtId="0" fontId="6" fillId="0" borderId="0" xfId="0" applyFont="1" applyAlignment="1">
      <alignment vertical="center"/>
    </xf>
    <xf numFmtId="0" fontId="0" fillId="0" borderId="11" xfId="0" applyNumberFormat="1" applyBorder="1" applyAlignment="1">
      <alignment vertical="center" wrapText="1"/>
    </xf>
    <xf numFmtId="0" fontId="4" fillId="0" borderId="11" xfId="2" quotePrefix="1" applyNumberFormat="1" applyFont="1" applyFill="1" applyBorder="1" applyAlignment="1">
      <alignment vertical="center"/>
    </xf>
    <xf numFmtId="0" fontId="4" fillId="0" borderId="11" xfId="2" quotePrefix="1" applyNumberFormat="1" applyFont="1" applyFill="1" applyBorder="1" applyAlignment="1">
      <alignment horizontal="center" vertical="center"/>
    </xf>
    <xf numFmtId="2" fontId="4" fillId="0" borderId="11" xfId="2" quotePrefix="1" applyNumberFormat="1" applyFont="1" applyFill="1" applyBorder="1" applyAlignment="1">
      <alignment vertical="center"/>
    </xf>
    <xf numFmtId="0" fontId="4" fillId="0" borderId="11" xfId="2" applyNumberFormat="1" applyFont="1" applyFill="1" applyBorder="1" applyAlignment="1">
      <alignment horizontal="center" vertical="center"/>
    </xf>
    <xf numFmtId="0" fontId="4" fillId="0" borderId="11" xfId="2" applyFont="1" applyFill="1" applyBorder="1" applyAlignment="1">
      <alignment horizontal="center" vertical="center"/>
    </xf>
    <xf numFmtId="0" fontId="4" fillId="0" borderId="5" xfId="2" quotePrefix="1" applyNumberFormat="1" applyFont="1" applyFill="1" applyBorder="1" applyAlignment="1">
      <alignment horizontal="center" vertical="center"/>
    </xf>
    <xf numFmtId="0" fontId="4" fillId="0" borderId="11" xfId="2" quotePrefix="1" applyNumberFormat="1" applyFont="1" applyFill="1" applyBorder="1" applyAlignment="1">
      <alignment vertical="center" wrapText="1"/>
    </xf>
    <xf numFmtId="4" fontId="4" fillId="0" borderId="11" xfId="2" applyNumberFormat="1" applyFont="1" applyFill="1" applyBorder="1" applyAlignment="1">
      <alignment vertical="center" wrapText="1"/>
    </xf>
    <xf numFmtId="0" fontId="4" fillId="0" borderId="11" xfId="2" applyFont="1" applyFill="1" applyBorder="1" applyAlignment="1">
      <alignment vertical="center"/>
    </xf>
    <xf numFmtId="164" fontId="4" fillId="0" borderId="11" xfId="2" applyNumberFormat="1" applyFont="1" applyFill="1" applyBorder="1" applyAlignment="1">
      <alignment vertical="center"/>
    </xf>
    <xf numFmtId="164" fontId="4" fillId="0" borderId="11" xfId="2" applyNumberFormat="1" applyFont="1" applyFill="1" applyBorder="1" applyAlignment="1">
      <alignment horizontal="right" vertical="center"/>
    </xf>
    <xf numFmtId="0" fontId="0" fillId="0" borderId="0" xfId="0" applyFill="1" applyAlignment="1">
      <alignment vertical="center"/>
    </xf>
    <xf numFmtId="0" fontId="0" fillId="0" borderId="11" xfId="2" quotePrefix="1" applyNumberFormat="1" applyFont="1" applyFill="1" applyBorder="1" applyAlignment="1">
      <alignment horizontal="center" vertical="center"/>
    </xf>
    <xf numFmtId="2" fontId="0" fillId="0" borderId="11" xfId="2" quotePrefix="1" applyNumberFormat="1" applyFont="1" applyFill="1" applyBorder="1" applyAlignment="1">
      <alignment vertical="center"/>
    </xf>
    <xf numFmtId="0" fontId="0" fillId="0" borderId="11" xfId="2" applyNumberFormat="1" applyFont="1" applyFill="1" applyBorder="1" applyAlignment="1">
      <alignment horizontal="center" vertical="center"/>
    </xf>
    <xf numFmtId="0" fontId="0" fillId="0" borderId="11" xfId="2" applyFont="1" applyFill="1" applyBorder="1" applyAlignment="1">
      <alignment horizontal="center" vertical="center"/>
    </xf>
    <xf numFmtId="0" fontId="0" fillId="0" borderId="5" xfId="2" quotePrefix="1" applyNumberFormat="1" applyFont="1" applyFill="1" applyBorder="1" applyAlignment="1">
      <alignment horizontal="center" vertical="center"/>
    </xf>
    <xf numFmtId="0" fontId="0" fillId="0" borderId="11" xfId="2" quotePrefix="1" applyNumberFormat="1" applyFont="1" applyFill="1" applyBorder="1" applyAlignment="1">
      <alignment vertical="center" wrapText="1"/>
    </xf>
    <xf numFmtId="0" fontId="0" fillId="0" borderId="11" xfId="2" applyFont="1" applyFill="1" applyBorder="1" applyAlignment="1">
      <alignment vertical="center"/>
    </xf>
    <xf numFmtId="164" fontId="0" fillId="0" borderId="11" xfId="2" quotePrefix="1" applyNumberFormat="1" applyFont="1" applyFill="1" applyBorder="1" applyAlignment="1">
      <alignment vertical="center"/>
    </xf>
    <xf numFmtId="164" fontId="0" fillId="0" borderId="11" xfId="2" applyNumberFormat="1" applyFont="1" applyFill="1" applyBorder="1" applyAlignment="1">
      <alignment horizontal="right" vertical="center"/>
    </xf>
    <xf numFmtId="0" fontId="4" fillId="0" borderId="5" xfId="2" applyNumberFormat="1" applyFont="1" applyFill="1" applyBorder="1" applyAlignment="1">
      <alignment horizontal="center" vertical="center"/>
    </xf>
    <xf numFmtId="164" fontId="4" fillId="0" borderId="11" xfId="2" quotePrefix="1" applyNumberFormat="1" applyFont="1" applyFill="1" applyBorder="1" applyAlignment="1">
      <alignment vertical="center"/>
    </xf>
    <xf numFmtId="0" fontId="4" fillId="0" borderId="11" xfId="2" applyNumberFormat="1" applyFont="1" applyFill="1" applyBorder="1" applyAlignment="1">
      <alignment vertical="center"/>
    </xf>
    <xf numFmtId="0" fontId="4" fillId="0" borderId="11" xfId="2" applyNumberFormat="1" applyFont="1" applyFill="1" applyBorder="1" applyAlignment="1">
      <alignment vertical="center" wrapText="1"/>
    </xf>
    <xf numFmtId="0" fontId="4" fillId="0" borderId="11" xfId="0" quotePrefix="1" applyNumberFormat="1" applyFont="1" applyBorder="1" applyAlignment="1">
      <alignment horizontal="center" vertical="center"/>
    </xf>
    <xf numFmtId="0" fontId="4" fillId="0" borderId="11" xfId="0" quotePrefix="1" applyNumberFormat="1" applyFont="1" applyFill="1" applyBorder="1" applyAlignment="1">
      <alignment vertical="center"/>
    </xf>
    <xf numFmtId="2" fontId="0" fillId="0" borderId="11" xfId="0" quotePrefix="1" applyNumberFormat="1" applyFill="1" applyBorder="1" applyAlignment="1">
      <alignment vertical="center"/>
    </xf>
    <xf numFmtId="0" fontId="0" fillId="0" borderId="11" xfId="0" applyFill="1" applyBorder="1" applyAlignment="1">
      <alignment horizontal="center" vertical="center"/>
    </xf>
    <xf numFmtId="0" fontId="0" fillId="0" borderId="5" xfId="0" quotePrefix="1" applyNumberFormat="1" applyFill="1" applyBorder="1" applyAlignment="1">
      <alignment horizontal="center" vertical="center"/>
    </xf>
    <xf numFmtId="0" fontId="0" fillId="0" borderId="11" xfId="0" quotePrefix="1" applyNumberFormat="1" applyFill="1" applyBorder="1" applyAlignment="1">
      <alignment vertical="center" wrapText="1"/>
    </xf>
    <xf numFmtId="0" fontId="0" fillId="0" borderId="11" xfId="0" applyFill="1" applyBorder="1" applyAlignment="1">
      <alignment vertical="center"/>
    </xf>
    <xf numFmtId="164" fontId="0" fillId="0" borderId="11" xfId="0" quotePrefix="1" applyNumberFormat="1" applyFill="1" applyBorder="1" applyAlignment="1">
      <alignment vertical="center"/>
    </xf>
    <xf numFmtId="164" fontId="0" fillId="0" borderId="11" xfId="0" applyNumberFormat="1" applyFill="1" applyBorder="1" applyAlignment="1">
      <alignment vertical="center"/>
    </xf>
    <xf numFmtId="0" fontId="0" fillId="0" borderId="11" xfId="0" applyNumberFormat="1" applyFill="1" applyBorder="1" applyAlignment="1">
      <alignment vertical="center" wrapText="1"/>
    </xf>
    <xf numFmtId="0" fontId="4" fillId="0" borderId="11" xfId="0" applyNumberFormat="1" applyFont="1" applyFill="1" applyBorder="1" applyAlignment="1">
      <alignment vertical="center"/>
    </xf>
    <xf numFmtId="0" fontId="4" fillId="0" borderId="11" xfId="0" quotePrefix="1" applyNumberFormat="1" applyFont="1" applyFill="1" applyBorder="1" applyAlignment="1">
      <alignment horizontal="center" vertical="center"/>
    </xf>
    <xf numFmtId="2" fontId="0" fillId="0" borderId="11" xfId="0" quotePrefix="1" applyNumberFormat="1" applyFill="1" applyBorder="1" applyAlignment="1">
      <alignment horizontal="right" vertical="center"/>
    </xf>
    <xf numFmtId="0" fontId="0" fillId="0" borderId="0" xfId="0" applyFill="1" applyAlignment="1">
      <alignment horizontal="center" vertical="center"/>
    </xf>
    <xf numFmtId="0" fontId="4" fillId="0" borderId="11" xfId="0" applyFont="1" applyFill="1" applyBorder="1" applyAlignment="1">
      <alignment horizontal="center" vertical="center"/>
    </xf>
    <xf numFmtId="0" fontId="4" fillId="0" borderId="11" xfId="0" applyNumberFormat="1" applyFont="1" applyFill="1" applyBorder="1" applyAlignment="1">
      <alignment horizontal="center" vertical="center"/>
    </xf>
    <xf numFmtId="0" fontId="0" fillId="0" borderId="5" xfId="0" quotePrefix="1" applyNumberFormat="1" applyFill="1" applyBorder="1" applyAlignment="1">
      <alignment horizontal="center" vertical="center" wrapText="1"/>
    </xf>
    <xf numFmtId="0" fontId="4" fillId="0" borderId="0" xfId="0" applyFont="1"/>
    <xf numFmtId="0" fontId="4" fillId="0" borderId="0" xfId="0" applyFont="1" applyBorder="1"/>
    <xf numFmtId="0" fontId="0" fillId="0" borderId="0" xfId="0" applyBorder="1"/>
    <xf numFmtId="0" fontId="0" fillId="0" borderId="11" xfId="0" applyNumberFormat="1" applyFill="1" applyBorder="1" applyAlignment="1">
      <alignment horizontal="left" vertical="center"/>
    </xf>
    <xf numFmtId="0" fontId="4" fillId="0" borderId="11" xfId="0" applyFont="1" applyFill="1" applyBorder="1" applyAlignment="1">
      <alignment vertical="center"/>
    </xf>
    <xf numFmtId="0" fontId="4" fillId="0" borderId="11" xfId="0" applyNumberFormat="1" applyFont="1" applyFill="1" applyBorder="1" applyAlignment="1">
      <alignment horizontal="left" vertical="center" wrapText="1"/>
    </xf>
    <xf numFmtId="164" fontId="4" fillId="0" borderId="11" xfId="0" applyNumberFormat="1" applyFont="1" applyFill="1" applyBorder="1" applyAlignment="1">
      <alignment horizontal="right" vertical="center"/>
    </xf>
    <xf numFmtId="0" fontId="4" fillId="0" borderId="0" xfId="0" applyFont="1" applyAlignment="1">
      <alignment horizontal="center"/>
    </xf>
    <xf numFmtId="2" fontId="4" fillId="0" borderId="0" xfId="0" applyNumberFormat="1" applyFont="1"/>
    <xf numFmtId="0" fontId="4" fillId="0" borderId="0" xfId="0" applyFont="1" applyAlignment="1">
      <alignment wrapText="1"/>
    </xf>
    <xf numFmtId="164" fontId="4" fillId="0" borderId="0" xfId="0" applyNumberFormat="1" applyFont="1"/>
    <xf numFmtId="2" fontId="7" fillId="0" borderId="0" xfId="0" applyNumberFormat="1" applyFont="1" applyBorder="1"/>
    <xf numFmtId="2" fontId="7" fillId="0" borderId="0" xfId="0" applyNumberFormat="1" applyFont="1" applyBorder="1" applyAlignment="1">
      <alignment horizontal="center"/>
    </xf>
    <xf numFmtId="2" fontId="4" fillId="0" borderId="0" xfId="0" applyNumberFormat="1" applyFont="1" applyBorder="1"/>
    <xf numFmtId="2" fontId="7" fillId="0" borderId="0" xfId="0" applyNumberFormat="1" applyFont="1" applyBorder="1" applyAlignment="1">
      <alignment horizontal="right"/>
    </xf>
    <xf numFmtId="0" fontId="4" fillId="0" borderId="0" xfId="0" applyNumberFormat="1" applyFont="1" applyFill="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wrapText="1"/>
    </xf>
    <xf numFmtId="164" fontId="4" fillId="0" borderId="0" xfId="0" applyNumberFormat="1" applyFont="1" applyBorder="1"/>
    <xf numFmtId="2" fontId="7" fillId="0" borderId="0" xfId="0" applyNumberFormat="1" applyFont="1" applyBorder="1" applyAlignment="1">
      <alignment vertical="center"/>
    </xf>
    <xf numFmtId="1" fontId="7" fillId="0" borderId="0" xfId="0" applyNumberFormat="1" applyFont="1" applyBorder="1" applyAlignment="1">
      <alignment horizontal="right"/>
    </xf>
    <xf numFmtId="0" fontId="0" fillId="0" borderId="0" xfId="0" applyBorder="1" applyAlignment="1">
      <alignment horizontal="center"/>
    </xf>
    <xf numFmtId="2" fontId="0" fillId="0" borderId="0" xfId="0" applyNumberFormat="1" applyBorder="1"/>
    <xf numFmtId="1" fontId="0" fillId="0" borderId="0" xfId="0" applyNumberFormat="1" applyBorder="1" applyAlignment="1">
      <alignment horizontal="right"/>
    </xf>
    <xf numFmtId="0" fontId="4" fillId="0" borderId="0" xfId="0" applyFont="1" applyFill="1" applyBorder="1"/>
    <xf numFmtId="164" fontId="0" fillId="0" borderId="0" xfId="0" applyNumberFormat="1" applyBorder="1"/>
    <xf numFmtId="1" fontId="0" fillId="0" borderId="0" xfId="0" applyNumberFormat="1" applyAlignment="1">
      <alignment horizontal="right"/>
    </xf>
    <xf numFmtId="0" fontId="4" fillId="0" borderId="5" xfId="0" quotePrefix="1" applyFont="1" applyFill="1" applyBorder="1" applyAlignment="1">
      <alignment vertical="center"/>
    </xf>
    <xf numFmtId="0" fontId="0" fillId="0" borderId="0" xfId="0" applyNumberFormat="1" applyFill="1" applyBorder="1" applyAlignment="1">
      <alignment horizontal="center" vertical="center"/>
    </xf>
    <xf numFmtId="0" fontId="0" fillId="0" borderId="5" xfId="0" quotePrefix="1" applyNumberFormat="1" applyFill="1" applyBorder="1" applyAlignment="1">
      <alignment vertical="center" wrapText="1"/>
    </xf>
    <xf numFmtId="2" fontId="0" fillId="0" borderId="0" xfId="0" applyNumberFormat="1" applyBorder="1" applyAlignment="1">
      <alignment horizontal="right"/>
    </xf>
    <xf numFmtId="2" fontId="0" fillId="0" borderId="0" xfId="0" applyNumberFormat="1" applyAlignment="1">
      <alignment horizontal="right"/>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4" fontId="3" fillId="0" borderId="8" xfId="0" applyNumberFormat="1" applyFont="1" applyBorder="1" applyAlignment="1">
      <alignment horizontal="center" vertical="center"/>
    </xf>
    <xf numFmtId="4" fontId="3" fillId="0" borderId="9"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2" fontId="0" fillId="0" borderId="0" xfId="0" applyNumberFormat="1" applyAlignment="1">
      <alignment horizontal="center"/>
    </xf>
    <xf numFmtId="2" fontId="4" fillId="0" borderId="0" xfId="0" applyNumberFormat="1" applyFont="1" applyBorder="1" applyAlignment="1">
      <alignment horizontal="right"/>
    </xf>
  </cellXfs>
  <cellStyles count="3">
    <cellStyle name="Normal" xfId="0" builtinId="0"/>
    <cellStyle name="Normal 2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77"/>
  <sheetViews>
    <sheetView showGridLines="0" tabSelected="1" zoomScaleNormal="100" workbookViewId="0"/>
  </sheetViews>
  <sheetFormatPr defaultRowHeight="13" x14ac:dyDescent="0.3"/>
  <cols>
    <col min="1" max="1" width="15.453125" customWidth="1"/>
    <col min="2" max="2" width="69.54296875" customWidth="1"/>
    <col min="3" max="3" width="7.81640625" style="2" customWidth="1"/>
    <col min="4" max="4" width="61.7265625" customWidth="1"/>
    <col min="5" max="5" width="52" customWidth="1"/>
    <col min="6" max="6" width="39.1796875" customWidth="1"/>
    <col min="7" max="7" width="7.1796875" style="3" customWidth="1"/>
    <col min="8" max="8" width="11.7265625" style="3" customWidth="1"/>
    <col min="9" max="9" width="46.54296875" style="2" customWidth="1"/>
    <col min="10" max="10" width="13.453125" style="2" customWidth="1"/>
    <col min="11" max="11" width="7.6328125" customWidth="1"/>
    <col min="12" max="12" width="10.81640625" style="2" customWidth="1"/>
    <col min="13" max="13" width="6.81640625" style="2" customWidth="1"/>
    <col min="14" max="14" width="4.1796875" style="2" customWidth="1"/>
    <col min="15" max="15" width="42.54296875" style="4" customWidth="1"/>
    <col min="16" max="16" width="9.81640625" customWidth="1"/>
    <col min="17" max="17" width="60" style="4" customWidth="1"/>
    <col min="18" max="18" width="32.54296875" customWidth="1"/>
    <col min="19" max="19" width="98.453125" customWidth="1"/>
    <col min="20" max="20" width="26" customWidth="1"/>
    <col min="21" max="21" width="12.1796875" style="5" customWidth="1"/>
    <col min="22" max="22" width="22.81640625" style="5" customWidth="1"/>
    <col min="23" max="23" width="37.54296875" style="5" customWidth="1"/>
    <col min="24" max="24" width="28" style="5" customWidth="1"/>
    <col min="25" max="25" width="24.453125" style="5" customWidth="1"/>
    <col min="26" max="26" width="12" style="5" customWidth="1"/>
    <col min="31" max="31" width="0" hidden="1" customWidth="1"/>
    <col min="32" max="32" width="13.453125" hidden="1" customWidth="1"/>
    <col min="33" max="33" width="98.7265625" hidden="1" customWidth="1"/>
    <col min="34" max="34" width="50.453125" hidden="1" customWidth="1"/>
    <col min="35" max="35" width="0" hidden="1" customWidth="1"/>
  </cols>
  <sheetData>
    <row r="1" spans="1:34" ht="19" x14ac:dyDescent="0.4">
      <c r="A1" s="1" t="s">
        <v>0</v>
      </c>
      <c r="J1" s="2" t="s">
        <v>1</v>
      </c>
    </row>
    <row r="2" spans="1:34" ht="19" x14ac:dyDescent="0.4">
      <c r="A2" s="1" t="s">
        <v>533</v>
      </c>
    </row>
    <row r="3" spans="1:34" x14ac:dyDescent="0.3">
      <c r="A3" s="6" t="s">
        <v>2</v>
      </c>
    </row>
    <row r="4" spans="1:34" x14ac:dyDescent="0.3">
      <c r="A4" s="6"/>
    </row>
    <row r="5" spans="1:34" s="17" customFormat="1" x14ac:dyDescent="0.3">
      <c r="A5" s="7"/>
      <c r="B5" s="8"/>
      <c r="C5" s="9"/>
      <c r="D5" s="7"/>
      <c r="E5" s="7"/>
      <c r="F5" s="7"/>
      <c r="G5" s="10"/>
      <c r="H5" s="11"/>
      <c r="I5" s="12" t="s">
        <v>3</v>
      </c>
      <c r="J5" s="12"/>
      <c r="K5" s="13"/>
      <c r="L5" s="157" t="s">
        <v>4</v>
      </c>
      <c r="M5" s="158"/>
      <c r="N5" s="159" t="s">
        <v>5</v>
      </c>
      <c r="O5" s="160"/>
      <c r="P5" s="14"/>
      <c r="Q5" s="15"/>
      <c r="R5" s="7"/>
      <c r="S5" s="8"/>
      <c r="T5" s="16" t="s">
        <v>6</v>
      </c>
      <c r="U5" s="16" t="s">
        <v>7</v>
      </c>
      <c r="V5" s="16" t="s">
        <v>8</v>
      </c>
      <c r="W5" s="16"/>
      <c r="X5" s="16"/>
      <c r="Y5" s="16" t="s">
        <v>8</v>
      </c>
    </row>
    <row r="6" spans="1:34" s="24" customFormat="1" x14ac:dyDescent="0.3">
      <c r="A6" s="18"/>
      <c r="B6" s="19"/>
      <c r="C6" s="20" t="s">
        <v>9</v>
      </c>
      <c r="D6" s="21" t="s">
        <v>10</v>
      </c>
      <c r="E6" s="18"/>
      <c r="F6" s="18"/>
      <c r="G6" s="161" t="s">
        <v>11</v>
      </c>
      <c r="H6" s="162"/>
      <c r="I6" s="21" t="s">
        <v>12</v>
      </c>
      <c r="J6" s="21"/>
      <c r="K6" s="21" t="s">
        <v>13</v>
      </c>
      <c r="L6" s="21" t="s">
        <v>14</v>
      </c>
      <c r="M6" s="20" t="s">
        <v>15</v>
      </c>
      <c r="N6" s="163" t="s">
        <v>16</v>
      </c>
      <c r="O6" s="164"/>
      <c r="P6" s="22" t="s">
        <v>17</v>
      </c>
      <c r="Q6" s="23"/>
      <c r="R6" s="21" t="s">
        <v>18</v>
      </c>
      <c r="T6" s="25" t="s">
        <v>19</v>
      </c>
      <c r="U6" s="25" t="s">
        <v>19</v>
      </c>
      <c r="V6" s="25" t="s">
        <v>20</v>
      </c>
      <c r="W6" s="25" t="s">
        <v>6</v>
      </c>
      <c r="X6" s="25" t="s">
        <v>7</v>
      </c>
      <c r="Y6" s="25" t="s">
        <v>21</v>
      </c>
    </row>
    <row r="7" spans="1:34" s="24" customFormat="1" x14ac:dyDescent="0.3">
      <c r="A7" s="26" t="s">
        <v>22</v>
      </c>
      <c r="B7" s="27" t="s">
        <v>23</v>
      </c>
      <c r="C7" s="27" t="s">
        <v>24</v>
      </c>
      <c r="D7" s="26" t="s">
        <v>25</v>
      </c>
      <c r="E7" s="26" t="s">
        <v>26</v>
      </c>
      <c r="F7" s="26" t="s">
        <v>27</v>
      </c>
      <c r="G7" s="28" t="s">
        <v>28</v>
      </c>
      <c r="H7" s="29" t="s">
        <v>29</v>
      </c>
      <c r="I7" s="26" t="s">
        <v>30</v>
      </c>
      <c r="J7" s="26" t="s">
        <v>31</v>
      </c>
      <c r="K7" s="26" t="s">
        <v>32</v>
      </c>
      <c r="L7" s="26" t="s">
        <v>33</v>
      </c>
      <c r="M7" s="27" t="s">
        <v>34</v>
      </c>
      <c r="N7" s="26" t="s">
        <v>35</v>
      </c>
      <c r="O7" s="30" t="s">
        <v>36</v>
      </c>
      <c r="P7" s="28" t="s">
        <v>28</v>
      </c>
      <c r="Q7" s="31" t="s">
        <v>37</v>
      </c>
      <c r="R7" s="32" t="s">
        <v>38</v>
      </c>
      <c r="S7" s="27" t="s">
        <v>39</v>
      </c>
      <c r="T7" s="33" t="s">
        <v>40</v>
      </c>
      <c r="U7" s="33" t="s">
        <v>40</v>
      </c>
      <c r="V7" s="33" t="s">
        <v>41</v>
      </c>
      <c r="W7" s="33" t="s">
        <v>42</v>
      </c>
      <c r="X7" s="33" t="s">
        <v>42</v>
      </c>
      <c r="Y7" s="33" t="s">
        <v>43</v>
      </c>
    </row>
    <row r="8" spans="1:34" s="17" customFormat="1" x14ac:dyDescent="0.3">
      <c r="A8" s="34" t="s">
        <v>44</v>
      </c>
      <c r="B8" s="34" t="s">
        <v>45</v>
      </c>
      <c r="C8" s="35">
        <v>4</v>
      </c>
      <c r="D8" s="34" t="s">
        <v>46</v>
      </c>
      <c r="E8" s="34" t="s">
        <v>47</v>
      </c>
      <c r="F8" s="34" t="s">
        <v>48</v>
      </c>
      <c r="G8" s="36">
        <v>8.5299999999999994</v>
      </c>
      <c r="H8" s="36">
        <v>13.73</v>
      </c>
      <c r="I8" s="35" t="s">
        <v>49</v>
      </c>
      <c r="J8" s="35" t="s">
        <v>50</v>
      </c>
      <c r="K8" s="34"/>
      <c r="L8" s="37"/>
      <c r="M8" s="38" t="s">
        <v>51</v>
      </c>
      <c r="N8" s="39"/>
      <c r="O8" s="40" t="s">
        <v>52</v>
      </c>
      <c r="P8" s="34">
        <v>5.4290000000000003</v>
      </c>
      <c r="Q8" s="40" t="s">
        <v>53</v>
      </c>
      <c r="R8" s="41" t="s">
        <v>54</v>
      </c>
      <c r="S8" s="34" t="s">
        <v>55</v>
      </c>
      <c r="T8" s="42" t="s">
        <v>592</v>
      </c>
      <c r="U8" s="42">
        <v>2.75</v>
      </c>
      <c r="V8" s="43">
        <v>0.39</v>
      </c>
      <c r="W8" s="42" t="s">
        <v>56</v>
      </c>
      <c r="X8" s="42">
        <v>3.5</v>
      </c>
      <c r="Y8" s="43">
        <v>0.39</v>
      </c>
      <c r="AF8" s="44" t="s">
        <v>31</v>
      </c>
      <c r="AG8" s="45" t="s">
        <v>39</v>
      </c>
      <c r="AH8" s="45" t="s">
        <v>38</v>
      </c>
    </row>
    <row r="9" spans="1:34" s="17" customFormat="1" ht="26" x14ac:dyDescent="0.3">
      <c r="A9" s="34" t="s">
        <v>57</v>
      </c>
      <c r="B9" s="46" t="s">
        <v>58</v>
      </c>
      <c r="C9" s="35">
        <v>17</v>
      </c>
      <c r="D9" s="46" t="s">
        <v>59</v>
      </c>
      <c r="E9" s="34" t="s">
        <v>60</v>
      </c>
      <c r="F9" s="34" t="s">
        <v>61</v>
      </c>
      <c r="G9" s="36">
        <v>10.8</v>
      </c>
      <c r="H9" s="36">
        <v>17.380915200000004</v>
      </c>
      <c r="I9" s="35" t="s">
        <v>682</v>
      </c>
      <c r="J9" s="35" t="s">
        <v>62</v>
      </c>
      <c r="K9" s="38" t="s">
        <v>51</v>
      </c>
      <c r="L9" s="37"/>
      <c r="M9" s="35"/>
      <c r="N9" s="47" t="s">
        <v>51</v>
      </c>
      <c r="O9" s="40"/>
      <c r="P9" s="34"/>
      <c r="Q9" s="40" t="s">
        <v>63</v>
      </c>
      <c r="R9" s="41" t="s">
        <v>54</v>
      </c>
      <c r="S9" s="34" t="s">
        <v>55</v>
      </c>
      <c r="T9" s="42">
        <v>10.75</v>
      </c>
      <c r="U9" s="42">
        <v>10.75</v>
      </c>
      <c r="V9" s="43"/>
      <c r="W9" s="42"/>
      <c r="X9" s="42"/>
      <c r="Y9" s="43"/>
      <c r="AF9" s="48" t="s">
        <v>50</v>
      </c>
      <c r="AG9" s="49" t="s">
        <v>64</v>
      </c>
      <c r="AH9" s="45"/>
    </row>
    <row r="10" spans="1:34" s="17" customFormat="1" ht="39" x14ac:dyDescent="0.3">
      <c r="A10" s="34" t="s">
        <v>57</v>
      </c>
      <c r="B10" s="34" t="s">
        <v>65</v>
      </c>
      <c r="C10" s="35">
        <v>18</v>
      </c>
      <c r="D10" s="50" t="s">
        <v>66</v>
      </c>
      <c r="E10" s="34" t="s">
        <v>556</v>
      </c>
      <c r="F10" s="34" t="s">
        <v>67</v>
      </c>
      <c r="G10" s="36">
        <v>10</v>
      </c>
      <c r="H10" s="36">
        <v>16.093440000000001</v>
      </c>
      <c r="I10" s="35" t="s">
        <v>68</v>
      </c>
      <c r="J10" s="35" t="s">
        <v>62</v>
      </c>
      <c r="K10" s="38" t="s">
        <v>51</v>
      </c>
      <c r="L10" s="37"/>
      <c r="M10" s="38" t="s">
        <v>51</v>
      </c>
      <c r="N10" s="39"/>
      <c r="O10" s="40" t="s">
        <v>557</v>
      </c>
      <c r="P10" s="34"/>
      <c r="Q10" s="51" t="s">
        <v>558</v>
      </c>
      <c r="R10" s="52" t="s">
        <v>54</v>
      </c>
      <c r="S10" s="34" t="s">
        <v>69</v>
      </c>
      <c r="T10" s="53">
        <v>8.35</v>
      </c>
      <c r="U10" s="53">
        <v>1.75</v>
      </c>
      <c r="V10" s="54"/>
      <c r="W10" s="53"/>
      <c r="X10" s="53"/>
      <c r="Y10" s="54"/>
      <c r="AF10" s="55" t="s">
        <v>62</v>
      </c>
      <c r="AG10" s="56" t="s">
        <v>55</v>
      </c>
      <c r="AH10" s="49" t="s">
        <v>70</v>
      </c>
    </row>
    <row r="11" spans="1:34" s="17" customFormat="1" x14ac:dyDescent="0.3">
      <c r="A11" s="34" t="s">
        <v>57</v>
      </c>
      <c r="B11" s="34" t="s">
        <v>65</v>
      </c>
      <c r="C11" s="35">
        <v>18</v>
      </c>
      <c r="D11" s="50" t="s">
        <v>563</v>
      </c>
      <c r="E11" s="34" t="s">
        <v>67</v>
      </c>
      <c r="F11" s="34" t="s">
        <v>564</v>
      </c>
      <c r="G11" s="36">
        <v>10.31</v>
      </c>
      <c r="H11" s="36">
        <v>16.59</v>
      </c>
      <c r="I11" s="35" t="s">
        <v>68</v>
      </c>
      <c r="J11" s="35" t="s">
        <v>62</v>
      </c>
      <c r="K11" s="38" t="s">
        <v>51</v>
      </c>
      <c r="L11" s="37"/>
      <c r="M11" s="38" t="s">
        <v>51</v>
      </c>
      <c r="N11" s="39"/>
      <c r="O11" s="40" t="s">
        <v>557</v>
      </c>
      <c r="P11" s="34"/>
      <c r="Q11" s="51"/>
      <c r="R11" s="52" t="s">
        <v>76</v>
      </c>
      <c r="S11" s="34" t="s">
        <v>69</v>
      </c>
      <c r="T11" s="53">
        <v>32.25</v>
      </c>
      <c r="U11" s="53">
        <v>1.6</v>
      </c>
      <c r="V11" s="54"/>
      <c r="W11" s="53"/>
      <c r="X11" s="53"/>
      <c r="Y11" s="54"/>
      <c r="AF11" s="55"/>
      <c r="AG11" s="56"/>
      <c r="AH11" s="49"/>
    </row>
    <row r="12" spans="1:34" s="17" customFormat="1" x14ac:dyDescent="0.3">
      <c r="A12" s="34" t="s">
        <v>57</v>
      </c>
      <c r="B12" s="34" t="s">
        <v>565</v>
      </c>
      <c r="C12" s="35">
        <v>19</v>
      </c>
      <c r="D12" s="50" t="s">
        <v>566</v>
      </c>
      <c r="E12" s="34" t="s">
        <v>567</v>
      </c>
      <c r="F12" s="34" t="s">
        <v>568</v>
      </c>
      <c r="G12" s="36">
        <v>4.34</v>
      </c>
      <c r="H12" s="36">
        <v>6.99</v>
      </c>
      <c r="I12" s="35" t="s">
        <v>68</v>
      </c>
      <c r="J12" s="35" t="s">
        <v>62</v>
      </c>
      <c r="K12" s="38" t="s">
        <v>51</v>
      </c>
      <c r="L12" s="37"/>
      <c r="M12" s="38" t="s">
        <v>51</v>
      </c>
      <c r="N12" s="39"/>
      <c r="O12" s="40" t="s">
        <v>557</v>
      </c>
      <c r="P12" s="34"/>
      <c r="Q12" s="51" t="s">
        <v>569</v>
      </c>
      <c r="R12" s="52" t="s">
        <v>54</v>
      </c>
      <c r="S12" s="34" t="s">
        <v>69</v>
      </c>
      <c r="T12" s="53">
        <v>3.36</v>
      </c>
      <c r="U12" s="53">
        <v>2.04</v>
      </c>
      <c r="V12" s="54"/>
      <c r="W12" s="53">
        <v>13.44</v>
      </c>
      <c r="X12" s="53">
        <v>2.04</v>
      </c>
      <c r="Y12" s="54"/>
      <c r="AF12" s="55"/>
      <c r="AG12" s="56"/>
      <c r="AH12" s="49"/>
    </row>
    <row r="13" spans="1:34" s="17" customFormat="1" x14ac:dyDescent="0.3">
      <c r="A13" s="34" t="s">
        <v>57</v>
      </c>
      <c r="B13" s="34" t="s">
        <v>570</v>
      </c>
      <c r="C13" s="35">
        <v>19</v>
      </c>
      <c r="D13" s="50" t="s">
        <v>566</v>
      </c>
      <c r="E13" s="34" t="s">
        <v>571</v>
      </c>
      <c r="F13" s="34" t="s">
        <v>568</v>
      </c>
      <c r="G13" s="36">
        <v>6.21</v>
      </c>
      <c r="H13" s="36">
        <v>9.99</v>
      </c>
      <c r="I13" s="35" t="s">
        <v>68</v>
      </c>
      <c r="J13" s="35" t="s">
        <v>62</v>
      </c>
      <c r="K13" s="38" t="s">
        <v>51</v>
      </c>
      <c r="L13" s="37"/>
      <c r="M13" s="38" t="s">
        <v>51</v>
      </c>
      <c r="N13" s="39"/>
      <c r="O13" s="40" t="s">
        <v>557</v>
      </c>
      <c r="P13" s="34"/>
      <c r="Q13" s="51" t="s">
        <v>71</v>
      </c>
      <c r="R13" s="52" t="s">
        <v>54</v>
      </c>
      <c r="S13" s="34" t="s">
        <v>69</v>
      </c>
      <c r="T13" s="53">
        <v>3.19</v>
      </c>
      <c r="U13" s="53">
        <v>2.04</v>
      </c>
      <c r="V13" s="54"/>
      <c r="W13" s="53">
        <v>12.76</v>
      </c>
      <c r="X13" s="53">
        <v>2.04</v>
      </c>
      <c r="Y13" s="54"/>
      <c r="AF13" s="55"/>
      <c r="AG13" s="56"/>
      <c r="AH13" s="49"/>
    </row>
    <row r="14" spans="1:34" s="17" customFormat="1" ht="26" x14ac:dyDescent="0.3">
      <c r="A14" s="34" t="s">
        <v>57</v>
      </c>
      <c r="B14" s="34" t="s">
        <v>572</v>
      </c>
      <c r="C14" s="35" t="s">
        <v>573</v>
      </c>
      <c r="D14" s="58" t="s">
        <v>566</v>
      </c>
      <c r="E14" s="34" t="s">
        <v>574</v>
      </c>
      <c r="F14" s="34" t="s">
        <v>575</v>
      </c>
      <c r="G14" s="36">
        <v>24.53</v>
      </c>
      <c r="H14" s="36">
        <v>39.479999999999997</v>
      </c>
      <c r="I14" s="35" t="s">
        <v>68</v>
      </c>
      <c r="J14" s="35" t="s">
        <v>62</v>
      </c>
      <c r="K14" s="38" t="s">
        <v>51</v>
      </c>
      <c r="L14" s="37"/>
      <c r="M14" s="38" t="s">
        <v>51</v>
      </c>
      <c r="N14" s="39"/>
      <c r="O14" s="40" t="s">
        <v>557</v>
      </c>
      <c r="P14" s="34"/>
      <c r="Q14" s="40" t="s">
        <v>576</v>
      </c>
      <c r="R14" s="41" t="s">
        <v>72</v>
      </c>
      <c r="S14" s="34" t="s">
        <v>69</v>
      </c>
      <c r="T14" s="42">
        <v>10.76</v>
      </c>
      <c r="U14" s="42">
        <v>1.64</v>
      </c>
      <c r="V14" s="43"/>
      <c r="W14" s="42">
        <v>43.04</v>
      </c>
      <c r="X14" s="42">
        <v>1.64</v>
      </c>
      <c r="Y14" s="43"/>
      <c r="AH14" s="57" t="s">
        <v>72</v>
      </c>
    </row>
    <row r="15" spans="1:34" s="17" customFormat="1" ht="26" x14ac:dyDescent="0.3">
      <c r="A15" s="34" t="s">
        <v>57</v>
      </c>
      <c r="B15" s="34" t="s">
        <v>73</v>
      </c>
      <c r="C15" s="35">
        <v>21</v>
      </c>
      <c r="D15" s="58" t="s">
        <v>577</v>
      </c>
      <c r="E15" s="34" t="s">
        <v>74</v>
      </c>
      <c r="F15" s="34" t="s">
        <v>75</v>
      </c>
      <c r="G15" s="36">
        <v>15</v>
      </c>
      <c r="H15" s="36">
        <v>24.140160000000002</v>
      </c>
      <c r="I15" s="35" t="s">
        <v>68</v>
      </c>
      <c r="J15" s="35" t="s">
        <v>62</v>
      </c>
      <c r="K15" s="38" t="s">
        <v>51</v>
      </c>
      <c r="L15" s="37"/>
      <c r="M15" s="38" t="s">
        <v>51</v>
      </c>
      <c r="N15" s="39"/>
      <c r="O15" s="40" t="s">
        <v>557</v>
      </c>
      <c r="P15" s="34"/>
      <c r="Q15" s="40" t="s">
        <v>578</v>
      </c>
      <c r="R15" s="41" t="s">
        <v>72</v>
      </c>
      <c r="S15" s="34" t="s">
        <v>69</v>
      </c>
      <c r="T15" s="42">
        <v>8.65</v>
      </c>
      <c r="U15" s="42">
        <v>2.12</v>
      </c>
      <c r="V15" s="43"/>
      <c r="W15" s="42">
        <v>34.6</v>
      </c>
      <c r="X15" s="42">
        <v>2.12</v>
      </c>
      <c r="Y15" s="43"/>
      <c r="AH15" s="57" t="s">
        <v>76</v>
      </c>
    </row>
    <row r="16" spans="1:34" s="17" customFormat="1" ht="39" x14ac:dyDescent="0.3">
      <c r="A16" s="59" t="s">
        <v>57</v>
      </c>
      <c r="B16" s="60" t="s">
        <v>579</v>
      </c>
      <c r="C16" s="61">
        <v>23</v>
      </c>
      <c r="D16" s="59" t="s">
        <v>580</v>
      </c>
      <c r="E16" s="59" t="s">
        <v>77</v>
      </c>
      <c r="F16" s="59" t="s">
        <v>78</v>
      </c>
      <c r="G16" s="62">
        <v>10</v>
      </c>
      <c r="H16" s="36">
        <v>16.093440000000001</v>
      </c>
      <c r="I16" s="63" t="s">
        <v>68</v>
      </c>
      <c r="J16" s="61" t="s">
        <v>62</v>
      </c>
      <c r="K16" s="61"/>
      <c r="L16" s="64"/>
      <c r="M16" s="61" t="s">
        <v>51</v>
      </c>
      <c r="N16" s="65"/>
      <c r="O16" s="51" t="s">
        <v>557</v>
      </c>
      <c r="P16" s="66"/>
      <c r="Q16" s="51" t="s">
        <v>581</v>
      </c>
      <c r="R16" s="52" t="s">
        <v>72</v>
      </c>
      <c r="S16" s="67" t="s">
        <v>55</v>
      </c>
      <c r="T16" s="68">
        <v>3.5</v>
      </c>
      <c r="U16" s="68">
        <v>0.5</v>
      </c>
      <c r="V16" s="69"/>
      <c r="W16" s="68">
        <v>7</v>
      </c>
      <c r="X16" s="68">
        <v>1</v>
      </c>
      <c r="Y16" s="69"/>
      <c r="AH16" s="57" t="s">
        <v>79</v>
      </c>
    </row>
    <row r="17" spans="1:34" s="17" customFormat="1" x14ac:dyDescent="0.3">
      <c r="A17" s="59" t="s">
        <v>57</v>
      </c>
      <c r="B17" s="60" t="s">
        <v>559</v>
      </c>
      <c r="C17" s="61">
        <v>298</v>
      </c>
      <c r="D17" s="59" t="s">
        <v>560</v>
      </c>
      <c r="E17" s="59" t="s">
        <v>561</v>
      </c>
      <c r="F17" s="59" t="s">
        <v>562</v>
      </c>
      <c r="G17" s="62">
        <v>5.82</v>
      </c>
      <c r="H17" s="36">
        <v>9.36</v>
      </c>
      <c r="I17" s="63" t="s">
        <v>68</v>
      </c>
      <c r="J17" s="61" t="s">
        <v>62</v>
      </c>
      <c r="K17" s="61"/>
      <c r="L17" s="64"/>
      <c r="M17" s="61" t="s">
        <v>51</v>
      </c>
      <c r="N17" s="65"/>
      <c r="O17" s="51" t="s">
        <v>557</v>
      </c>
      <c r="P17" s="66"/>
      <c r="Q17" s="51"/>
      <c r="R17" s="52" t="s">
        <v>79</v>
      </c>
      <c r="S17" s="67" t="s">
        <v>64</v>
      </c>
      <c r="T17" s="68">
        <v>12</v>
      </c>
      <c r="U17" s="68">
        <v>0.15</v>
      </c>
      <c r="V17" s="69"/>
      <c r="W17" s="68"/>
      <c r="X17" s="68"/>
      <c r="Y17" s="69"/>
      <c r="AH17" s="57"/>
    </row>
    <row r="18" spans="1:34" s="17" customFormat="1" ht="65" x14ac:dyDescent="0.3">
      <c r="A18" s="34" t="s">
        <v>80</v>
      </c>
      <c r="B18" s="34" t="s">
        <v>81</v>
      </c>
      <c r="C18" s="35">
        <v>25</v>
      </c>
      <c r="D18" s="34" t="s">
        <v>82</v>
      </c>
      <c r="E18" s="34" t="s">
        <v>83</v>
      </c>
      <c r="F18" s="34" t="s">
        <v>84</v>
      </c>
      <c r="G18" s="36">
        <v>10</v>
      </c>
      <c r="H18" s="36">
        <v>16</v>
      </c>
      <c r="I18" s="35" t="s">
        <v>68</v>
      </c>
      <c r="J18" s="35" t="s">
        <v>62</v>
      </c>
      <c r="K18" s="35" t="s">
        <v>51</v>
      </c>
      <c r="L18" s="37"/>
      <c r="M18" s="38" t="s">
        <v>51</v>
      </c>
      <c r="N18" s="39"/>
      <c r="O18" s="40" t="s">
        <v>85</v>
      </c>
      <c r="P18" s="34"/>
      <c r="Q18" s="40" t="s">
        <v>86</v>
      </c>
      <c r="R18" s="41" t="s">
        <v>54</v>
      </c>
      <c r="S18" s="34" t="s">
        <v>55</v>
      </c>
      <c r="T18" s="42">
        <v>3.8</v>
      </c>
      <c r="U18" s="42">
        <v>3.8</v>
      </c>
      <c r="V18" s="43">
        <v>0.36</v>
      </c>
      <c r="W18" s="42" t="s">
        <v>87</v>
      </c>
      <c r="X18" s="42" t="s">
        <v>88</v>
      </c>
      <c r="Y18" s="43" t="s">
        <v>89</v>
      </c>
      <c r="AH18" s="57" t="s">
        <v>90</v>
      </c>
    </row>
    <row r="19" spans="1:34" s="17" customFormat="1" ht="26" x14ac:dyDescent="0.3">
      <c r="A19" s="34" t="s">
        <v>80</v>
      </c>
      <c r="B19" s="34" t="s">
        <v>91</v>
      </c>
      <c r="C19" s="35">
        <v>26</v>
      </c>
      <c r="D19" s="34" t="s">
        <v>92</v>
      </c>
      <c r="E19" s="34" t="s">
        <v>93</v>
      </c>
      <c r="F19" s="34" t="s">
        <v>94</v>
      </c>
      <c r="G19" s="36">
        <v>47</v>
      </c>
      <c r="H19" s="36">
        <v>75.2</v>
      </c>
      <c r="I19" s="35" t="s">
        <v>68</v>
      </c>
      <c r="J19" s="35" t="s">
        <v>62</v>
      </c>
      <c r="K19" s="38" t="s">
        <v>51</v>
      </c>
      <c r="L19" s="37"/>
      <c r="M19" s="38" t="s">
        <v>51</v>
      </c>
      <c r="N19" s="39"/>
      <c r="O19" s="40" t="s">
        <v>95</v>
      </c>
      <c r="P19" s="34"/>
      <c r="Q19" s="40" t="s">
        <v>96</v>
      </c>
      <c r="R19" s="41" t="s">
        <v>54</v>
      </c>
      <c r="S19" s="34" t="s">
        <v>55</v>
      </c>
      <c r="T19" s="42">
        <v>14.5</v>
      </c>
      <c r="U19" s="42">
        <v>14.5</v>
      </c>
      <c r="V19" s="43">
        <v>0.3</v>
      </c>
      <c r="W19" s="42"/>
      <c r="X19" s="42"/>
      <c r="Y19" s="43"/>
      <c r="AH19" s="70" t="s">
        <v>54</v>
      </c>
    </row>
    <row r="20" spans="1:34" s="17" customFormat="1" ht="52" x14ac:dyDescent="0.3">
      <c r="A20" s="34" t="s">
        <v>80</v>
      </c>
      <c r="B20" s="71" t="s">
        <v>97</v>
      </c>
      <c r="C20" s="72">
        <v>299</v>
      </c>
      <c r="D20" s="73" t="s">
        <v>98</v>
      </c>
      <c r="E20" s="34" t="s">
        <v>99</v>
      </c>
      <c r="F20" s="40" t="s">
        <v>100</v>
      </c>
      <c r="G20" s="36">
        <v>19</v>
      </c>
      <c r="H20" s="36">
        <v>30.577536000000002</v>
      </c>
      <c r="I20" s="35" t="s">
        <v>682</v>
      </c>
      <c r="J20" s="74" t="s">
        <v>50</v>
      </c>
      <c r="K20" s="38"/>
      <c r="L20" s="75" t="s">
        <v>172</v>
      </c>
      <c r="M20" s="38"/>
      <c r="N20" s="47" t="s">
        <v>51</v>
      </c>
      <c r="O20" s="40" t="s">
        <v>101</v>
      </c>
      <c r="P20" s="34"/>
      <c r="Q20" s="40" t="s">
        <v>102</v>
      </c>
      <c r="R20" s="41" t="s">
        <v>54</v>
      </c>
      <c r="S20" s="34" t="s">
        <v>55</v>
      </c>
      <c r="T20" s="42">
        <v>40</v>
      </c>
      <c r="U20" s="42">
        <v>10</v>
      </c>
      <c r="V20" s="43">
        <v>0.39</v>
      </c>
      <c r="W20" s="42">
        <v>40</v>
      </c>
      <c r="X20" s="42">
        <v>10</v>
      </c>
      <c r="Y20" s="43">
        <v>0.39</v>
      </c>
    </row>
    <row r="21" spans="1:34" s="17" customFormat="1" ht="65" x14ac:dyDescent="0.3">
      <c r="A21" s="34" t="s">
        <v>80</v>
      </c>
      <c r="B21" s="71" t="s">
        <v>103</v>
      </c>
      <c r="C21" s="72">
        <v>337</v>
      </c>
      <c r="D21" s="76" t="s">
        <v>104</v>
      </c>
      <c r="E21" s="34" t="s">
        <v>105</v>
      </c>
      <c r="F21" s="40" t="s">
        <v>106</v>
      </c>
      <c r="G21" s="36">
        <v>11</v>
      </c>
      <c r="H21" s="36">
        <v>18</v>
      </c>
      <c r="I21" s="35" t="s">
        <v>68</v>
      </c>
      <c r="J21" s="74" t="s">
        <v>62</v>
      </c>
      <c r="K21" s="38" t="s">
        <v>51</v>
      </c>
      <c r="L21" s="75"/>
      <c r="M21" s="38" t="s">
        <v>51</v>
      </c>
      <c r="N21" s="47"/>
      <c r="O21" s="40" t="s">
        <v>95</v>
      </c>
      <c r="P21" s="34"/>
      <c r="Q21" s="77" t="s">
        <v>107</v>
      </c>
      <c r="R21" s="41" t="s">
        <v>76</v>
      </c>
      <c r="S21" s="78" t="s">
        <v>69</v>
      </c>
      <c r="T21" s="42">
        <v>2.95</v>
      </c>
      <c r="U21" s="42">
        <v>1.25</v>
      </c>
      <c r="V21" s="43"/>
      <c r="W21" s="42">
        <v>188</v>
      </c>
      <c r="X21" s="42">
        <v>176</v>
      </c>
      <c r="Y21" s="43"/>
    </row>
    <row r="22" spans="1:34" s="17" customFormat="1" ht="39" x14ac:dyDescent="0.3">
      <c r="A22" s="34" t="s">
        <v>80</v>
      </c>
      <c r="B22" s="71" t="s">
        <v>588</v>
      </c>
      <c r="C22" s="72">
        <v>380</v>
      </c>
      <c r="D22" s="76" t="s">
        <v>589</v>
      </c>
      <c r="E22" s="34" t="s">
        <v>590</v>
      </c>
      <c r="F22" s="40" t="s">
        <v>105</v>
      </c>
      <c r="G22" s="36">
        <v>13</v>
      </c>
      <c r="H22" s="36">
        <v>21</v>
      </c>
      <c r="I22" s="35" t="s">
        <v>68</v>
      </c>
      <c r="J22" s="74" t="s">
        <v>62</v>
      </c>
      <c r="K22" s="38" t="s">
        <v>51</v>
      </c>
      <c r="L22" s="75"/>
      <c r="M22" s="38" t="s">
        <v>51</v>
      </c>
      <c r="N22" s="47"/>
      <c r="O22" s="40" t="s">
        <v>95</v>
      </c>
      <c r="P22" s="34"/>
      <c r="Q22" s="77" t="s">
        <v>591</v>
      </c>
      <c r="R22" s="41" t="s">
        <v>72</v>
      </c>
      <c r="S22" s="78" t="s">
        <v>69</v>
      </c>
      <c r="T22" s="42">
        <v>13.72</v>
      </c>
      <c r="U22" s="42">
        <v>6.36</v>
      </c>
      <c r="V22" s="43">
        <v>0.77230769230769236</v>
      </c>
      <c r="W22" s="42">
        <v>88.72</v>
      </c>
      <c r="X22" s="42">
        <v>81.36</v>
      </c>
      <c r="Y22" s="43">
        <v>6.5415384615384609</v>
      </c>
    </row>
    <row r="23" spans="1:34" s="17" customFormat="1" x14ac:dyDescent="0.3">
      <c r="A23" s="34" t="s">
        <v>108</v>
      </c>
      <c r="B23" s="34" t="s">
        <v>109</v>
      </c>
      <c r="C23" s="35">
        <v>29</v>
      </c>
      <c r="D23" s="34" t="s">
        <v>110</v>
      </c>
      <c r="E23" s="34" t="s">
        <v>111</v>
      </c>
      <c r="F23" s="34" t="s">
        <v>112</v>
      </c>
      <c r="G23" s="36">
        <v>7.74</v>
      </c>
      <c r="H23" s="36">
        <v>12.456322560000002</v>
      </c>
      <c r="I23" s="35" t="s">
        <v>68</v>
      </c>
      <c r="J23" s="35" t="s">
        <v>62</v>
      </c>
      <c r="K23" s="38" t="s">
        <v>51</v>
      </c>
      <c r="L23" s="37"/>
      <c r="M23" s="38" t="s">
        <v>51</v>
      </c>
      <c r="N23" s="39"/>
      <c r="O23" s="40" t="s">
        <v>113</v>
      </c>
      <c r="P23" s="34"/>
      <c r="Q23" s="40"/>
      <c r="R23" s="41" t="s">
        <v>72</v>
      </c>
      <c r="S23" s="34" t="s">
        <v>69</v>
      </c>
      <c r="T23" s="42">
        <v>3</v>
      </c>
      <c r="U23" s="42">
        <v>1</v>
      </c>
      <c r="V23" s="43"/>
      <c r="W23" s="42">
        <v>8</v>
      </c>
      <c r="X23" s="42">
        <v>4.5</v>
      </c>
      <c r="Y23" s="43"/>
    </row>
    <row r="24" spans="1:34" s="17" customFormat="1" x14ac:dyDescent="0.3">
      <c r="A24" s="34" t="s">
        <v>108</v>
      </c>
      <c r="B24" s="34" t="s">
        <v>109</v>
      </c>
      <c r="C24" s="35">
        <v>29</v>
      </c>
      <c r="D24" s="34" t="s">
        <v>110</v>
      </c>
      <c r="E24" s="34" t="s">
        <v>112</v>
      </c>
      <c r="F24" s="34" t="s">
        <v>114</v>
      </c>
      <c r="G24" s="36">
        <v>5.85</v>
      </c>
      <c r="H24" s="36">
        <v>9.4146623999999992</v>
      </c>
      <c r="I24" s="35" t="s">
        <v>115</v>
      </c>
      <c r="J24" s="35" t="s">
        <v>50</v>
      </c>
      <c r="K24" s="38" t="s">
        <v>51</v>
      </c>
      <c r="L24" s="37"/>
      <c r="M24" s="38" t="s">
        <v>51</v>
      </c>
      <c r="N24" s="39"/>
      <c r="O24" s="40" t="s">
        <v>113</v>
      </c>
      <c r="P24" s="34"/>
      <c r="Q24" s="40"/>
      <c r="R24" s="41" t="s">
        <v>72</v>
      </c>
      <c r="S24" s="34"/>
      <c r="T24" s="42"/>
      <c r="U24" s="42"/>
      <c r="V24" s="43"/>
      <c r="W24" s="42"/>
      <c r="X24" s="42"/>
      <c r="Y24" s="43"/>
    </row>
    <row r="25" spans="1:34" s="17" customFormat="1" x14ac:dyDescent="0.3">
      <c r="A25" s="34" t="s">
        <v>108</v>
      </c>
      <c r="B25" s="34" t="s">
        <v>109</v>
      </c>
      <c r="C25" s="35">
        <v>29</v>
      </c>
      <c r="D25" s="34" t="s">
        <v>110</v>
      </c>
      <c r="E25" s="34" t="s">
        <v>114</v>
      </c>
      <c r="F25" s="34" t="s">
        <v>116</v>
      </c>
      <c r="G25" s="36">
        <v>2.72</v>
      </c>
      <c r="H25" s="36">
        <v>4.3774156800000004</v>
      </c>
      <c r="I25" s="35" t="s">
        <v>68</v>
      </c>
      <c r="J25" s="35" t="s">
        <v>62</v>
      </c>
      <c r="K25" s="38" t="s">
        <v>51</v>
      </c>
      <c r="L25" s="37"/>
      <c r="M25" s="38" t="s">
        <v>51</v>
      </c>
      <c r="N25" s="39"/>
      <c r="O25" s="40" t="s">
        <v>113</v>
      </c>
      <c r="P25" s="34"/>
      <c r="Q25" s="40"/>
      <c r="R25" s="41" t="s">
        <v>72</v>
      </c>
      <c r="S25" s="34"/>
      <c r="T25" s="42"/>
      <c r="U25" s="42"/>
      <c r="V25" s="43"/>
      <c r="W25" s="42"/>
      <c r="X25" s="42"/>
      <c r="Y25" s="43"/>
    </row>
    <row r="26" spans="1:34" s="17" customFormat="1" x14ac:dyDescent="0.3">
      <c r="A26" s="34" t="s">
        <v>108</v>
      </c>
      <c r="B26" s="34" t="s">
        <v>109</v>
      </c>
      <c r="C26" s="35">
        <v>29</v>
      </c>
      <c r="D26" s="34" t="s">
        <v>110</v>
      </c>
      <c r="E26" s="34" t="s">
        <v>116</v>
      </c>
      <c r="F26" s="34" t="s">
        <v>117</v>
      </c>
      <c r="G26" s="36">
        <v>18.510000000000002</v>
      </c>
      <c r="H26" s="36">
        <v>29.788957440000004</v>
      </c>
      <c r="I26" s="35" t="s">
        <v>115</v>
      </c>
      <c r="J26" s="35" t="s">
        <v>50</v>
      </c>
      <c r="K26" s="38" t="s">
        <v>51</v>
      </c>
      <c r="L26" s="37"/>
      <c r="M26" s="38" t="s">
        <v>51</v>
      </c>
      <c r="N26" s="39"/>
      <c r="O26" s="40" t="s">
        <v>113</v>
      </c>
      <c r="P26" s="34"/>
      <c r="Q26" s="40"/>
      <c r="R26" s="41" t="s">
        <v>72</v>
      </c>
      <c r="S26" s="34" t="s">
        <v>69</v>
      </c>
      <c r="T26" s="42">
        <v>3</v>
      </c>
      <c r="U26" s="42">
        <v>1</v>
      </c>
      <c r="V26" s="43"/>
      <c r="W26" s="42">
        <v>8</v>
      </c>
      <c r="X26" s="42">
        <v>4.5</v>
      </c>
      <c r="Y26" s="43"/>
    </row>
    <row r="27" spans="1:34" s="17" customFormat="1" x14ac:dyDescent="0.3">
      <c r="A27" s="34" t="s">
        <v>108</v>
      </c>
      <c r="B27" s="34" t="s">
        <v>109</v>
      </c>
      <c r="C27" s="35">
        <v>29</v>
      </c>
      <c r="D27" s="34" t="s">
        <v>110</v>
      </c>
      <c r="E27" s="34" t="s">
        <v>117</v>
      </c>
      <c r="F27" s="34" t="s">
        <v>118</v>
      </c>
      <c r="G27" s="36">
        <v>4.38</v>
      </c>
      <c r="H27" s="36">
        <v>7.0489267199999999</v>
      </c>
      <c r="I27" s="35" t="s">
        <v>68</v>
      </c>
      <c r="J27" s="35" t="s">
        <v>62</v>
      </c>
      <c r="K27" s="38" t="s">
        <v>51</v>
      </c>
      <c r="L27" s="37"/>
      <c r="M27" s="35"/>
      <c r="N27" s="47" t="s">
        <v>51</v>
      </c>
      <c r="O27" s="40"/>
      <c r="P27" s="36">
        <v>4.38</v>
      </c>
      <c r="Q27" s="40" t="s">
        <v>119</v>
      </c>
      <c r="R27" s="41" t="s">
        <v>72</v>
      </c>
      <c r="S27" s="34"/>
      <c r="T27" s="42"/>
      <c r="U27" s="42"/>
      <c r="V27" s="43"/>
      <c r="W27" s="42"/>
      <c r="X27" s="42"/>
      <c r="Y27" s="43"/>
    </row>
    <row r="28" spans="1:34" s="17" customFormat="1" x14ac:dyDescent="0.3">
      <c r="A28" s="34" t="s">
        <v>108</v>
      </c>
      <c r="B28" s="34" t="s">
        <v>109</v>
      </c>
      <c r="C28" s="35">
        <v>29</v>
      </c>
      <c r="D28" s="34" t="s">
        <v>110</v>
      </c>
      <c r="E28" s="34" t="s">
        <v>118</v>
      </c>
      <c r="F28" s="34" t="s">
        <v>120</v>
      </c>
      <c r="G28" s="36">
        <v>0.81</v>
      </c>
      <c r="H28" s="36">
        <v>1.3035686400000002</v>
      </c>
      <c r="I28" s="35" t="s">
        <v>115</v>
      </c>
      <c r="J28" s="35" t="s">
        <v>50</v>
      </c>
      <c r="K28" s="38" t="s">
        <v>51</v>
      </c>
      <c r="L28" s="37"/>
      <c r="M28" s="35"/>
      <c r="N28" s="47" t="s">
        <v>51</v>
      </c>
      <c r="O28" s="40"/>
      <c r="P28" s="36">
        <v>0.81</v>
      </c>
      <c r="Q28" s="40" t="s">
        <v>119</v>
      </c>
      <c r="R28" s="41" t="s">
        <v>72</v>
      </c>
      <c r="S28" s="34"/>
      <c r="T28" s="42"/>
      <c r="U28" s="42"/>
      <c r="V28" s="43"/>
      <c r="W28" s="42"/>
      <c r="X28" s="42"/>
      <c r="Y28" s="43"/>
    </row>
    <row r="29" spans="1:34" s="17" customFormat="1" x14ac:dyDescent="0.3">
      <c r="A29" s="34" t="s">
        <v>108</v>
      </c>
      <c r="B29" s="34" t="s">
        <v>109</v>
      </c>
      <c r="C29" s="35">
        <v>29</v>
      </c>
      <c r="D29" s="34" t="s">
        <v>110</v>
      </c>
      <c r="E29" s="34" t="s">
        <v>120</v>
      </c>
      <c r="F29" s="34" t="s">
        <v>121</v>
      </c>
      <c r="G29" s="36">
        <v>4.8099999999999996</v>
      </c>
      <c r="H29" s="36">
        <v>7.7409446399999995</v>
      </c>
      <c r="I29" s="35" t="s">
        <v>115</v>
      </c>
      <c r="J29" s="35" t="s">
        <v>50</v>
      </c>
      <c r="K29" s="38" t="s">
        <v>51</v>
      </c>
      <c r="L29" s="37"/>
      <c r="M29" s="35"/>
      <c r="N29" s="47" t="s">
        <v>51</v>
      </c>
      <c r="O29" s="40"/>
      <c r="P29" s="36">
        <v>4.8099999999999996</v>
      </c>
      <c r="Q29" s="40" t="s">
        <v>119</v>
      </c>
      <c r="R29" s="41" t="s">
        <v>72</v>
      </c>
      <c r="S29" s="34"/>
      <c r="T29" s="42"/>
      <c r="U29" s="42"/>
      <c r="V29" s="43"/>
      <c r="W29" s="42"/>
      <c r="X29" s="42"/>
      <c r="Y29" s="43"/>
    </row>
    <row r="30" spans="1:34" s="17" customFormat="1" ht="65" x14ac:dyDescent="0.3">
      <c r="A30" s="34" t="s">
        <v>108</v>
      </c>
      <c r="B30" s="34" t="s">
        <v>582</v>
      </c>
      <c r="C30" s="35">
        <v>382</v>
      </c>
      <c r="D30" s="34" t="s">
        <v>110</v>
      </c>
      <c r="E30" s="34" t="s">
        <v>583</v>
      </c>
      <c r="F30" s="34" t="s">
        <v>584</v>
      </c>
      <c r="G30" s="36">
        <v>11.92</v>
      </c>
      <c r="H30" s="36">
        <v>19.18</v>
      </c>
      <c r="I30" s="35" t="s">
        <v>68</v>
      </c>
      <c r="J30" s="35" t="s">
        <v>50</v>
      </c>
      <c r="K30" s="38" t="s">
        <v>51</v>
      </c>
      <c r="L30" s="37"/>
      <c r="M30" s="35" t="s">
        <v>51</v>
      </c>
      <c r="N30" s="47"/>
      <c r="O30" s="40" t="s">
        <v>585</v>
      </c>
      <c r="P30" s="36"/>
      <c r="Q30" s="40" t="s">
        <v>586</v>
      </c>
      <c r="R30" s="41" t="s">
        <v>72</v>
      </c>
      <c r="S30" s="34" t="s">
        <v>55</v>
      </c>
      <c r="T30" s="42">
        <v>5.6</v>
      </c>
      <c r="U30" s="42">
        <v>4</v>
      </c>
      <c r="V30" s="43">
        <v>0.34</v>
      </c>
      <c r="W30" s="42">
        <v>13.2</v>
      </c>
      <c r="X30" s="42">
        <v>11</v>
      </c>
      <c r="Y30" s="43">
        <v>0.92</v>
      </c>
    </row>
    <row r="31" spans="1:34" s="17" customFormat="1" ht="26" x14ac:dyDescent="0.3">
      <c r="A31" s="34" t="s">
        <v>122</v>
      </c>
      <c r="B31" s="78" t="s">
        <v>123</v>
      </c>
      <c r="C31" s="79">
        <v>47</v>
      </c>
      <c r="D31" s="34" t="s">
        <v>124</v>
      </c>
      <c r="E31" s="34" t="s">
        <v>125</v>
      </c>
      <c r="F31" s="34" t="s">
        <v>126</v>
      </c>
      <c r="G31" s="36">
        <v>15</v>
      </c>
      <c r="H31" s="36">
        <v>24.14</v>
      </c>
      <c r="I31" s="35" t="s">
        <v>68</v>
      </c>
      <c r="J31" s="35" t="s">
        <v>31</v>
      </c>
      <c r="K31" s="38" t="s">
        <v>51</v>
      </c>
      <c r="L31" s="37"/>
      <c r="M31" s="38" t="s">
        <v>51</v>
      </c>
      <c r="N31" s="39"/>
      <c r="O31" s="40" t="s">
        <v>127</v>
      </c>
      <c r="P31" s="34"/>
      <c r="Q31" s="40" t="s">
        <v>128</v>
      </c>
      <c r="R31" s="41" t="s">
        <v>72</v>
      </c>
      <c r="S31" s="34" t="s">
        <v>55</v>
      </c>
      <c r="T31" s="42">
        <v>1.25</v>
      </c>
      <c r="U31" s="42">
        <v>0.25</v>
      </c>
      <c r="V31" s="43">
        <v>0.03</v>
      </c>
      <c r="W31" s="42">
        <v>1.5</v>
      </c>
      <c r="X31" s="42">
        <v>0.25</v>
      </c>
      <c r="Y31" s="43">
        <v>0.01</v>
      </c>
    </row>
    <row r="32" spans="1:34" s="17" customFormat="1" x14ac:dyDescent="0.3">
      <c r="A32" s="34" t="s">
        <v>122</v>
      </c>
      <c r="B32" s="78" t="s">
        <v>123</v>
      </c>
      <c r="C32" s="79">
        <v>47</v>
      </c>
      <c r="D32" s="34" t="s">
        <v>124</v>
      </c>
      <c r="E32" s="34" t="s">
        <v>129</v>
      </c>
      <c r="F32" s="34" t="s">
        <v>130</v>
      </c>
      <c r="G32" s="36">
        <v>6.8</v>
      </c>
      <c r="H32" s="36">
        <v>10.9435392</v>
      </c>
      <c r="I32" s="35" t="s">
        <v>68</v>
      </c>
      <c r="J32" s="35" t="s">
        <v>31</v>
      </c>
      <c r="K32" s="34"/>
      <c r="L32" s="37"/>
      <c r="M32" s="35"/>
      <c r="N32" s="47" t="s">
        <v>51</v>
      </c>
      <c r="O32" s="40"/>
      <c r="P32" s="36">
        <v>6.8</v>
      </c>
      <c r="Q32" s="40" t="s">
        <v>119</v>
      </c>
      <c r="R32" s="41" t="s">
        <v>72</v>
      </c>
      <c r="S32" s="34"/>
      <c r="T32" s="42" t="s">
        <v>131</v>
      </c>
      <c r="U32" s="42" t="s">
        <v>131</v>
      </c>
      <c r="V32" s="43" t="s">
        <v>131</v>
      </c>
      <c r="W32" s="42" t="s">
        <v>131</v>
      </c>
      <c r="X32" s="42" t="s">
        <v>131</v>
      </c>
      <c r="Y32" s="43" t="s">
        <v>131</v>
      </c>
    </row>
    <row r="33" spans="1:28" s="17" customFormat="1" ht="26" x14ac:dyDescent="0.3">
      <c r="A33" s="34" t="s">
        <v>122</v>
      </c>
      <c r="B33" s="78" t="s">
        <v>132</v>
      </c>
      <c r="C33" s="79">
        <v>48</v>
      </c>
      <c r="D33" s="34" t="s">
        <v>133</v>
      </c>
      <c r="E33" s="34" t="s">
        <v>134</v>
      </c>
      <c r="F33" s="34" t="s">
        <v>125</v>
      </c>
      <c r="G33" s="36">
        <v>22.46</v>
      </c>
      <c r="H33" s="36">
        <v>36.145866240000004</v>
      </c>
      <c r="I33" s="35" t="s">
        <v>68</v>
      </c>
      <c r="J33" s="35" t="s">
        <v>31</v>
      </c>
      <c r="K33" s="38" t="s">
        <v>51</v>
      </c>
      <c r="L33" s="37"/>
      <c r="M33" s="38" t="s">
        <v>51</v>
      </c>
      <c r="N33" s="39"/>
      <c r="O33" s="40" t="s">
        <v>135</v>
      </c>
      <c r="P33" s="34"/>
      <c r="Q33" s="40" t="s">
        <v>128</v>
      </c>
      <c r="R33" s="41" t="s">
        <v>54</v>
      </c>
      <c r="S33" s="34" t="s">
        <v>55</v>
      </c>
      <c r="T33" s="42">
        <v>2.5</v>
      </c>
      <c r="U33" s="42">
        <v>1</v>
      </c>
      <c r="V33" s="43">
        <v>0.13</v>
      </c>
      <c r="W33" s="42">
        <v>6.5</v>
      </c>
      <c r="X33" s="42">
        <v>1.25</v>
      </c>
      <c r="Y33" s="43">
        <v>0.19</v>
      </c>
    </row>
    <row r="34" spans="1:28" s="17" customFormat="1" x14ac:dyDescent="0.3">
      <c r="A34" s="34" t="s">
        <v>122</v>
      </c>
      <c r="B34" s="78" t="s">
        <v>136</v>
      </c>
      <c r="C34" s="79">
        <v>49</v>
      </c>
      <c r="D34" s="34" t="s">
        <v>124</v>
      </c>
      <c r="E34" s="34" t="s">
        <v>137</v>
      </c>
      <c r="F34" s="34" t="s">
        <v>138</v>
      </c>
      <c r="G34" s="36">
        <v>8.42</v>
      </c>
      <c r="H34" s="36">
        <v>13.55067648</v>
      </c>
      <c r="I34" s="35" t="s">
        <v>68</v>
      </c>
      <c r="J34" s="35" t="s">
        <v>62</v>
      </c>
      <c r="K34" s="38" t="s">
        <v>51</v>
      </c>
      <c r="L34" s="37"/>
      <c r="M34" s="38" t="s">
        <v>51</v>
      </c>
      <c r="N34" s="39"/>
      <c r="O34" s="40" t="s">
        <v>135</v>
      </c>
      <c r="P34" s="34"/>
      <c r="Q34" s="40"/>
      <c r="R34" s="41" t="s">
        <v>72</v>
      </c>
      <c r="S34" s="34" t="s">
        <v>55</v>
      </c>
      <c r="T34" s="42">
        <v>1</v>
      </c>
      <c r="U34" s="42">
        <v>0.75</v>
      </c>
      <c r="V34" s="43">
        <v>7.0000000000000007E-2</v>
      </c>
      <c r="W34" s="42">
        <v>5</v>
      </c>
      <c r="X34" s="42">
        <v>1.5</v>
      </c>
      <c r="Y34" s="43">
        <v>0.22</v>
      </c>
    </row>
    <row r="35" spans="1:28" s="17" customFormat="1" x14ac:dyDescent="0.3">
      <c r="A35" s="34" t="s">
        <v>122</v>
      </c>
      <c r="B35" s="34" t="s">
        <v>139</v>
      </c>
      <c r="C35" s="35">
        <v>50</v>
      </c>
      <c r="D35" s="34" t="s">
        <v>124</v>
      </c>
      <c r="E35" s="34" t="s">
        <v>140</v>
      </c>
      <c r="F35" s="34" t="s">
        <v>141</v>
      </c>
      <c r="G35" s="36">
        <v>47.9</v>
      </c>
      <c r="H35" s="36">
        <v>77.087577600000003</v>
      </c>
      <c r="I35" s="35" t="s">
        <v>68</v>
      </c>
      <c r="J35" s="35" t="s">
        <v>62</v>
      </c>
      <c r="K35" s="38" t="s">
        <v>51</v>
      </c>
      <c r="L35" s="37"/>
      <c r="M35" s="38" t="s">
        <v>51</v>
      </c>
      <c r="N35" s="39"/>
      <c r="O35" s="40" t="s">
        <v>135</v>
      </c>
      <c r="P35" s="34"/>
      <c r="Q35" s="40"/>
      <c r="R35" s="40" t="s">
        <v>72</v>
      </c>
      <c r="S35" s="34" t="s">
        <v>55</v>
      </c>
      <c r="T35" s="42">
        <v>4.75</v>
      </c>
      <c r="U35" s="42">
        <v>3.75</v>
      </c>
      <c r="V35" s="43">
        <v>0.2</v>
      </c>
      <c r="W35" s="42">
        <v>23.75</v>
      </c>
      <c r="X35" s="42">
        <v>7.5</v>
      </c>
      <c r="Y35" s="43">
        <v>0.2</v>
      </c>
    </row>
    <row r="36" spans="1:28" s="17" customFormat="1" ht="26" x14ac:dyDescent="0.3">
      <c r="A36" s="34" t="s">
        <v>122</v>
      </c>
      <c r="B36" s="34" t="s">
        <v>142</v>
      </c>
      <c r="C36" s="35">
        <v>53</v>
      </c>
      <c r="D36" s="34" t="s">
        <v>133</v>
      </c>
      <c r="E36" s="34" t="s">
        <v>143</v>
      </c>
      <c r="F36" s="34" t="s">
        <v>144</v>
      </c>
      <c r="G36" s="36">
        <v>22.36</v>
      </c>
      <c r="H36" s="36">
        <v>35.984931840000002</v>
      </c>
      <c r="I36" s="35" t="s">
        <v>68</v>
      </c>
      <c r="J36" s="35" t="s">
        <v>62</v>
      </c>
      <c r="K36" s="38" t="s">
        <v>51</v>
      </c>
      <c r="L36" s="37"/>
      <c r="M36" s="38" t="s">
        <v>51</v>
      </c>
      <c r="N36" s="39"/>
      <c r="O36" s="40" t="s">
        <v>135</v>
      </c>
      <c r="P36" s="34"/>
      <c r="Q36" s="40" t="s">
        <v>128</v>
      </c>
      <c r="R36" s="40" t="s">
        <v>54</v>
      </c>
      <c r="S36" s="34" t="s">
        <v>55</v>
      </c>
      <c r="T36" s="42">
        <v>3.5</v>
      </c>
      <c r="U36" s="42">
        <v>0.25</v>
      </c>
      <c r="V36" s="43">
        <v>0.19</v>
      </c>
      <c r="W36" s="42">
        <v>9</v>
      </c>
      <c r="X36" s="42">
        <v>0.25</v>
      </c>
      <c r="Y36" s="43">
        <v>0.37</v>
      </c>
    </row>
    <row r="37" spans="1:28" s="17" customFormat="1" x14ac:dyDescent="0.3">
      <c r="A37" s="34" t="s">
        <v>122</v>
      </c>
      <c r="B37" s="34" t="s">
        <v>145</v>
      </c>
      <c r="C37" s="35">
        <v>54</v>
      </c>
      <c r="D37" s="34" t="s">
        <v>124</v>
      </c>
      <c r="E37" s="34" t="s">
        <v>146</v>
      </c>
      <c r="F37" s="34" t="s">
        <v>147</v>
      </c>
      <c r="G37" s="36">
        <v>21.66</v>
      </c>
      <c r="H37" s="36">
        <v>34.858391040000001</v>
      </c>
      <c r="I37" s="35" t="s">
        <v>68</v>
      </c>
      <c r="J37" s="35" t="s">
        <v>62</v>
      </c>
      <c r="K37" s="38" t="s">
        <v>51</v>
      </c>
      <c r="L37" s="37"/>
      <c r="M37" s="38" t="s">
        <v>51</v>
      </c>
      <c r="N37" s="39"/>
      <c r="O37" s="40" t="s">
        <v>135</v>
      </c>
      <c r="P37" s="34"/>
      <c r="Q37" s="40"/>
      <c r="R37" s="40" t="s">
        <v>72</v>
      </c>
      <c r="S37" s="34" t="s">
        <v>55</v>
      </c>
      <c r="T37" s="42">
        <v>2.5</v>
      </c>
      <c r="U37" s="42">
        <v>2</v>
      </c>
      <c r="V37" s="43">
        <v>0.09</v>
      </c>
      <c r="W37" s="42">
        <v>12.5</v>
      </c>
      <c r="X37" s="42">
        <v>4</v>
      </c>
      <c r="Y37" s="43">
        <v>0.27</v>
      </c>
    </row>
    <row r="38" spans="1:28" s="17" customFormat="1" ht="26" x14ac:dyDescent="0.3">
      <c r="A38" s="34" t="s">
        <v>122</v>
      </c>
      <c r="B38" s="34" t="s">
        <v>148</v>
      </c>
      <c r="C38" s="35">
        <v>58</v>
      </c>
      <c r="D38" s="34" t="s">
        <v>149</v>
      </c>
      <c r="E38" s="34" t="s">
        <v>150</v>
      </c>
      <c r="F38" s="34" t="s">
        <v>151</v>
      </c>
      <c r="G38" s="36">
        <v>33.4</v>
      </c>
      <c r="H38" s="36">
        <v>53.752089599999998</v>
      </c>
      <c r="I38" s="35" t="s">
        <v>68</v>
      </c>
      <c r="J38" s="35" t="s">
        <v>62</v>
      </c>
      <c r="K38" s="38" t="s">
        <v>51</v>
      </c>
      <c r="L38" s="37"/>
      <c r="M38" s="38" t="s">
        <v>51</v>
      </c>
      <c r="N38" s="39"/>
      <c r="O38" s="40" t="s">
        <v>135</v>
      </c>
      <c r="P38" s="34"/>
      <c r="Q38" s="40" t="s">
        <v>128</v>
      </c>
      <c r="R38" s="40" t="s">
        <v>54</v>
      </c>
      <c r="S38" s="34" t="s">
        <v>55</v>
      </c>
      <c r="T38" s="42">
        <v>4</v>
      </c>
      <c r="U38" s="42">
        <v>0.5</v>
      </c>
      <c r="V38" s="43">
        <v>0.14000000000000001</v>
      </c>
      <c r="W38" s="42">
        <v>10</v>
      </c>
      <c r="X38" s="42">
        <v>0.5</v>
      </c>
      <c r="Y38" s="43">
        <v>0.27</v>
      </c>
    </row>
    <row r="39" spans="1:28" s="17" customFormat="1" ht="26" x14ac:dyDescent="0.3">
      <c r="A39" s="34" t="s">
        <v>122</v>
      </c>
      <c r="B39" s="78" t="s">
        <v>152</v>
      </c>
      <c r="C39" s="79">
        <v>59</v>
      </c>
      <c r="D39" s="34" t="s">
        <v>149</v>
      </c>
      <c r="E39" s="34" t="s">
        <v>153</v>
      </c>
      <c r="F39" s="46" t="s">
        <v>154</v>
      </c>
      <c r="G39" s="36">
        <v>22.02</v>
      </c>
      <c r="H39" s="36">
        <v>35.43775488</v>
      </c>
      <c r="I39" s="35" t="s">
        <v>68</v>
      </c>
      <c r="J39" s="35" t="s">
        <v>62</v>
      </c>
      <c r="K39" s="38" t="s">
        <v>51</v>
      </c>
      <c r="L39" s="37"/>
      <c r="M39" s="38" t="s">
        <v>51</v>
      </c>
      <c r="N39" s="39"/>
      <c r="O39" s="40" t="s">
        <v>135</v>
      </c>
      <c r="P39" s="34"/>
      <c r="Q39" s="40" t="s">
        <v>128</v>
      </c>
      <c r="R39" s="40" t="s">
        <v>54</v>
      </c>
      <c r="S39" s="34" t="s">
        <v>55</v>
      </c>
      <c r="T39" s="42">
        <v>2.5</v>
      </c>
      <c r="U39" s="42">
        <v>0.25</v>
      </c>
      <c r="V39" s="43">
        <v>0.17</v>
      </c>
      <c r="W39" s="42">
        <v>5.5</v>
      </c>
      <c r="X39" s="42">
        <v>0.25</v>
      </c>
      <c r="Y39" s="43">
        <v>0.13</v>
      </c>
    </row>
    <row r="40" spans="1:28" s="17" customFormat="1" ht="52" x14ac:dyDescent="0.3">
      <c r="A40" s="34" t="s">
        <v>122</v>
      </c>
      <c r="B40" s="34" t="s">
        <v>155</v>
      </c>
      <c r="C40" s="35">
        <v>60</v>
      </c>
      <c r="D40" s="34" t="s">
        <v>156</v>
      </c>
      <c r="E40" s="34" t="s">
        <v>157</v>
      </c>
      <c r="F40" s="34" t="s">
        <v>158</v>
      </c>
      <c r="G40" s="36">
        <v>12.4</v>
      </c>
      <c r="H40" s="36">
        <v>19.312128000000001</v>
      </c>
      <c r="I40" s="35" t="s">
        <v>68</v>
      </c>
      <c r="J40" s="35" t="s">
        <v>62</v>
      </c>
      <c r="K40" s="34" t="s">
        <v>159</v>
      </c>
      <c r="L40" s="37"/>
      <c r="M40" s="38" t="s">
        <v>51</v>
      </c>
      <c r="N40" s="39"/>
      <c r="O40" s="40" t="s">
        <v>135</v>
      </c>
      <c r="P40" s="34">
        <v>2.8</v>
      </c>
      <c r="Q40" s="40" t="s">
        <v>160</v>
      </c>
      <c r="R40" s="40" t="s">
        <v>54</v>
      </c>
      <c r="S40" s="34" t="s">
        <v>55</v>
      </c>
      <c r="T40" s="42">
        <v>1.75</v>
      </c>
      <c r="U40" s="42">
        <v>0.75</v>
      </c>
      <c r="V40" s="43">
        <v>0.06</v>
      </c>
      <c r="W40" s="42">
        <v>8.75</v>
      </c>
      <c r="X40" s="42">
        <v>0.75</v>
      </c>
      <c r="Y40" s="43">
        <v>0.84</v>
      </c>
    </row>
    <row r="41" spans="1:28" s="17" customFormat="1" x14ac:dyDescent="0.3">
      <c r="A41" s="34" t="s">
        <v>122</v>
      </c>
      <c r="B41" s="34" t="s">
        <v>161</v>
      </c>
      <c r="C41" s="35">
        <v>64</v>
      </c>
      <c r="D41" s="34" t="s">
        <v>124</v>
      </c>
      <c r="E41" s="34" t="s">
        <v>162</v>
      </c>
      <c r="F41" s="34" t="s">
        <v>163</v>
      </c>
      <c r="G41" s="36">
        <v>24.38</v>
      </c>
      <c r="H41" s="36">
        <v>39.235806719999999</v>
      </c>
      <c r="I41" s="35" t="s">
        <v>68</v>
      </c>
      <c r="J41" s="35" t="s">
        <v>31</v>
      </c>
      <c r="K41" s="38" t="s">
        <v>51</v>
      </c>
      <c r="L41" s="37"/>
      <c r="M41" s="38" t="s">
        <v>51</v>
      </c>
      <c r="N41" s="39"/>
      <c r="O41" s="40" t="s">
        <v>135</v>
      </c>
      <c r="P41" s="34"/>
      <c r="Q41" s="40"/>
      <c r="R41" s="40" t="s">
        <v>72</v>
      </c>
      <c r="S41" s="34" t="s">
        <v>55</v>
      </c>
      <c r="T41" s="42">
        <v>3.75</v>
      </c>
      <c r="U41" s="42">
        <v>3</v>
      </c>
      <c r="V41" s="43">
        <v>0.13</v>
      </c>
      <c r="W41" s="42">
        <v>18.75</v>
      </c>
      <c r="X41" s="42">
        <v>6</v>
      </c>
      <c r="Y41" s="43">
        <v>0.42</v>
      </c>
    </row>
    <row r="42" spans="1:28" s="17" customFormat="1" ht="26" x14ac:dyDescent="0.3">
      <c r="A42" s="46" t="s">
        <v>122</v>
      </c>
      <c r="B42" s="80" t="s">
        <v>164</v>
      </c>
      <c r="C42" s="72">
        <v>303</v>
      </c>
      <c r="D42" s="34" t="s">
        <v>149</v>
      </c>
      <c r="E42" s="46" t="s">
        <v>165</v>
      </c>
      <c r="F42" s="46" t="s">
        <v>166</v>
      </c>
      <c r="G42" s="36">
        <v>5</v>
      </c>
      <c r="H42" s="36">
        <v>8.0467200000000005</v>
      </c>
      <c r="I42" s="35" t="s">
        <v>68</v>
      </c>
      <c r="J42" s="35" t="s">
        <v>62</v>
      </c>
      <c r="K42" s="38" t="s">
        <v>51</v>
      </c>
      <c r="L42" s="37"/>
      <c r="M42" s="38" t="s">
        <v>51</v>
      </c>
      <c r="N42" s="39"/>
      <c r="O42" s="40" t="s">
        <v>135</v>
      </c>
      <c r="P42" s="34"/>
      <c r="Q42" s="40" t="s">
        <v>128</v>
      </c>
      <c r="R42" s="40" t="s">
        <v>54</v>
      </c>
      <c r="S42" s="34" t="s">
        <v>55</v>
      </c>
      <c r="T42" s="42">
        <v>1</v>
      </c>
      <c r="U42" s="42">
        <v>0.25</v>
      </c>
      <c r="V42" s="43">
        <v>0.23</v>
      </c>
      <c r="W42" s="42">
        <v>2.5</v>
      </c>
      <c r="X42" s="42">
        <v>0.25</v>
      </c>
      <c r="Y42" s="43">
        <v>0.44</v>
      </c>
    </row>
    <row r="43" spans="1:28" s="17" customFormat="1" x14ac:dyDescent="0.3">
      <c r="A43" s="34" t="s">
        <v>167</v>
      </c>
      <c r="B43" s="34" t="s">
        <v>168</v>
      </c>
      <c r="C43" s="35">
        <v>45</v>
      </c>
      <c r="D43" s="34" t="s">
        <v>169</v>
      </c>
      <c r="E43" s="34" t="s">
        <v>170</v>
      </c>
      <c r="F43" s="34" t="s">
        <v>171</v>
      </c>
      <c r="G43" s="36">
        <v>13.98</v>
      </c>
      <c r="H43" s="36">
        <v>22.49</v>
      </c>
      <c r="I43" s="74" t="s">
        <v>68</v>
      </c>
      <c r="J43" s="35" t="s">
        <v>62</v>
      </c>
      <c r="K43" s="38" t="s">
        <v>51</v>
      </c>
      <c r="L43" s="37" t="s">
        <v>172</v>
      </c>
      <c r="M43" s="35"/>
      <c r="N43" s="39"/>
      <c r="O43" s="40" t="s">
        <v>135</v>
      </c>
      <c r="P43" s="34"/>
      <c r="Q43" s="40"/>
      <c r="R43" s="40" t="s">
        <v>72</v>
      </c>
      <c r="S43" s="34" t="s">
        <v>55</v>
      </c>
      <c r="T43" s="42">
        <v>1</v>
      </c>
      <c r="U43" s="42">
        <v>0.25</v>
      </c>
      <c r="V43" s="43">
        <v>0.05</v>
      </c>
      <c r="W43" s="42">
        <v>5</v>
      </c>
      <c r="X43" s="42">
        <v>0.5</v>
      </c>
      <c r="Y43" s="43">
        <v>0.15</v>
      </c>
      <c r="AA43" s="81"/>
      <c r="AB43" s="81"/>
    </row>
    <row r="44" spans="1:28" s="17" customFormat="1" x14ac:dyDescent="0.3">
      <c r="A44" s="34" t="s">
        <v>167</v>
      </c>
      <c r="B44" s="34" t="s">
        <v>173</v>
      </c>
      <c r="C44" s="35">
        <v>46</v>
      </c>
      <c r="D44" s="34" t="s">
        <v>124</v>
      </c>
      <c r="E44" s="34" t="s">
        <v>174</v>
      </c>
      <c r="F44" s="34" t="s">
        <v>175</v>
      </c>
      <c r="G44" s="36">
        <v>266</v>
      </c>
      <c r="H44" s="36">
        <v>428.08550400000001</v>
      </c>
      <c r="I44" s="35" t="s">
        <v>115</v>
      </c>
      <c r="J44" s="35" t="s">
        <v>50</v>
      </c>
      <c r="K44" s="38" t="s">
        <v>51</v>
      </c>
      <c r="L44" s="37"/>
      <c r="M44" s="38" t="s">
        <v>51</v>
      </c>
      <c r="N44" s="39"/>
      <c r="O44" s="40" t="s">
        <v>135</v>
      </c>
      <c r="P44" s="34"/>
      <c r="Q44" s="40"/>
      <c r="R44" s="40" t="s">
        <v>72</v>
      </c>
      <c r="S44" s="34" t="s">
        <v>55</v>
      </c>
      <c r="T44" s="42">
        <v>26.9</v>
      </c>
      <c r="U44" s="42">
        <v>21.1</v>
      </c>
      <c r="V44" s="43">
        <v>0.06</v>
      </c>
      <c r="W44" s="42">
        <v>103.7</v>
      </c>
      <c r="X44" s="42">
        <v>46.1</v>
      </c>
      <c r="Y44" s="43">
        <v>0.19</v>
      </c>
    </row>
    <row r="45" spans="1:28" s="17" customFormat="1" x14ac:dyDescent="0.3">
      <c r="A45" s="34" t="s">
        <v>122</v>
      </c>
      <c r="B45" s="34" t="s">
        <v>176</v>
      </c>
      <c r="C45" s="35">
        <v>51</v>
      </c>
      <c r="D45" s="34" t="s">
        <v>169</v>
      </c>
      <c r="E45" s="34" t="s">
        <v>171</v>
      </c>
      <c r="F45" s="34" t="s">
        <v>177</v>
      </c>
      <c r="G45" s="36">
        <v>7.16</v>
      </c>
      <c r="H45" s="36">
        <v>11.53</v>
      </c>
      <c r="I45" s="35" t="s">
        <v>68</v>
      </c>
      <c r="J45" s="35" t="s">
        <v>62</v>
      </c>
      <c r="K45" s="38" t="s">
        <v>51</v>
      </c>
      <c r="L45" s="37"/>
      <c r="M45" s="38" t="s">
        <v>51</v>
      </c>
      <c r="N45" s="39"/>
      <c r="O45" s="40" t="s">
        <v>135</v>
      </c>
      <c r="P45" s="34"/>
      <c r="Q45" s="40"/>
      <c r="R45" s="40" t="s">
        <v>72</v>
      </c>
      <c r="S45" s="34" t="s">
        <v>55</v>
      </c>
      <c r="T45" s="42">
        <v>0.65</v>
      </c>
      <c r="U45" s="42">
        <v>0.25</v>
      </c>
      <c r="V45" s="43">
        <v>0.04</v>
      </c>
      <c r="W45" s="42">
        <v>2.6</v>
      </c>
      <c r="X45" s="42">
        <v>0.5</v>
      </c>
      <c r="Y45" s="43">
        <v>0.1</v>
      </c>
    </row>
    <row r="46" spans="1:28" s="17" customFormat="1" x14ac:dyDescent="0.3">
      <c r="A46" s="34" t="s">
        <v>122</v>
      </c>
      <c r="B46" s="34" t="s">
        <v>178</v>
      </c>
      <c r="C46" s="35">
        <v>52</v>
      </c>
      <c r="D46" s="34" t="s">
        <v>179</v>
      </c>
      <c r="E46" s="34" t="s">
        <v>180</v>
      </c>
      <c r="F46" s="34" t="s">
        <v>181</v>
      </c>
      <c r="G46" s="36">
        <v>14.17</v>
      </c>
      <c r="H46" s="36">
        <v>22.804404480000002</v>
      </c>
      <c r="I46" s="35" t="s">
        <v>68</v>
      </c>
      <c r="J46" s="35" t="s">
        <v>62</v>
      </c>
      <c r="K46" s="38" t="s">
        <v>51</v>
      </c>
      <c r="L46" s="37"/>
      <c r="M46" s="38" t="s">
        <v>51</v>
      </c>
      <c r="N46" s="39"/>
      <c r="O46" s="40" t="s">
        <v>135</v>
      </c>
      <c r="P46" s="34">
        <v>0.6</v>
      </c>
      <c r="Q46" s="40"/>
      <c r="R46" s="40" t="s">
        <v>72</v>
      </c>
      <c r="S46" s="34" t="s">
        <v>55</v>
      </c>
      <c r="T46" s="42">
        <v>1.75</v>
      </c>
      <c r="U46" s="42">
        <v>0.5</v>
      </c>
      <c r="V46" s="43">
        <v>0.09</v>
      </c>
      <c r="W46" s="42">
        <v>24.5</v>
      </c>
      <c r="X46" s="42">
        <v>1</v>
      </c>
      <c r="Y46" s="43">
        <v>0.24</v>
      </c>
    </row>
    <row r="47" spans="1:28" s="17" customFormat="1" x14ac:dyDescent="0.3">
      <c r="A47" s="34" t="s">
        <v>122</v>
      </c>
      <c r="B47" s="34" t="s">
        <v>182</v>
      </c>
      <c r="C47" s="35">
        <v>55</v>
      </c>
      <c r="D47" s="34" t="s">
        <v>169</v>
      </c>
      <c r="E47" s="34" t="s">
        <v>121</v>
      </c>
      <c r="F47" s="34" t="s">
        <v>183</v>
      </c>
      <c r="G47" s="36">
        <v>4.07</v>
      </c>
      <c r="H47" s="36">
        <v>6.56</v>
      </c>
      <c r="I47" s="35" t="s">
        <v>68</v>
      </c>
      <c r="J47" s="35" t="s">
        <v>62</v>
      </c>
      <c r="K47" s="38" t="s">
        <v>51</v>
      </c>
      <c r="L47" s="37" t="s">
        <v>172</v>
      </c>
      <c r="M47" s="35"/>
      <c r="N47" s="39"/>
      <c r="O47" s="40" t="s">
        <v>135</v>
      </c>
      <c r="P47" s="34"/>
      <c r="Q47" s="40"/>
      <c r="R47" s="40" t="s">
        <v>72</v>
      </c>
      <c r="S47" s="34" t="s">
        <v>55</v>
      </c>
      <c r="T47" s="42">
        <v>1.25</v>
      </c>
      <c r="U47" s="42">
        <v>1</v>
      </c>
      <c r="V47" s="43">
        <v>0.26</v>
      </c>
      <c r="W47" s="42">
        <v>5</v>
      </c>
      <c r="X47" s="42">
        <v>2</v>
      </c>
      <c r="Y47" s="43">
        <v>1.08</v>
      </c>
    </row>
    <row r="48" spans="1:28" s="17" customFormat="1" x14ac:dyDescent="0.3">
      <c r="A48" s="34" t="s">
        <v>122</v>
      </c>
      <c r="B48" s="34" t="s">
        <v>184</v>
      </c>
      <c r="C48" s="35">
        <v>56</v>
      </c>
      <c r="D48" s="34" t="s">
        <v>124</v>
      </c>
      <c r="E48" s="34" t="s">
        <v>185</v>
      </c>
      <c r="F48" s="34" t="s">
        <v>186</v>
      </c>
      <c r="G48" s="36">
        <v>12.22</v>
      </c>
      <c r="H48" s="36">
        <v>19.666183680000003</v>
      </c>
      <c r="I48" s="35" t="s">
        <v>68</v>
      </c>
      <c r="J48" s="35" t="s">
        <v>31</v>
      </c>
      <c r="K48" s="38" t="s">
        <v>51</v>
      </c>
      <c r="L48" s="37"/>
      <c r="M48" s="38" t="s">
        <v>51</v>
      </c>
      <c r="N48" s="39"/>
      <c r="O48" s="40" t="s">
        <v>135</v>
      </c>
      <c r="P48" s="34"/>
      <c r="Q48" s="40"/>
      <c r="R48" s="40" t="s">
        <v>72</v>
      </c>
      <c r="S48" s="34" t="s">
        <v>55</v>
      </c>
      <c r="T48" s="42">
        <v>2.25</v>
      </c>
      <c r="U48" s="42">
        <v>1.75</v>
      </c>
      <c r="V48" s="43">
        <v>0.12</v>
      </c>
      <c r="W48" s="42">
        <v>11.25</v>
      </c>
      <c r="X48" s="42">
        <v>3.5</v>
      </c>
      <c r="Y48" s="43">
        <v>0.35</v>
      </c>
    </row>
    <row r="49" spans="1:25" s="17" customFormat="1" x14ac:dyDescent="0.3">
      <c r="A49" s="34" t="s">
        <v>122</v>
      </c>
      <c r="B49" s="34" t="s">
        <v>187</v>
      </c>
      <c r="C49" s="35">
        <v>57</v>
      </c>
      <c r="D49" s="34" t="s">
        <v>124</v>
      </c>
      <c r="E49" s="34" t="s">
        <v>188</v>
      </c>
      <c r="F49" s="34" t="s">
        <v>189</v>
      </c>
      <c r="G49" s="36">
        <v>17.45</v>
      </c>
      <c r="H49" s="36">
        <v>28.083052800000001</v>
      </c>
      <c r="I49" s="35" t="s">
        <v>68</v>
      </c>
      <c r="J49" s="35" t="s">
        <v>62</v>
      </c>
      <c r="K49" s="38" t="s">
        <v>51</v>
      </c>
      <c r="L49" s="37"/>
      <c r="M49" s="38" t="s">
        <v>51</v>
      </c>
      <c r="N49" s="39"/>
      <c r="O49" s="40" t="s">
        <v>135</v>
      </c>
      <c r="P49" s="34"/>
      <c r="Q49" s="40"/>
      <c r="R49" s="40" t="s">
        <v>72</v>
      </c>
      <c r="S49" s="34" t="s">
        <v>55</v>
      </c>
      <c r="T49" s="42">
        <v>2.25</v>
      </c>
      <c r="U49" s="42">
        <v>2</v>
      </c>
      <c r="V49" s="43">
        <v>0.12</v>
      </c>
      <c r="W49" s="42">
        <v>11.25</v>
      </c>
      <c r="X49" s="42">
        <v>4</v>
      </c>
      <c r="Y49" s="43">
        <v>0.36</v>
      </c>
    </row>
    <row r="50" spans="1:25" s="17" customFormat="1" x14ac:dyDescent="0.3">
      <c r="A50" s="34" t="s">
        <v>122</v>
      </c>
      <c r="B50" s="34" t="s">
        <v>190</v>
      </c>
      <c r="C50" s="35">
        <v>61</v>
      </c>
      <c r="D50" s="34" t="s">
        <v>124</v>
      </c>
      <c r="E50" s="34" t="s">
        <v>191</v>
      </c>
      <c r="F50" s="34" t="s">
        <v>189</v>
      </c>
      <c r="G50" s="36">
        <v>5.0999999999999996</v>
      </c>
      <c r="H50" s="36">
        <v>8.2076543999999991</v>
      </c>
      <c r="I50" s="35" t="s">
        <v>68</v>
      </c>
      <c r="J50" s="35" t="s">
        <v>62</v>
      </c>
      <c r="K50" s="38" t="s">
        <v>51</v>
      </c>
      <c r="L50" s="37"/>
      <c r="M50" s="38" t="s">
        <v>51</v>
      </c>
      <c r="N50" s="39"/>
      <c r="O50" s="40" t="s">
        <v>135</v>
      </c>
      <c r="P50" s="34"/>
      <c r="Q50" s="40"/>
      <c r="R50" s="40" t="s">
        <v>72</v>
      </c>
      <c r="S50" s="34" t="s">
        <v>55</v>
      </c>
      <c r="T50" s="42">
        <v>1</v>
      </c>
      <c r="U50" s="42">
        <v>0.75</v>
      </c>
      <c r="V50" s="43">
        <v>0.1</v>
      </c>
      <c r="W50" s="42">
        <v>5</v>
      </c>
      <c r="X50" s="42">
        <v>1.5</v>
      </c>
      <c r="Y50" s="43">
        <v>0.32</v>
      </c>
    </row>
    <row r="51" spans="1:25" s="17" customFormat="1" x14ac:dyDescent="0.3">
      <c r="A51" s="34" t="s">
        <v>122</v>
      </c>
      <c r="B51" s="34" t="s">
        <v>192</v>
      </c>
      <c r="C51" s="35">
        <v>62</v>
      </c>
      <c r="D51" s="34" t="s">
        <v>169</v>
      </c>
      <c r="E51" s="34" t="s">
        <v>177</v>
      </c>
      <c r="F51" s="34" t="s">
        <v>193</v>
      </c>
      <c r="G51" s="36">
        <v>5.37</v>
      </c>
      <c r="H51" s="36">
        <v>8.64</v>
      </c>
      <c r="I51" s="35" t="s">
        <v>68</v>
      </c>
      <c r="J51" s="35" t="s">
        <v>62</v>
      </c>
      <c r="K51" s="38" t="s">
        <v>51</v>
      </c>
      <c r="L51" s="37"/>
      <c r="M51" s="38" t="s">
        <v>51</v>
      </c>
      <c r="N51" s="39"/>
      <c r="O51" s="40" t="s">
        <v>135</v>
      </c>
      <c r="P51" s="34"/>
      <c r="Q51" s="40"/>
      <c r="R51" s="40" t="s">
        <v>72</v>
      </c>
      <c r="S51" s="34" t="s">
        <v>55</v>
      </c>
      <c r="T51" s="42">
        <v>0.65</v>
      </c>
      <c r="U51" s="42">
        <v>0.5</v>
      </c>
      <c r="V51" s="43">
        <v>0.08</v>
      </c>
      <c r="W51" s="42">
        <v>2.6</v>
      </c>
      <c r="X51" s="42">
        <v>1</v>
      </c>
      <c r="Y51" s="43">
        <v>0.24</v>
      </c>
    </row>
    <row r="52" spans="1:25" s="17" customFormat="1" x14ac:dyDescent="0.3">
      <c r="A52" s="34" t="s">
        <v>122</v>
      </c>
      <c r="B52" s="34" t="s">
        <v>194</v>
      </c>
      <c r="C52" s="35">
        <v>315</v>
      </c>
      <c r="D52" s="34" t="s">
        <v>169</v>
      </c>
      <c r="E52" s="34" t="s">
        <v>195</v>
      </c>
      <c r="F52" s="34" t="s">
        <v>196</v>
      </c>
      <c r="G52" s="36">
        <v>3.01</v>
      </c>
      <c r="H52" s="36">
        <v>4.84</v>
      </c>
      <c r="I52" s="35" t="s">
        <v>68</v>
      </c>
      <c r="J52" s="35" t="s">
        <v>62</v>
      </c>
      <c r="K52" s="38" t="s">
        <v>51</v>
      </c>
      <c r="L52" s="37" t="s">
        <v>1</v>
      </c>
      <c r="M52" s="38" t="s">
        <v>51</v>
      </c>
      <c r="N52" s="39"/>
      <c r="O52" s="40" t="s">
        <v>135</v>
      </c>
      <c r="P52" s="34"/>
      <c r="Q52" s="40"/>
      <c r="R52" s="40" t="s">
        <v>72</v>
      </c>
      <c r="S52" s="34" t="s">
        <v>55</v>
      </c>
      <c r="T52" s="42">
        <v>0.4</v>
      </c>
      <c r="U52" s="42">
        <v>0.25</v>
      </c>
      <c r="V52" s="43">
        <v>0.08</v>
      </c>
      <c r="W52" s="42">
        <v>1.6</v>
      </c>
      <c r="X52" s="42">
        <v>0.5</v>
      </c>
      <c r="Y52" s="43">
        <v>0.11</v>
      </c>
    </row>
    <row r="53" spans="1:25" s="17" customFormat="1" x14ac:dyDescent="0.3">
      <c r="A53" s="34" t="s">
        <v>122</v>
      </c>
      <c r="B53" s="34" t="s">
        <v>197</v>
      </c>
      <c r="C53" s="35">
        <v>63</v>
      </c>
      <c r="D53" s="34" t="s">
        <v>124</v>
      </c>
      <c r="E53" s="34" t="s">
        <v>198</v>
      </c>
      <c r="F53" s="34" t="s">
        <v>199</v>
      </c>
      <c r="G53" s="36">
        <v>41.43</v>
      </c>
      <c r="H53" s="36">
        <v>66.675121920000009</v>
      </c>
      <c r="I53" s="35" t="s">
        <v>115</v>
      </c>
      <c r="J53" s="35" t="s">
        <v>50</v>
      </c>
      <c r="K53" s="38" t="s">
        <v>51</v>
      </c>
      <c r="L53" s="37"/>
      <c r="M53" s="38" t="s">
        <v>51</v>
      </c>
      <c r="N53" s="39"/>
      <c r="O53" s="40" t="s">
        <v>135</v>
      </c>
      <c r="P53" s="34"/>
      <c r="Q53" s="40"/>
      <c r="R53" s="40" t="s">
        <v>72</v>
      </c>
      <c r="S53" s="34" t="s">
        <v>55</v>
      </c>
      <c r="T53" s="42">
        <v>3.75</v>
      </c>
      <c r="U53" s="42">
        <v>3</v>
      </c>
      <c r="V53" s="43">
        <v>0.08</v>
      </c>
      <c r="W53" s="42">
        <v>18.75</v>
      </c>
      <c r="X53" s="42">
        <v>6</v>
      </c>
      <c r="Y53" s="43">
        <v>0.22</v>
      </c>
    </row>
    <row r="54" spans="1:25" s="17" customFormat="1" x14ac:dyDescent="0.3">
      <c r="A54" s="34" t="s">
        <v>122</v>
      </c>
      <c r="B54" s="34" t="s">
        <v>200</v>
      </c>
      <c r="C54" s="35">
        <v>361</v>
      </c>
      <c r="D54" s="34" t="s">
        <v>133</v>
      </c>
      <c r="E54" s="34" t="s">
        <v>201</v>
      </c>
      <c r="F54" s="34" t="s">
        <v>202</v>
      </c>
      <c r="G54" s="36">
        <v>3.14</v>
      </c>
      <c r="H54" s="36">
        <v>5.05</v>
      </c>
      <c r="I54" s="35" t="s">
        <v>68</v>
      </c>
      <c r="J54" s="35" t="s">
        <v>31</v>
      </c>
      <c r="K54" s="38"/>
      <c r="L54" s="37"/>
      <c r="M54" s="38" t="s">
        <v>51</v>
      </c>
      <c r="N54" s="39"/>
      <c r="O54" s="40" t="s">
        <v>135</v>
      </c>
      <c r="P54" s="34"/>
      <c r="Q54" s="40" t="s">
        <v>203</v>
      </c>
      <c r="R54" s="40" t="s">
        <v>72</v>
      </c>
      <c r="S54" s="34" t="s">
        <v>55</v>
      </c>
      <c r="T54" s="42">
        <v>1</v>
      </c>
      <c r="U54" s="42">
        <v>0.75</v>
      </c>
      <c r="V54" s="43">
        <v>0.23885350318471338</v>
      </c>
      <c r="W54" s="42">
        <v>5</v>
      </c>
      <c r="X54" s="42">
        <v>1.5</v>
      </c>
      <c r="Y54" s="43"/>
    </row>
    <row r="55" spans="1:25" s="17" customFormat="1" x14ac:dyDescent="0.3">
      <c r="A55" s="34" t="s">
        <v>122</v>
      </c>
      <c r="B55" s="34" t="s">
        <v>204</v>
      </c>
      <c r="C55" s="35">
        <v>362</v>
      </c>
      <c r="D55" s="34" t="s">
        <v>205</v>
      </c>
      <c r="E55" s="34" t="s">
        <v>206</v>
      </c>
      <c r="F55" s="34" t="s">
        <v>207</v>
      </c>
      <c r="G55" s="36">
        <v>5.2</v>
      </c>
      <c r="H55" s="36">
        <v>8.3699999999999992</v>
      </c>
      <c r="I55" s="35" t="s">
        <v>49</v>
      </c>
      <c r="J55" s="35" t="s">
        <v>50</v>
      </c>
      <c r="K55" s="38"/>
      <c r="L55" s="37"/>
      <c r="M55" s="38" t="s">
        <v>51</v>
      </c>
      <c r="N55" s="39"/>
      <c r="O55" s="40" t="s">
        <v>135</v>
      </c>
      <c r="P55" s="34"/>
      <c r="Q55" s="40"/>
      <c r="R55" s="40"/>
      <c r="S55" s="34" t="s">
        <v>55</v>
      </c>
      <c r="T55" s="42">
        <v>1.69</v>
      </c>
      <c r="U55" s="42">
        <v>1.19</v>
      </c>
      <c r="V55" s="43">
        <v>0.22884615384615384</v>
      </c>
      <c r="W55" s="42"/>
      <c r="X55" s="42"/>
      <c r="Y55" s="43"/>
    </row>
    <row r="56" spans="1:25" s="17" customFormat="1" x14ac:dyDescent="0.3">
      <c r="A56" s="34" t="s">
        <v>122</v>
      </c>
      <c r="B56" s="34" t="s">
        <v>208</v>
      </c>
      <c r="C56" s="35">
        <v>363</v>
      </c>
      <c r="D56" s="34" t="s">
        <v>209</v>
      </c>
      <c r="E56" s="34" t="s">
        <v>210</v>
      </c>
      <c r="F56" s="34" t="s">
        <v>211</v>
      </c>
      <c r="G56" s="36">
        <v>9.6999999999999993</v>
      </c>
      <c r="H56" s="36">
        <v>15.61</v>
      </c>
      <c r="I56" s="35" t="s">
        <v>68</v>
      </c>
      <c r="J56" s="35" t="s">
        <v>50</v>
      </c>
      <c r="K56" s="38"/>
      <c r="L56" s="37"/>
      <c r="M56" s="38" t="s">
        <v>51</v>
      </c>
      <c r="N56" s="39"/>
      <c r="O56" s="40" t="s">
        <v>135</v>
      </c>
      <c r="P56" s="34"/>
      <c r="Q56" s="40"/>
      <c r="R56" s="40"/>
      <c r="S56" s="34" t="s">
        <v>55</v>
      </c>
      <c r="T56" s="42">
        <v>2.65</v>
      </c>
      <c r="U56" s="42">
        <v>2.25</v>
      </c>
      <c r="V56" s="43">
        <v>0.23195876288659795</v>
      </c>
      <c r="W56" s="42"/>
      <c r="X56" s="42"/>
      <c r="Y56" s="43"/>
    </row>
    <row r="57" spans="1:25" s="17" customFormat="1" ht="26" x14ac:dyDescent="0.3">
      <c r="A57" s="34" t="s">
        <v>122</v>
      </c>
      <c r="B57" s="34" t="s">
        <v>212</v>
      </c>
      <c r="C57" s="35">
        <v>301</v>
      </c>
      <c r="D57" s="34" t="s">
        <v>133</v>
      </c>
      <c r="E57" s="34" t="s">
        <v>213</v>
      </c>
      <c r="F57" s="34" t="s">
        <v>214</v>
      </c>
      <c r="G57" s="36">
        <v>2.7</v>
      </c>
      <c r="H57" s="36">
        <v>4.5000000000000009</v>
      </c>
      <c r="I57" s="35" t="s">
        <v>49</v>
      </c>
      <c r="J57" s="35" t="s">
        <v>62</v>
      </c>
      <c r="K57" s="38"/>
      <c r="L57" s="37"/>
      <c r="M57" s="38" t="s">
        <v>51</v>
      </c>
      <c r="N57" s="39"/>
      <c r="O57" s="40" t="s">
        <v>135</v>
      </c>
      <c r="P57" s="34">
        <v>1.4</v>
      </c>
      <c r="Q57" s="40" t="s">
        <v>215</v>
      </c>
      <c r="R57" s="40" t="s">
        <v>54</v>
      </c>
      <c r="S57" s="34" t="s">
        <v>55</v>
      </c>
      <c r="T57" s="42">
        <v>0.5</v>
      </c>
      <c r="U57" s="42">
        <v>0.5</v>
      </c>
      <c r="V57" s="43">
        <v>0.19</v>
      </c>
      <c r="W57" s="42">
        <v>0.5</v>
      </c>
      <c r="X57" s="42">
        <v>0.5</v>
      </c>
      <c r="Y57" s="43">
        <v>0.19</v>
      </c>
    </row>
    <row r="58" spans="1:25" s="17" customFormat="1" x14ac:dyDescent="0.3">
      <c r="A58" s="34" t="s">
        <v>122</v>
      </c>
      <c r="B58" s="34" t="s">
        <v>216</v>
      </c>
      <c r="C58" s="35">
        <v>32</v>
      </c>
      <c r="D58" s="34" t="s">
        <v>217</v>
      </c>
      <c r="E58" s="34" t="s">
        <v>218</v>
      </c>
      <c r="F58" s="34" t="s">
        <v>219</v>
      </c>
      <c r="G58" s="36">
        <v>11</v>
      </c>
      <c r="H58" s="36">
        <v>17.702784000000001</v>
      </c>
      <c r="I58" s="35" t="s">
        <v>68</v>
      </c>
      <c r="J58" s="35" t="s">
        <v>31</v>
      </c>
      <c r="K58" s="38"/>
      <c r="L58" s="37"/>
      <c r="M58" s="38" t="s">
        <v>51</v>
      </c>
      <c r="N58" s="39"/>
      <c r="O58" s="40" t="s">
        <v>127</v>
      </c>
      <c r="P58" s="34"/>
      <c r="Q58" s="40"/>
      <c r="R58" s="40" t="s">
        <v>54</v>
      </c>
      <c r="S58" s="34" t="s">
        <v>55</v>
      </c>
      <c r="T58" s="42">
        <v>1.5</v>
      </c>
      <c r="U58" s="42">
        <v>1</v>
      </c>
      <c r="V58" s="43">
        <v>0.13</v>
      </c>
      <c r="W58" s="42">
        <v>7.5</v>
      </c>
      <c r="X58" s="42">
        <v>3</v>
      </c>
      <c r="Y58" s="43">
        <v>0.13</v>
      </c>
    </row>
    <row r="59" spans="1:25" s="17" customFormat="1" x14ac:dyDescent="0.3">
      <c r="A59" s="34" t="s">
        <v>220</v>
      </c>
      <c r="B59" s="34" t="s">
        <v>221</v>
      </c>
      <c r="C59" s="35">
        <v>77</v>
      </c>
      <c r="D59" s="34" t="s">
        <v>222</v>
      </c>
      <c r="E59" s="34" t="s">
        <v>223</v>
      </c>
      <c r="F59" s="34" t="s">
        <v>224</v>
      </c>
      <c r="G59" s="36">
        <v>0.4</v>
      </c>
      <c r="H59" s="36">
        <v>0.64373760000000013</v>
      </c>
      <c r="I59" s="35" t="s">
        <v>115</v>
      </c>
      <c r="J59" s="35" t="s">
        <v>62</v>
      </c>
      <c r="K59" s="38" t="s">
        <v>51</v>
      </c>
      <c r="L59" s="37"/>
      <c r="M59" s="38" t="s">
        <v>51</v>
      </c>
      <c r="N59" s="47" t="s">
        <v>51</v>
      </c>
      <c r="O59" s="40"/>
      <c r="P59" s="34"/>
      <c r="Q59" s="40"/>
      <c r="R59" s="41" t="s">
        <v>54</v>
      </c>
      <c r="S59" s="34"/>
      <c r="T59" s="42"/>
      <c r="U59" s="42"/>
      <c r="V59" s="43"/>
      <c r="W59" s="42"/>
      <c r="X59" s="42"/>
      <c r="Y59" s="43"/>
    </row>
    <row r="60" spans="1:25" s="17" customFormat="1" x14ac:dyDescent="0.3">
      <c r="A60" s="34" t="s">
        <v>220</v>
      </c>
      <c r="B60" s="34" t="s">
        <v>225</v>
      </c>
      <c r="C60" s="35">
        <v>364</v>
      </c>
      <c r="D60" s="34" t="s">
        <v>226</v>
      </c>
      <c r="E60" s="34" t="s">
        <v>227</v>
      </c>
      <c r="F60" s="34" t="s">
        <v>228</v>
      </c>
      <c r="G60" s="36">
        <v>6.43</v>
      </c>
      <c r="H60" s="36">
        <v>10.29</v>
      </c>
      <c r="I60" s="35" t="s">
        <v>68</v>
      </c>
      <c r="J60" s="35" t="s">
        <v>62</v>
      </c>
      <c r="K60" s="38" t="s">
        <v>51</v>
      </c>
      <c r="L60" s="37"/>
      <c r="M60" s="38" t="s">
        <v>51</v>
      </c>
      <c r="N60" s="47"/>
      <c r="O60" s="40" t="s">
        <v>229</v>
      </c>
      <c r="P60" s="34"/>
      <c r="Q60" s="40"/>
      <c r="R60" s="41" t="s">
        <v>54</v>
      </c>
      <c r="S60" s="34" t="s">
        <v>69</v>
      </c>
      <c r="T60" s="42">
        <v>4.2</v>
      </c>
      <c r="U60" s="42">
        <v>2.1</v>
      </c>
      <c r="V60" s="43">
        <v>0.52</v>
      </c>
      <c r="W60" s="42">
        <v>21.3</v>
      </c>
      <c r="X60" s="42">
        <v>6.4</v>
      </c>
      <c r="Y60" s="43">
        <v>2.16</v>
      </c>
    </row>
    <row r="61" spans="1:25" s="17" customFormat="1" x14ac:dyDescent="0.3">
      <c r="A61" s="34" t="s">
        <v>230</v>
      </c>
      <c r="B61" s="34" t="s">
        <v>231</v>
      </c>
      <c r="C61" s="35">
        <v>89</v>
      </c>
      <c r="D61" s="34" t="s">
        <v>232</v>
      </c>
      <c r="E61" s="34" t="s">
        <v>233</v>
      </c>
      <c r="F61" s="34" t="s">
        <v>231</v>
      </c>
      <c r="G61" s="36">
        <v>1.5</v>
      </c>
      <c r="H61" s="36">
        <v>2.41</v>
      </c>
      <c r="I61" s="35" t="s">
        <v>296</v>
      </c>
      <c r="J61" s="35" t="s">
        <v>50</v>
      </c>
      <c r="K61" s="35"/>
      <c r="L61" s="37"/>
      <c r="M61" s="35"/>
      <c r="N61" s="47" t="s">
        <v>51</v>
      </c>
      <c r="O61" s="40"/>
      <c r="P61" s="34"/>
      <c r="Q61" s="40" t="s">
        <v>234</v>
      </c>
      <c r="R61" s="41" t="s">
        <v>54</v>
      </c>
      <c r="S61" s="34"/>
      <c r="T61" s="42"/>
      <c r="U61" s="42"/>
      <c r="V61" s="43"/>
      <c r="W61" s="42"/>
      <c r="X61" s="42"/>
      <c r="Y61" s="43"/>
    </row>
    <row r="62" spans="1:25" s="17" customFormat="1" x14ac:dyDescent="0.3">
      <c r="A62" s="34" t="s">
        <v>235</v>
      </c>
      <c r="B62" s="34" t="s">
        <v>236</v>
      </c>
      <c r="C62" s="35">
        <v>90</v>
      </c>
      <c r="D62" s="34" t="s">
        <v>237</v>
      </c>
      <c r="E62" s="34" t="s">
        <v>238</v>
      </c>
      <c r="F62" s="34" t="s">
        <v>238</v>
      </c>
      <c r="G62" s="36">
        <v>0.4</v>
      </c>
      <c r="H62" s="36">
        <v>0.64373760000000013</v>
      </c>
      <c r="I62" s="35" t="s">
        <v>115</v>
      </c>
      <c r="J62" s="35" t="s">
        <v>62</v>
      </c>
      <c r="K62" s="38" t="s">
        <v>51</v>
      </c>
      <c r="L62" s="37"/>
      <c r="M62" s="38" t="s">
        <v>51</v>
      </c>
      <c r="N62" s="39"/>
      <c r="O62" s="40" t="s">
        <v>113</v>
      </c>
      <c r="P62" s="34"/>
      <c r="Q62" s="40"/>
      <c r="R62" s="41" t="s">
        <v>54</v>
      </c>
      <c r="S62" s="34"/>
      <c r="T62" s="42"/>
      <c r="U62" s="42"/>
      <c r="V62" s="43"/>
      <c r="W62" s="42"/>
      <c r="X62" s="42"/>
      <c r="Y62" s="43"/>
    </row>
    <row r="63" spans="1:25" s="17" customFormat="1" x14ac:dyDescent="0.3">
      <c r="A63" s="46" t="s">
        <v>239</v>
      </c>
      <c r="B63" s="46" t="s">
        <v>240</v>
      </c>
      <c r="C63" s="35">
        <v>99</v>
      </c>
      <c r="D63" s="46" t="s">
        <v>241</v>
      </c>
      <c r="E63" s="46" t="s">
        <v>242</v>
      </c>
      <c r="F63" s="46" t="s">
        <v>243</v>
      </c>
      <c r="G63" s="36">
        <v>18.149999999999999</v>
      </c>
      <c r="H63" s="36">
        <v>29.21</v>
      </c>
      <c r="I63" s="35" t="s">
        <v>68</v>
      </c>
      <c r="J63" s="35" t="s">
        <v>62</v>
      </c>
      <c r="K63" s="38"/>
      <c r="L63" s="37"/>
      <c r="M63" s="38" t="s">
        <v>51</v>
      </c>
      <c r="N63" s="39"/>
      <c r="O63" s="152" t="s">
        <v>587</v>
      </c>
      <c r="P63" s="34"/>
      <c r="Q63" s="82" t="s">
        <v>244</v>
      </c>
      <c r="R63" s="41" t="s">
        <v>72</v>
      </c>
      <c r="S63" s="34" t="s">
        <v>69</v>
      </c>
      <c r="T63" s="42">
        <v>5.78</v>
      </c>
      <c r="U63" s="42">
        <v>1.23</v>
      </c>
      <c r="V63" s="43">
        <v>0.19</v>
      </c>
      <c r="W63" s="42">
        <v>43.39</v>
      </c>
      <c r="X63" s="42">
        <v>2.4500000000000002</v>
      </c>
      <c r="Y63" s="43">
        <v>1.26</v>
      </c>
    </row>
    <row r="64" spans="1:25" s="17" customFormat="1" x14ac:dyDescent="0.3">
      <c r="A64" s="34" t="s">
        <v>245</v>
      </c>
      <c r="B64" s="34" t="s">
        <v>246</v>
      </c>
      <c r="C64" s="35">
        <v>115</v>
      </c>
      <c r="D64" s="34" t="s">
        <v>247</v>
      </c>
      <c r="E64" s="34" t="s">
        <v>248</v>
      </c>
      <c r="F64" s="34" t="s">
        <v>249</v>
      </c>
      <c r="G64" s="36">
        <v>6.37</v>
      </c>
      <c r="H64" s="36">
        <v>10.25152128</v>
      </c>
      <c r="I64" s="35" t="s">
        <v>250</v>
      </c>
      <c r="J64" s="35" t="s">
        <v>50</v>
      </c>
      <c r="K64" s="35"/>
      <c r="L64" s="37"/>
      <c r="M64" s="38" t="s">
        <v>51</v>
      </c>
      <c r="N64" s="47" t="s">
        <v>51</v>
      </c>
      <c r="O64" s="40"/>
      <c r="P64" s="34"/>
      <c r="Q64" s="40" t="s">
        <v>251</v>
      </c>
      <c r="R64" s="41" t="s">
        <v>54</v>
      </c>
      <c r="S64" s="34"/>
      <c r="T64" s="42"/>
      <c r="U64" s="42"/>
      <c r="V64" s="43"/>
      <c r="W64" s="42"/>
      <c r="X64" s="42"/>
      <c r="Y64" s="43"/>
    </row>
    <row r="65" spans="1:28" s="17" customFormat="1" ht="26" x14ac:dyDescent="0.3">
      <c r="A65" s="34" t="s">
        <v>252</v>
      </c>
      <c r="B65" s="34" t="s">
        <v>253</v>
      </c>
      <c r="C65" s="35">
        <v>118</v>
      </c>
      <c r="D65" s="34" t="s">
        <v>254</v>
      </c>
      <c r="E65" s="34" t="s">
        <v>255</v>
      </c>
      <c r="F65" s="34" t="s">
        <v>534</v>
      </c>
      <c r="G65" s="36">
        <v>16.53</v>
      </c>
      <c r="H65" s="36">
        <v>26.602456320000005</v>
      </c>
      <c r="I65" s="35" t="s">
        <v>68</v>
      </c>
      <c r="J65" s="35" t="s">
        <v>62</v>
      </c>
      <c r="K65" s="35" t="s">
        <v>51</v>
      </c>
      <c r="L65" s="37"/>
      <c r="M65" s="38"/>
      <c r="N65" s="47" t="s">
        <v>51</v>
      </c>
      <c r="O65" s="40"/>
      <c r="P65" s="34">
        <v>16.53</v>
      </c>
      <c r="Q65" s="40" t="s">
        <v>535</v>
      </c>
      <c r="R65" s="41"/>
      <c r="S65" s="34"/>
      <c r="T65" s="42"/>
      <c r="U65" s="42"/>
      <c r="V65" s="43"/>
      <c r="W65" s="42"/>
      <c r="X65" s="42"/>
      <c r="Y65" s="43"/>
    </row>
    <row r="66" spans="1:28" s="17" customFormat="1" ht="26" x14ac:dyDescent="0.3">
      <c r="A66" s="34" t="s">
        <v>252</v>
      </c>
      <c r="B66" s="34" t="s">
        <v>253</v>
      </c>
      <c r="C66" s="35">
        <v>118</v>
      </c>
      <c r="D66" s="34" t="s">
        <v>254</v>
      </c>
      <c r="E66" s="34" t="s">
        <v>536</v>
      </c>
      <c r="F66" s="34" t="s">
        <v>537</v>
      </c>
      <c r="G66" s="36">
        <v>2.56</v>
      </c>
      <c r="H66" s="36">
        <v>4.1199206400000001</v>
      </c>
      <c r="I66" s="35" t="s">
        <v>68</v>
      </c>
      <c r="J66" s="35" t="s">
        <v>62</v>
      </c>
      <c r="K66" s="35" t="s">
        <v>51</v>
      </c>
      <c r="L66" s="37"/>
      <c r="M66" s="38" t="s">
        <v>51</v>
      </c>
      <c r="N66" s="47"/>
      <c r="O66" s="40" t="s">
        <v>256</v>
      </c>
      <c r="P66" s="34"/>
      <c r="Q66" s="40" t="s">
        <v>538</v>
      </c>
      <c r="R66" s="41" t="s">
        <v>54</v>
      </c>
      <c r="S66" s="34" t="s">
        <v>55</v>
      </c>
      <c r="T66" s="42">
        <v>1</v>
      </c>
      <c r="U66" s="42">
        <v>0.7</v>
      </c>
      <c r="V66" s="43">
        <v>0.33203125</v>
      </c>
      <c r="W66" s="42">
        <v>5.5</v>
      </c>
      <c r="X66" s="42">
        <v>0.88</v>
      </c>
      <c r="Y66" s="43">
        <v>1.24609375</v>
      </c>
    </row>
    <row r="67" spans="1:28" s="17" customFormat="1" x14ac:dyDescent="0.3">
      <c r="A67" s="34" t="s">
        <v>252</v>
      </c>
      <c r="B67" s="34" t="s">
        <v>257</v>
      </c>
      <c r="C67" s="35">
        <v>120</v>
      </c>
      <c r="D67" s="34" t="s">
        <v>258</v>
      </c>
      <c r="E67" s="34" t="s">
        <v>259</v>
      </c>
      <c r="F67" s="34" t="s">
        <v>539</v>
      </c>
      <c r="G67" s="36">
        <v>4.46</v>
      </c>
      <c r="H67" s="36">
        <v>7.1776742400000009</v>
      </c>
      <c r="I67" s="35" t="s">
        <v>68</v>
      </c>
      <c r="J67" s="35" t="s">
        <v>62</v>
      </c>
      <c r="K67" s="35" t="s">
        <v>51</v>
      </c>
      <c r="L67" s="37"/>
      <c r="M67" s="38"/>
      <c r="N67" s="47" t="s">
        <v>51</v>
      </c>
      <c r="O67" s="40"/>
      <c r="P67" s="34">
        <v>4.46</v>
      </c>
      <c r="Q67" s="40" t="s">
        <v>260</v>
      </c>
      <c r="R67" s="41" t="s">
        <v>54</v>
      </c>
      <c r="S67" s="34"/>
      <c r="T67" s="42"/>
      <c r="U67" s="42"/>
      <c r="V67" s="43"/>
      <c r="W67" s="42"/>
      <c r="X67" s="42"/>
      <c r="Y67" s="43"/>
    </row>
    <row r="68" spans="1:28" s="17" customFormat="1" x14ac:dyDescent="0.3">
      <c r="A68" s="34" t="s">
        <v>252</v>
      </c>
      <c r="B68" s="34" t="s">
        <v>257</v>
      </c>
      <c r="C68" s="35">
        <v>120</v>
      </c>
      <c r="D68" s="34" t="s">
        <v>258</v>
      </c>
      <c r="E68" s="34" t="s">
        <v>539</v>
      </c>
      <c r="F68" s="34" t="s">
        <v>261</v>
      </c>
      <c r="G68" s="36">
        <v>4.21</v>
      </c>
      <c r="H68" s="36">
        <v>6.77533824</v>
      </c>
      <c r="I68" s="35" t="s">
        <v>68</v>
      </c>
      <c r="J68" s="35" t="s">
        <v>62</v>
      </c>
      <c r="K68" s="35" t="s">
        <v>51</v>
      </c>
      <c r="L68" s="37"/>
      <c r="M68" s="38" t="s">
        <v>51</v>
      </c>
      <c r="N68" s="47"/>
      <c r="O68" s="40" t="s">
        <v>256</v>
      </c>
      <c r="P68" s="34"/>
      <c r="Q68" s="40"/>
      <c r="R68" s="41" t="s">
        <v>54</v>
      </c>
      <c r="S68" s="34" t="s">
        <v>55</v>
      </c>
      <c r="T68" s="42">
        <v>0.75</v>
      </c>
      <c r="U68" s="42">
        <v>0.53</v>
      </c>
      <c r="V68" s="43">
        <v>0.15201900237529692</v>
      </c>
      <c r="W68" s="42">
        <v>5</v>
      </c>
      <c r="X68" s="42">
        <v>0.7</v>
      </c>
      <c r="Y68" s="43">
        <v>0.6769596199524941</v>
      </c>
    </row>
    <row r="69" spans="1:28" s="17" customFormat="1" x14ac:dyDescent="0.3">
      <c r="A69" s="34" t="s">
        <v>252</v>
      </c>
      <c r="B69" s="34" t="s">
        <v>257</v>
      </c>
      <c r="C69" s="35">
        <v>120</v>
      </c>
      <c r="D69" s="34" t="s">
        <v>258</v>
      </c>
      <c r="E69" s="34" t="s">
        <v>261</v>
      </c>
      <c r="F69" s="34" t="s">
        <v>262</v>
      </c>
      <c r="G69" s="36">
        <v>3.01</v>
      </c>
      <c r="H69" s="36">
        <v>4.84</v>
      </c>
      <c r="I69" s="35" t="s">
        <v>68</v>
      </c>
      <c r="J69" s="35" t="s">
        <v>62</v>
      </c>
      <c r="K69" s="35" t="s">
        <v>51</v>
      </c>
      <c r="L69" s="37"/>
      <c r="M69" s="38"/>
      <c r="N69" s="47" t="s">
        <v>51</v>
      </c>
      <c r="O69" s="40"/>
      <c r="P69" s="34">
        <v>3.01</v>
      </c>
      <c r="Q69" s="40" t="s">
        <v>260</v>
      </c>
      <c r="R69" s="41" t="s">
        <v>54</v>
      </c>
      <c r="S69" s="34"/>
      <c r="T69" s="42"/>
      <c r="U69" s="42"/>
      <c r="V69" s="43"/>
      <c r="W69" s="42"/>
      <c r="X69" s="42"/>
      <c r="Y69" s="43"/>
    </row>
    <row r="70" spans="1:28" s="17" customFormat="1" x14ac:dyDescent="0.3">
      <c r="A70" s="34" t="s">
        <v>252</v>
      </c>
      <c r="B70" s="34" t="s">
        <v>257</v>
      </c>
      <c r="C70" s="35">
        <v>120</v>
      </c>
      <c r="D70" s="34" t="s">
        <v>258</v>
      </c>
      <c r="E70" s="34" t="s">
        <v>262</v>
      </c>
      <c r="F70" s="34" t="s">
        <v>263</v>
      </c>
      <c r="G70" s="36">
        <v>6.07</v>
      </c>
      <c r="H70" s="36">
        <v>9.77</v>
      </c>
      <c r="I70" s="35" t="s">
        <v>68</v>
      </c>
      <c r="J70" s="35" t="s">
        <v>62</v>
      </c>
      <c r="K70" s="35" t="s">
        <v>51</v>
      </c>
      <c r="L70" s="37"/>
      <c r="M70" s="38" t="s">
        <v>51</v>
      </c>
      <c r="N70" s="47"/>
      <c r="O70" s="40" t="s">
        <v>256</v>
      </c>
      <c r="P70" s="34"/>
      <c r="Q70" s="40" t="s">
        <v>540</v>
      </c>
      <c r="R70" s="41" t="s">
        <v>54</v>
      </c>
      <c r="S70" s="34" t="s">
        <v>55</v>
      </c>
      <c r="T70" s="42">
        <v>0.75</v>
      </c>
      <c r="U70" s="42">
        <v>0.53</v>
      </c>
      <c r="V70" s="43">
        <v>0.10543657331136738</v>
      </c>
      <c r="W70" s="42">
        <v>5</v>
      </c>
      <c r="X70" s="42">
        <v>0.7</v>
      </c>
      <c r="Y70" s="43">
        <v>0.46952224052718283</v>
      </c>
    </row>
    <row r="71" spans="1:28" s="17" customFormat="1" x14ac:dyDescent="0.3">
      <c r="A71" s="34" t="s">
        <v>252</v>
      </c>
      <c r="B71" s="34" t="s">
        <v>257</v>
      </c>
      <c r="C71" s="35">
        <v>120</v>
      </c>
      <c r="D71" s="34" t="s">
        <v>258</v>
      </c>
      <c r="E71" s="34" t="s">
        <v>263</v>
      </c>
      <c r="F71" s="34" t="s">
        <v>264</v>
      </c>
      <c r="G71" s="36">
        <v>4.59</v>
      </c>
      <c r="H71" s="36">
        <v>7.39</v>
      </c>
      <c r="I71" s="35" t="s">
        <v>68</v>
      </c>
      <c r="J71" s="35" t="s">
        <v>62</v>
      </c>
      <c r="K71" s="35" t="s">
        <v>51</v>
      </c>
      <c r="L71" s="37"/>
      <c r="M71" s="38"/>
      <c r="N71" s="47" t="s">
        <v>51</v>
      </c>
      <c r="O71" s="40"/>
      <c r="P71" s="34">
        <v>4.59</v>
      </c>
      <c r="Q71" s="40" t="s">
        <v>260</v>
      </c>
      <c r="R71" s="41" t="s">
        <v>54</v>
      </c>
      <c r="S71" s="34"/>
      <c r="T71" s="42"/>
      <c r="U71" s="42"/>
      <c r="V71" s="43"/>
      <c r="W71" s="42"/>
      <c r="X71" s="42"/>
      <c r="Y71" s="43"/>
    </row>
    <row r="72" spans="1:28" s="17" customFormat="1" x14ac:dyDescent="0.3">
      <c r="A72" s="34" t="s">
        <v>252</v>
      </c>
      <c r="B72" s="34" t="s">
        <v>257</v>
      </c>
      <c r="C72" s="35">
        <v>120</v>
      </c>
      <c r="D72" s="34" t="s">
        <v>258</v>
      </c>
      <c r="E72" s="34" t="s">
        <v>264</v>
      </c>
      <c r="F72" s="34" t="s">
        <v>265</v>
      </c>
      <c r="G72" s="36">
        <v>10.49</v>
      </c>
      <c r="H72" s="36">
        <v>16.88</v>
      </c>
      <c r="I72" s="35" t="s">
        <v>115</v>
      </c>
      <c r="J72" s="35" t="s">
        <v>31</v>
      </c>
      <c r="K72" s="35" t="s">
        <v>51</v>
      </c>
      <c r="L72" s="37"/>
      <c r="M72" s="38"/>
      <c r="N72" s="47" t="s">
        <v>51</v>
      </c>
      <c r="O72" s="40"/>
      <c r="P72" s="34">
        <v>10.49</v>
      </c>
      <c r="Q72" s="40" t="s">
        <v>260</v>
      </c>
      <c r="R72" s="41" t="s">
        <v>54</v>
      </c>
      <c r="S72" s="34"/>
      <c r="T72" s="42"/>
      <c r="U72" s="42"/>
      <c r="V72" s="43"/>
      <c r="W72" s="42"/>
      <c r="X72" s="42"/>
      <c r="Y72" s="43"/>
    </row>
    <row r="73" spans="1:28" s="17" customFormat="1" x14ac:dyDescent="0.3">
      <c r="A73" s="34" t="s">
        <v>252</v>
      </c>
      <c r="B73" s="34" t="s">
        <v>266</v>
      </c>
      <c r="C73" s="35">
        <v>121</v>
      </c>
      <c r="D73" s="34" t="s">
        <v>267</v>
      </c>
      <c r="E73" s="34" t="s">
        <v>268</v>
      </c>
      <c r="F73" s="34" t="s">
        <v>269</v>
      </c>
      <c r="G73" s="36">
        <v>7.6</v>
      </c>
      <c r="H73" s="36">
        <v>12.23</v>
      </c>
      <c r="I73" s="79"/>
      <c r="J73" s="35" t="s">
        <v>50</v>
      </c>
      <c r="K73" s="35"/>
      <c r="L73" s="37"/>
      <c r="M73" s="38"/>
      <c r="N73" s="47"/>
      <c r="O73" s="40"/>
      <c r="P73" s="34"/>
      <c r="Q73" s="40" t="s">
        <v>234</v>
      </c>
      <c r="R73" s="41" t="s">
        <v>54</v>
      </c>
      <c r="S73" s="34"/>
      <c r="T73" s="42">
        <v>28</v>
      </c>
      <c r="U73" s="42">
        <v>28</v>
      </c>
      <c r="V73" s="43"/>
      <c r="W73" s="42"/>
      <c r="X73" s="42"/>
      <c r="Y73" s="43"/>
    </row>
    <row r="74" spans="1:28" s="94" customFormat="1" x14ac:dyDescent="0.3">
      <c r="A74" s="83" t="s">
        <v>270</v>
      </c>
      <c r="B74" s="83" t="s">
        <v>271</v>
      </c>
      <c r="C74" s="84">
        <v>152</v>
      </c>
      <c r="D74" s="83" t="s">
        <v>272</v>
      </c>
      <c r="E74" s="83" t="s">
        <v>273</v>
      </c>
      <c r="F74" s="83" t="s">
        <v>593</v>
      </c>
      <c r="G74" s="85">
        <v>54</v>
      </c>
      <c r="H74" s="85">
        <v>86.89</v>
      </c>
      <c r="I74" s="84" t="s">
        <v>115</v>
      </c>
      <c r="J74" s="84" t="s">
        <v>50</v>
      </c>
      <c r="K74" s="86" t="s">
        <v>51</v>
      </c>
      <c r="L74" s="87"/>
      <c r="M74" s="86" t="s">
        <v>51</v>
      </c>
      <c r="N74" s="88"/>
      <c r="O74" s="89" t="s">
        <v>113</v>
      </c>
      <c r="P74" s="83"/>
      <c r="Q74" s="90" t="s">
        <v>274</v>
      </c>
      <c r="R74" s="91" t="s">
        <v>54</v>
      </c>
      <c r="S74" s="83" t="s">
        <v>69</v>
      </c>
      <c r="T74" s="92">
        <v>7.4</v>
      </c>
      <c r="U74" s="92">
        <v>5.65</v>
      </c>
      <c r="V74" s="93">
        <v>0.1545081967213115</v>
      </c>
      <c r="W74" s="92">
        <v>34.200000000000003</v>
      </c>
      <c r="X74" s="92">
        <v>13.6</v>
      </c>
      <c r="Y74" s="93">
        <v>0.55450819672131157</v>
      </c>
      <c r="AB74" s="17"/>
    </row>
    <row r="75" spans="1:28" s="94" customFormat="1" x14ac:dyDescent="0.3">
      <c r="A75" s="67" t="s">
        <v>270</v>
      </c>
      <c r="B75" s="67" t="s">
        <v>275</v>
      </c>
      <c r="C75" s="95">
        <v>153</v>
      </c>
      <c r="D75" s="67" t="s">
        <v>272</v>
      </c>
      <c r="E75" s="67" t="s">
        <v>121</v>
      </c>
      <c r="F75" s="67" t="s">
        <v>594</v>
      </c>
      <c r="G75" s="96">
        <v>63.8</v>
      </c>
      <c r="H75" s="96">
        <v>102.65</v>
      </c>
      <c r="I75" s="95" t="s">
        <v>68</v>
      </c>
      <c r="J75" s="95" t="s">
        <v>62</v>
      </c>
      <c r="K75" s="97" t="s">
        <v>51</v>
      </c>
      <c r="L75" s="98" t="s">
        <v>276</v>
      </c>
      <c r="M75" s="95"/>
      <c r="N75" s="99"/>
      <c r="O75" s="100" t="s">
        <v>113</v>
      </c>
      <c r="P75" s="67"/>
      <c r="Q75" s="100"/>
      <c r="R75" s="101" t="s">
        <v>54</v>
      </c>
      <c r="S75" s="67"/>
      <c r="T75" s="102">
        <v>13.95</v>
      </c>
      <c r="U75" s="102">
        <v>10.25</v>
      </c>
      <c r="V75" s="103">
        <v>0.1545081967213115</v>
      </c>
      <c r="W75" s="102">
        <v>61.05</v>
      </c>
      <c r="X75" s="102">
        <v>24.2</v>
      </c>
      <c r="Y75" s="103">
        <v>0.55450819672131157</v>
      </c>
      <c r="AB75" s="17"/>
    </row>
    <row r="76" spans="1:28" s="94" customFormat="1" x14ac:dyDescent="0.3">
      <c r="A76" s="83" t="s">
        <v>270</v>
      </c>
      <c r="B76" s="83" t="s">
        <v>277</v>
      </c>
      <c r="C76" s="84">
        <v>154</v>
      </c>
      <c r="D76" s="83" t="s">
        <v>272</v>
      </c>
      <c r="E76" s="83" t="s">
        <v>278</v>
      </c>
      <c r="F76" s="83" t="s">
        <v>595</v>
      </c>
      <c r="G76" s="85">
        <v>172</v>
      </c>
      <c r="H76" s="85">
        <v>276.75</v>
      </c>
      <c r="I76" s="84" t="s">
        <v>115</v>
      </c>
      <c r="J76" s="84" t="s">
        <v>31</v>
      </c>
      <c r="K76" s="86" t="s">
        <v>51</v>
      </c>
      <c r="L76" s="87"/>
      <c r="M76" s="84"/>
      <c r="N76" s="104" t="s">
        <v>51</v>
      </c>
      <c r="O76" s="89"/>
      <c r="P76" s="85">
        <v>19.89</v>
      </c>
      <c r="Q76" s="89" t="s">
        <v>119</v>
      </c>
      <c r="R76" s="91" t="s">
        <v>54</v>
      </c>
      <c r="S76" s="83"/>
      <c r="T76" s="105">
        <v>10.45</v>
      </c>
      <c r="U76" s="105">
        <v>10.45</v>
      </c>
      <c r="V76" s="93">
        <v>6.075581395348837E-2</v>
      </c>
      <c r="W76" s="105"/>
      <c r="X76" s="105"/>
      <c r="Y76" s="93"/>
      <c r="AB76" s="17"/>
    </row>
    <row r="77" spans="1:28" s="94" customFormat="1" x14ac:dyDescent="0.3">
      <c r="A77" s="83" t="s">
        <v>270</v>
      </c>
      <c r="B77" s="83" t="s">
        <v>279</v>
      </c>
      <c r="C77" s="84">
        <v>155</v>
      </c>
      <c r="D77" s="106" t="s">
        <v>280</v>
      </c>
      <c r="E77" s="83" t="s">
        <v>281</v>
      </c>
      <c r="F77" s="83" t="s">
        <v>282</v>
      </c>
      <c r="G77" s="85">
        <v>12.72</v>
      </c>
      <c r="H77" s="85">
        <v>20.470855680000003</v>
      </c>
      <c r="I77" s="84" t="s">
        <v>115</v>
      </c>
      <c r="J77" s="84" t="s">
        <v>50</v>
      </c>
      <c r="K77" s="86" t="s">
        <v>51</v>
      </c>
      <c r="L77" s="87"/>
      <c r="M77" s="86" t="s">
        <v>51</v>
      </c>
      <c r="N77" s="88"/>
      <c r="O77" s="89" t="s">
        <v>113</v>
      </c>
      <c r="P77" s="83"/>
      <c r="Q77" s="107" t="s">
        <v>274</v>
      </c>
      <c r="R77" s="91" t="s">
        <v>54</v>
      </c>
      <c r="S77" s="83" t="s">
        <v>55</v>
      </c>
      <c r="T77" s="105">
        <v>5.5</v>
      </c>
      <c r="U77" s="105">
        <v>0.6</v>
      </c>
      <c r="V77" s="93" t="s">
        <v>1</v>
      </c>
      <c r="W77" s="105">
        <v>24.75</v>
      </c>
      <c r="X77" s="105">
        <v>0.6</v>
      </c>
      <c r="Y77" s="93" t="s">
        <v>1</v>
      </c>
      <c r="AB77" s="17"/>
    </row>
    <row r="78" spans="1:28" s="94" customFormat="1" x14ac:dyDescent="0.3">
      <c r="A78" s="83" t="s">
        <v>270</v>
      </c>
      <c r="B78" s="83" t="s">
        <v>279</v>
      </c>
      <c r="C78" s="84">
        <v>155</v>
      </c>
      <c r="D78" s="83" t="s">
        <v>280</v>
      </c>
      <c r="E78" s="83" t="s">
        <v>281</v>
      </c>
      <c r="F78" s="83" t="s">
        <v>282</v>
      </c>
      <c r="G78" s="85">
        <v>31.48</v>
      </c>
      <c r="H78" s="85">
        <v>50.662149120000002</v>
      </c>
      <c r="I78" s="84" t="s">
        <v>68</v>
      </c>
      <c r="J78" s="84" t="s">
        <v>62</v>
      </c>
      <c r="K78" s="86" t="s">
        <v>51</v>
      </c>
      <c r="L78" s="87"/>
      <c r="M78" s="86" t="s">
        <v>51</v>
      </c>
      <c r="N78" s="88"/>
      <c r="O78" s="89" t="s">
        <v>113</v>
      </c>
      <c r="P78" s="83"/>
      <c r="Q78" s="107" t="s">
        <v>274</v>
      </c>
      <c r="R78" s="91" t="s">
        <v>54</v>
      </c>
      <c r="S78" s="83" t="s">
        <v>55</v>
      </c>
      <c r="T78" s="105">
        <v>5.5</v>
      </c>
      <c r="U78" s="105">
        <v>0.6</v>
      </c>
      <c r="V78" s="93" t="s">
        <v>1</v>
      </c>
      <c r="W78" s="105">
        <v>24.75</v>
      </c>
      <c r="X78" s="105">
        <v>0.6</v>
      </c>
      <c r="Y78" s="93" t="s">
        <v>1</v>
      </c>
      <c r="AB78" s="17"/>
    </row>
    <row r="79" spans="1:28" s="17" customFormat="1" x14ac:dyDescent="0.3">
      <c r="A79" s="34" t="s">
        <v>283</v>
      </c>
      <c r="B79" s="34" t="s">
        <v>284</v>
      </c>
      <c r="C79" s="35">
        <v>187</v>
      </c>
      <c r="D79" s="34" t="s">
        <v>285</v>
      </c>
      <c r="E79" s="34" t="s">
        <v>286</v>
      </c>
      <c r="F79" s="34" t="s">
        <v>287</v>
      </c>
      <c r="G79" s="36">
        <v>5.6</v>
      </c>
      <c r="H79" s="36">
        <v>9.0123263999999992</v>
      </c>
      <c r="I79" s="35" t="s">
        <v>68</v>
      </c>
      <c r="J79" s="35" t="s">
        <v>62</v>
      </c>
      <c r="K79" s="38" t="s">
        <v>51</v>
      </c>
      <c r="L79" s="37"/>
      <c r="M79" s="38" t="s">
        <v>51</v>
      </c>
      <c r="N79" s="39"/>
      <c r="O79" s="40" t="s">
        <v>113</v>
      </c>
      <c r="P79" s="34"/>
      <c r="Q79" s="40" t="s">
        <v>288</v>
      </c>
      <c r="R79" s="41" t="s">
        <v>54</v>
      </c>
      <c r="S79" s="34"/>
      <c r="T79" s="42">
        <v>27.95</v>
      </c>
      <c r="U79" s="42">
        <v>0.4</v>
      </c>
      <c r="V79" s="43">
        <v>0.05</v>
      </c>
      <c r="W79" s="42">
        <v>113.85</v>
      </c>
      <c r="X79" s="42">
        <v>0.67</v>
      </c>
      <c r="Y79" s="43">
        <v>0.24</v>
      </c>
    </row>
    <row r="80" spans="1:28" s="17" customFormat="1" x14ac:dyDescent="0.3">
      <c r="A80" s="34" t="s">
        <v>283</v>
      </c>
      <c r="B80" s="34" t="s">
        <v>289</v>
      </c>
      <c r="C80" s="35">
        <v>188</v>
      </c>
      <c r="D80" s="34" t="s">
        <v>285</v>
      </c>
      <c r="E80" s="34" t="s">
        <v>290</v>
      </c>
      <c r="F80" s="34" t="s">
        <v>291</v>
      </c>
      <c r="G80" s="36">
        <v>2.4</v>
      </c>
      <c r="H80" s="36">
        <v>3.8624255999999999</v>
      </c>
      <c r="I80" s="35" t="s">
        <v>68</v>
      </c>
      <c r="J80" s="35" t="s">
        <v>62</v>
      </c>
      <c r="K80" s="38" t="s">
        <v>51</v>
      </c>
      <c r="L80" s="37"/>
      <c r="M80" s="35"/>
      <c r="N80" s="47" t="s">
        <v>51</v>
      </c>
      <c r="O80" s="40"/>
      <c r="P80" s="34">
        <v>2.4</v>
      </c>
      <c r="Q80" s="40" t="s">
        <v>119</v>
      </c>
      <c r="R80" s="41" t="s">
        <v>54</v>
      </c>
      <c r="S80" s="34"/>
      <c r="T80" s="42"/>
      <c r="U80" s="42"/>
      <c r="V80" s="43"/>
      <c r="W80" s="42"/>
      <c r="X80" s="42"/>
      <c r="Y80" s="43"/>
    </row>
    <row r="81" spans="1:25" s="17" customFormat="1" ht="78" x14ac:dyDescent="0.3">
      <c r="A81" s="34" t="s">
        <v>283</v>
      </c>
      <c r="B81" s="34" t="s">
        <v>292</v>
      </c>
      <c r="C81" s="35">
        <v>189</v>
      </c>
      <c r="D81" s="34" t="s">
        <v>293</v>
      </c>
      <c r="E81" s="34" t="s">
        <v>294</v>
      </c>
      <c r="F81" s="34" t="s">
        <v>295</v>
      </c>
      <c r="G81" s="36">
        <v>5</v>
      </c>
      <c r="H81" s="36">
        <v>8.0467200000000005</v>
      </c>
      <c r="I81" s="35" t="s">
        <v>296</v>
      </c>
      <c r="J81" s="35" t="s">
        <v>50</v>
      </c>
      <c r="K81" s="34"/>
      <c r="L81" s="37"/>
      <c r="M81" s="35"/>
      <c r="N81" s="47" t="s">
        <v>51</v>
      </c>
      <c r="O81" s="40"/>
      <c r="P81" s="34"/>
      <c r="Q81" s="40" t="s">
        <v>297</v>
      </c>
      <c r="R81" s="41" t="s">
        <v>54</v>
      </c>
      <c r="S81" s="34" t="s">
        <v>55</v>
      </c>
      <c r="T81" s="42">
        <v>11</v>
      </c>
      <c r="U81" s="42">
        <v>11</v>
      </c>
      <c r="V81" s="43">
        <v>2.2000000000000002</v>
      </c>
      <c r="W81" s="42"/>
      <c r="X81" s="42"/>
      <c r="Y81" s="43"/>
    </row>
    <row r="82" spans="1:25" s="17" customFormat="1" ht="52" x14ac:dyDescent="0.3">
      <c r="A82" s="34" t="s">
        <v>283</v>
      </c>
      <c r="B82" s="34" t="s">
        <v>298</v>
      </c>
      <c r="C82" s="35">
        <v>190</v>
      </c>
      <c r="D82" s="34" t="s">
        <v>299</v>
      </c>
      <c r="E82" s="34" t="s">
        <v>300</v>
      </c>
      <c r="F82" s="34" t="s">
        <v>301</v>
      </c>
      <c r="G82" s="36">
        <v>5.9</v>
      </c>
      <c r="H82" s="36">
        <v>9.4951296000000021</v>
      </c>
      <c r="I82" s="35" t="s">
        <v>682</v>
      </c>
      <c r="J82" s="35" t="s">
        <v>50</v>
      </c>
      <c r="K82" s="34"/>
      <c r="L82" s="37" t="s">
        <v>172</v>
      </c>
      <c r="M82" s="35"/>
      <c r="N82" s="47"/>
      <c r="O82" s="40"/>
      <c r="P82" s="34"/>
      <c r="Q82" s="40" t="s">
        <v>302</v>
      </c>
      <c r="R82" s="41" t="s">
        <v>54</v>
      </c>
      <c r="S82" s="34" t="s">
        <v>55</v>
      </c>
      <c r="T82" s="42">
        <v>10</v>
      </c>
      <c r="U82" s="42">
        <v>10</v>
      </c>
      <c r="V82" s="43">
        <v>1.69</v>
      </c>
      <c r="W82" s="42"/>
      <c r="X82" s="42"/>
      <c r="Y82" s="43"/>
    </row>
    <row r="83" spans="1:25" s="17" customFormat="1" ht="28.5" customHeight="1" x14ac:dyDescent="0.3">
      <c r="A83" s="46" t="s">
        <v>303</v>
      </c>
      <c r="B83" s="46" t="s">
        <v>304</v>
      </c>
      <c r="C83" s="72">
        <v>193</v>
      </c>
      <c r="D83" s="46" t="s">
        <v>305</v>
      </c>
      <c r="E83" s="46" t="s">
        <v>306</v>
      </c>
      <c r="F83" s="46" t="s">
        <v>307</v>
      </c>
      <c r="G83" s="36">
        <v>18.8</v>
      </c>
      <c r="H83" s="36">
        <v>30.3</v>
      </c>
      <c r="I83" s="35" t="s">
        <v>68</v>
      </c>
      <c r="J83" s="35" t="s">
        <v>62</v>
      </c>
      <c r="K83" s="38" t="s">
        <v>51</v>
      </c>
      <c r="L83" s="37"/>
      <c r="M83" s="38" t="s">
        <v>51</v>
      </c>
      <c r="N83" s="47"/>
      <c r="O83" s="82" t="s">
        <v>308</v>
      </c>
      <c r="P83" s="34"/>
      <c r="Q83" s="40"/>
      <c r="R83" s="41" t="s">
        <v>72</v>
      </c>
      <c r="S83" s="34" t="s">
        <v>55</v>
      </c>
      <c r="T83" s="42">
        <v>5.52</v>
      </c>
      <c r="U83" s="42">
        <v>3.6</v>
      </c>
      <c r="V83" s="43">
        <v>0.19</v>
      </c>
      <c r="W83" s="42">
        <v>22.08</v>
      </c>
      <c r="X83" s="42">
        <v>14.4</v>
      </c>
      <c r="Y83" s="43">
        <v>0.77</v>
      </c>
    </row>
    <row r="84" spans="1:25" s="17" customFormat="1" ht="28.5" customHeight="1" x14ac:dyDescent="0.3">
      <c r="A84" s="46" t="s">
        <v>303</v>
      </c>
      <c r="B84" s="46" t="s">
        <v>541</v>
      </c>
      <c r="C84" s="72">
        <v>378</v>
      </c>
      <c r="D84" s="46" t="s">
        <v>305</v>
      </c>
      <c r="E84" s="46" t="s">
        <v>544</v>
      </c>
      <c r="F84" s="46" t="s">
        <v>546</v>
      </c>
      <c r="G84" s="36">
        <v>19.8</v>
      </c>
      <c r="H84" s="36">
        <v>31.86</v>
      </c>
      <c r="I84" s="35" t="s">
        <v>68</v>
      </c>
      <c r="J84" s="35" t="s">
        <v>62</v>
      </c>
      <c r="K84" s="38" t="s">
        <v>51</v>
      </c>
      <c r="L84" s="37"/>
      <c r="M84" s="38" t="s">
        <v>51</v>
      </c>
      <c r="N84" s="47"/>
      <c r="O84" s="82" t="s">
        <v>308</v>
      </c>
      <c r="P84" s="34"/>
      <c r="Q84" s="40"/>
      <c r="R84" s="41"/>
      <c r="S84" s="34" t="s">
        <v>55</v>
      </c>
      <c r="T84" s="42">
        <v>4.0999999999999996</v>
      </c>
      <c r="U84" s="42">
        <v>2.66</v>
      </c>
      <c r="V84" s="43">
        <v>0.15</v>
      </c>
      <c r="W84" s="42">
        <v>16.399999999999999</v>
      </c>
      <c r="X84" s="42">
        <v>10.64</v>
      </c>
      <c r="Y84" s="43">
        <v>0.59</v>
      </c>
    </row>
    <row r="85" spans="1:25" s="17" customFormat="1" ht="28.5" customHeight="1" x14ac:dyDescent="0.3">
      <c r="A85" s="46" t="s">
        <v>303</v>
      </c>
      <c r="B85" s="46" t="s">
        <v>542</v>
      </c>
      <c r="C85" s="72">
        <v>379</v>
      </c>
      <c r="D85" s="46" t="s">
        <v>543</v>
      </c>
      <c r="E85" s="46" t="s">
        <v>545</v>
      </c>
      <c r="F85" s="46" t="s">
        <v>547</v>
      </c>
      <c r="G85" s="36">
        <v>26</v>
      </c>
      <c r="H85" s="36">
        <v>41.84</v>
      </c>
      <c r="I85" s="35" t="s">
        <v>68</v>
      </c>
      <c r="J85" s="35" t="s">
        <v>62</v>
      </c>
      <c r="K85" s="38" t="s">
        <v>51</v>
      </c>
      <c r="L85" s="37"/>
      <c r="M85" s="38" t="s">
        <v>51</v>
      </c>
      <c r="N85" s="47"/>
      <c r="O85" s="82" t="s">
        <v>308</v>
      </c>
      <c r="P85" s="34"/>
      <c r="Q85" s="40"/>
      <c r="R85" s="41"/>
      <c r="S85" s="34" t="s">
        <v>64</v>
      </c>
      <c r="T85" s="42">
        <v>4.5999999999999996</v>
      </c>
      <c r="U85" s="42">
        <v>0.1</v>
      </c>
      <c r="V85" s="43"/>
      <c r="W85" s="42" t="s">
        <v>457</v>
      </c>
      <c r="X85" s="42" t="s">
        <v>457</v>
      </c>
      <c r="Y85" s="43"/>
    </row>
    <row r="86" spans="1:25" s="17" customFormat="1" x14ac:dyDescent="0.3">
      <c r="A86" s="34" t="s">
        <v>309</v>
      </c>
      <c r="B86" s="34" t="s">
        <v>310</v>
      </c>
      <c r="C86" s="35">
        <v>200</v>
      </c>
      <c r="D86" s="34" t="s">
        <v>311</v>
      </c>
      <c r="E86" s="34" t="s">
        <v>312</v>
      </c>
      <c r="F86" s="34" t="s">
        <v>313</v>
      </c>
      <c r="G86" s="36">
        <v>105.2</v>
      </c>
      <c r="H86" s="36">
        <v>169.30298880000001</v>
      </c>
      <c r="I86" s="35" t="s">
        <v>115</v>
      </c>
      <c r="J86" s="35" t="s">
        <v>50</v>
      </c>
      <c r="K86" s="38" t="s">
        <v>51</v>
      </c>
      <c r="L86" s="37"/>
      <c r="M86" s="38" t="s">
        <v>51</v>
      </c>
      <c r="N86" s="39"/>
      <c r="O86" s="40" t="s">
        <v>314</v>
      </c>
      <c r="P86" s="34"/>
      <c r="Q86" s="40"/>
      <c r="R86" s="41" t="s">
        <v>54</v>
      </c>
      <c r="S86" s="34" t="s">
        <v>55</v>
      </c>
      <c r="T86" s="42">
        <v>6.25</v>
      </c>
      <c r="U86" s="42">
        <v>0.5</v>
      </c>
      <c r="V86" s="43">
        <v>0.05</v>
      </c>
      <c r="W86" s="42">
        <v>22.5</v>
      </c>
      <c r="X86" s="42">
        <v>1</v>
      </c>
      <c r="Y86" s="43">
        <v>0.21</v>
      </c>
    </row>
    <row r="87" spans="1:25" s="17" customFormat="1" x14ac:dyDescent="0.3">
      <c r="A87" s="34" t="s">
        <v>309</v>
      </c>
      <c r="B87" s="34" t="s">
        <v>315</v>
      </c>
      <c r="C87" s="35">
        <v>201</v>
      </c>
      <c r="D87" s="34" t="s">
        <v>311</v>
      </c>
      <c r="E87" s="34" t="s">
        <v>316</v>
      </c>
      <c r="F87" s="34" t="s">
        <v>317</v>
      </c>
      <c r="G87" s="36">
        <v>53.1</v>
      </c>
      <c r="H87" s="36">
        <v>85.456166400000015</v>
      </c>
      <c r="I87" s="35" t="s">
        <v>115</v>
      </c>
      <c r="J87" s="35" t="s">
        <v>50</v>
      </c>
      <c r="K87" s="38" t="s">
        <v>51</v>
      </c>
      <c r="L87" s="37"/>
      <c r="M87" s="38" t="s">
        <v>51</v>
      </c>
      <c r="N87" s="39"/>
      <c r="O87" s="40" t="s">
        <v>314</v>
      </c>
      <c r="P87" s="34"/>
      <c r="Q87" s="40"/>
      <c r="R87" s="41" t="s">
        <v>54</v>
      </c>
      <c r="S87" s="34" t="s">
        <v>55</v>
      </c>
      <c r="T87" s="42">
        <v>3.5</v>
      </c>
      <c r="U87" s="42">
        <v>0.75</v>
      </c>
      <c r="V87" s="43">
        <v>0.06</v>
      </c>
      <c r="W87" s="42">
        <v>10.5</v>
      </c>
      <c r="X87" s="42">
        <v>0.5</v>
      </c>
      <c r="Y87" s="43">
        <v>0.2</v>
      </c>
    </row>
    <row r="88" spans="1:25" s="17" customFormat="1" x14ac:dyDescent="0.3">
      <c r="A88" s="34" t="s">
        <v>309</v>
      </c>
      <c r="B88" s="34" t="s">
        <v>318</v>
      </c>
      <c r="C88" s="35">
        <v>202</v>
      </c>
      <c r="D88" s="34" t="s">
        <v>311</v>
      </c>
      <c r="E88" s="34" t="s">
        <v>319</v>
      </c>
      <c r="F88" s="34" t="s">
        <v>320</v>
      </c>
      <c r="G88" s="36">
        <v>67.7</v>
      </c>
      <c r="H88" s="36">
        <v>108.95258880000002</v>
      </c>
      <c r="I88" s="35" t="s">
        <v>115</v>
      </c>
      <c r="J88" s="35" t="s">
        <v>50</v>
      </c>
      <c r="K88" s="38" t="s">
        <v>51</v>
      </c>
      <c r="L88" s="37"/>
      <c r="M88" s="38" t="s">
        <v>51</v>
      </c>
      <c r="N88" s="39"/>
      <c r="O88" s="40" t="s">
        <v>314</v>
      </c>
      <c r="P88" s="34"/>
      <c r="Q88" s="40"/>
      <c r="R88" s="41" t="s">
        <v>54</v>
      </c>
      <c r="S88" s="34" t="s">
        <v>55</v>
      </c>
      <c r="T88" s="42">
        <v>3.5</v>
      </c>
      <c r="U88" s="42">
        <v>0.75</v>
      </c>
      <c r="V88" s="43">
        <v>0.05</v>
      </c>
      <c r="W88" s="42">
        <v>13.5</v>
      </c>
      <c r="X88" s="42">
        <v>0.75</v>
      </c>
      <c r="Y88" s="43">
        <v>0.2</v>
      </c>
    </row>
    <row r="89" spans="1:25" s="17" customFormat="1" x14ac:dyDescent="0.3">
      <c r="A89" s="34" t="s">
        <v>309</v>
      </c>
      <c r="B89" s="34" t="s">
        <v>321</v>
      </c>
      <c r="C89" s="35">
        <v>203</v>
      </c>
      <c r="D89" s="34" t="s">
        <v>311</v>
      </c>
      <c r="E89" s="34" t="s">
        <v>322</v>
      </c>
      <c r="F89" s="46" t="s">
        <v>323</v>
      </c>
      <c r="G89" s="36">
        <v>25.3</v>
      </c>
      <c r="H89" s="36">
        <v>40.716403200000002</v>
      </c>
      <c r="I89" s="35" t="s">
        <v>68</v>
      </c>
      <c r="J89" s="35" t="s">
        <v>62</v>
      </c>
      <c r="K89" s="38" t="s">
        <v>51</v>
      </c>
      <c r="L89" s="37"/>
      <c r="M89" s="38" t="s">
        <v>51</v>
      </c>
      <c r="N89" s="39"/>
      <c r="O89" s="40" t="s">
        <v>314</v>
      </c>
      <c r="P89" s="34"/>
      <c r="Q89" s="40"/>
      <c r="R89" s="41" t="s">
        <v>54</v>
      </c>
      <c r="S89" s="34" t="s">
        <v>55</v>
      </c>
      <c r="T89" s="42">
        <v>2.6</v>
      </c>
      <c r="U89" s="42">
        <v>0.4</v>
      </c>
      <c r="V89" s="43">
        <v>0.1</v>
      </c>
      <c r="W89" s="42">
        <v>9.5</v>
      </c>
      <c r="X89" s="42">
        <v>0.6</v>
      </c>
      <c r="Y89" s="43">
        <v>0.38</v>
      </c>
    </row>
    <row r="90" spans="1:25" s="17" customFormat="1" x14ac:dyDescent="0.3">
      <c r="A90" s="34" t="s">
        <v>309</v>
      </c>
      <c r="B90" s="34" t="s">
        <v>324</v>
      </c>
      <c r="C90" s="35">
        <v>204</v>
      </c>
      <c r="D90" s="34" t="s">
        <v>311</v>
      </c>
      <c r="E90" s="34" t="s">
        <v>325</v>
      </c>
      <c r="F90" s="34" t="s">
        <v>326</v>
      </c>
      <c r="G90" s="36">
        <v>34.4</v>
      </c>
      <c r="H90" s="36">
        <v>55.36</v>
      </c>
      <c r="I90" s="35" t="s">
        <v>68</v>
      </c>
      <c r="J90" s="35" t="s">
        <v>62</v>
      </c>
      <c r="K90" s="38" t="s">
        <v>51</v>
      </c>
      <c r="L90" s="37"/>
      <c r="M90" s="38" t="s">
        <v>51</v>
      </c>
      <c r="N90" s="39"/>
      <c r="O90" s="40" t="s">
        <v>314</v>
      </c>
      <c r="P90" s="34"/>
      <c r="Q90" s="82" t="s">
        <v>327</v>
      </c>
      <c r="R90" s="41" t="s">
        <v>54</v>
      </c>
      <c r="S90" s="34" t="s">
        <v>55</v>
      </c>
      <c r="T90" s="42">
        <v>3.25</v>
      </c>
      <c r="U90" s="42">
        <v>0.4</v>
      </c>
      <c r="V90" s="43">
        <v>0.09</v>
      </c>
      <c r="W90" s="42">
        <v>11.5</v>
      </c>
      <c r="X90" s="42">
        <v>0.6</v>
      </c>
      <c r="Y90" s="43">
        <v>0.33</v>
      </c>
    </row>
    <row r="91" spans="1:25" s="17" customFormat="1" x14ac:dyDescent="0.3">
      <c r="A91" s="34" t="s">
        <v>309</v>
      </c>
      <c r="B91" s="34" t="s">
        <v>328</v>
      </c>
      <c r="C91" s="35">
        <v>205</v>
      </c>
      <c r="D91" s="34" t="s">
        <v>311</v>
      </c>
      <c r="E91" s="34" t="s">
        <v>329</v>
      </c>
      <c r="F91" s="34" t="s">
        <v>330</v>
      </c>
      <c r="G91" s="36">
        <v>17.3</v>
      </c>
      <c r="H91" s="36">
        <v>27.841651200000005</v>
      </c>
      <c r="I91" s="35" t="s">
        <v>49</v>
      </c>
      <c r="J91" s="35" t="s">
        <v>50</v>
      </c>
      <c r="K91" s="38" t="s">
        <v>51</v>
      </c>
      <c r="L91" s="37"/>
      <c r="M91" s="38" t="s">
        <v>51</v>
      </c>
      <c r="N91" s="39"/>
      <c r="O91" s="40" t="s">
        <v>314</v>
      </c>
      <c r="P91" s="34">
        <v>9.8000000000000007</v>
      </c>
      <c r="Q91" s="40"/>
      <c r="R91" s="41" t="s">
        <v>54</v>
      </c>
      <c r="S91" s="34" t="s">
        <v>55</v>
      </c>
      <c r="T91" s="42">
        <v>0.75</v>
      </c>
      <c r="U91" s="42">
        <v>0.75</v>
      </c>
      <c r="V91" s="43">
        <v>0.04</v>
      </c>
      <c r="W91" s="42">
        <v>2.5</v>
      </c>
      <c r="X91" s="42">
        <v>0.75</v>
      </c>
      <c r="Y91" s="43">
        <v>0.14000000000000001</v>
      </c>
    </row>
    <row r="92" spans="1:25" s="17" customFormat="1" x14ac:dyDescent="0.3">
      <c r="A92" s="34" t="s">
        <v>309</v>
      </c>
      <c r="B92" s="34" t="s">
        <v>331</v>
      </c>
      <c r="C92" s="35">
        <v>206</v>
      </c>
      <c r="D92" s="34" t="s">
        <v>311</v>
      </c>
      <c r="E92" s="46" t="s">
        <v>332</v>
      </c>
      <c r="F92" s="34" t="s">
        <v>333</v>
      </c>
      <c r="G92" s="36">
        <v>32.799999999999997</v>
      </c>
      <c r="H92" s="36">
        <v>52.786483199999999</v>
      </c>
      <c r="I92" s="35" t="s">
        <v>115</v>
      </c>
      <c r="J92" s="35" t="s">
        <v>50</v>
      </c>
      <c r="K92" s="38" t="s">
        <v>51</v>
      </c>
      <c r="L92" s="37"/>
      <c r="M92" s="38" t="s">
        <v>51</v>
      </c>
      <c r="N92" s="39"/>
      <c r="O92" s="40" t="s">
        <v>314</v>
      </c>
      <c r="P92" s="34"/>
      <c r="Q92" s="40"/>
      <c r="R92" s="41" t="s">
        <v>54</v>
      </c>
      <c r="S92" s="34" t="s">
        <v>55</v>
      </c>
      <c r="T92" s="42">
        <v>3</v>
      </c>
      <c r="U92" s="42">
        <v>0.5</v>
      </c>
      <c r="V92" s="43">
        <v>0.08</v>
      </c>
      <c r="W92" s="42">
        <v>10.5</v>
      </c>
      <c r="X92" s="42">
        <v>0.5</v>
      </c>
      <c r="Y92" s="43">
        <v>0.32</v>
      </c>
    </row>
    <row r="93" spans="1:25" s="17" customFormat="1" x14ac:dyDescent="0.3">
      <c r="A93" s="34" t="s">
        <v>334</v>
      </c>
      <c r="B93" s="34" t="s">
        <v>553</v>
      </c>
      <c r="C93" s="35">
        <v>214</v>
      </c>
      <c r="D93" s="34" t="s">
        <v>335</v>
      </c>
      <c r="E93" s="34" t="s">
        <v>336</v>
      </c>
      <c r="F93" s="34" t="s">
        <v>337</v>
      </c>
      <c r="G93" s="36">
        <v>13.41</v>
      </c>
      <c r="H93" s="36">
        <v>21.58</v>
      </c>
      <c r="I93" s="35" t="s">
        <v>68</v>
      </c>
      <c r="J93" s="35" t="s">
        <v>62</v>
      </c>
      <c r="K93" s="38" t="s">
        <v>51</v>
      </c>
      <c r="L93" s="37"/>
      <c r="M93" s="38" t="s">
        <v>51</v>
      </c>
      <c r="N93" s="47"/>
      <c r="O93" s="40" t="s">
        <v>113</v>
      </c>
      <c r="P93" s="34"/>
      <c r="Q93" s="40" t="s">
        <v>554</v>
      </c>
      <c r="R93" s="41" t="s">
        <v>72</v>
      </c>
      <c r="S93" s="34" t="s">
        <v>55</v>
      </c>
      <c r="T93" s="42">
        <v>4.5999999999999996</v>
      </c>
      <c r="U93" s="42">
        <v>2.2999999999999998</v>
      </c>
      <c r="V93" s="43"/>
      <c r="W93" s="42">
        <v>29.7</v>
      </c>
      <c r="X93" s="42">
        <v>3.2</v>
      </c>
      <c r="Y93" s="43"/>
    </row>
    <row r="94" spans="1:25" s="17" customFormat="1" x14ac:dyDescent="0.3">
      <c r="A94" s="34" t="s">
        <v>334</v>
      </c>
      <c r="B94" s="34" t="s">
        <v>338</v>
      </c>
      <c r="C94" s="35">
        <v>311</v>
      </c>
      <c r="D94" s="34" t="s">
        <v>335</v>
      </c>
      <c r="E94" s="34" t="s">
        <v>339</v>
      </c>
      <c r="F94" s="34" t="s">
        <v>340</v>
      </c>
      <c r="G94" s="36">
        <v>4.16</v>
      </c>
      <c r="H94" s="36">
        <v>6.69</v>
      </c>
      <c r="I94" s="108" t="s">
        <v>68</v>
      </c>
      <c r="J94" s="35" t="s">
        <v>50</v>
      </c>
      <c r="K94" s="38" t="s">
        <v>51</v>
      </c>
      <c r="L94" s="37"/>
      <c r="M94" s="74" t="s">
        <v>51</v>
      </c>
      <c r="N94" s="47"/>
      <c r="O94" s="40" t="s">
        <v>113</v>
      </c>
      <c r="P94" s="34"/>
      <c r="Q94" s="40" t="s">
        <v>554</v>
      </c>
      <c r="R94" s="41" t="s">
        <v>72</v>
      </c>
      <c r="S94" s="34" t="s">
        <v>55</v>
      </c>
      <c r="T94" s="42">
        <v>1.8</v>
      </c>
      <c r="U94" s="42">
        <v>1.3</v>
      </c>
      <c r="V94" s="43"/>
      <c r="W94" s="42">
        <v>10.9</v>
      </c>
      <c r="X94" s="42">
        <v>1.8</v>
      </c>
      <c r="Y94" s="43"/>
    </row>
    <row r="95" spans="1:25" s="17" customFormat="1" x14ac:dyDescent="0.3">
      <c r="A95" s="34" t="s">
        <v>334</v>
      </c>
      <c r="B95" s="34" t="s">
        <v>338</v>
      </c>
      <c r="C95" s="35">
        <v>311</v>
      </c>
      <c r="D95" s="34" t="s">
        <v>335</v>
      </c>
      <c r="E95" s="34" t="s">
        <v>339</v>
      </c>
      <c r="F95" s="34" t="s">
        <v>340</v>
      </c>
      <c r="G95" s="36">
        <v>1.42</v>
      </c>
      <c r="H95" s="36">
        <v>2.29</v>
      </c>
      <c r="I95" s="108" t="s">
        <v>68</v>
      </c>
      <c r="J95" s="35" t="s">
        <v>62</v>
      </c>
      <c r="K95" s="38" t="s">
        <v>51</v>
      </c>
      <c r="L95" s="37"/>
      <c r="M95" s="74" t="s">
        <v>51</v>
      </c>
      <c r="N95" s="47"/>
      <c r="O95" s="40" t="s">
        <v>113</v>
      </c>
      <c r="P95" s="34"/>
      <c r="Q95" s="40" t="s">
        <v>554</v>
      </c>
      <c r="R95" s="41" t="s">
        <v>72</v>
      </c>
      <c r="S95" s="34" t="s">
        <v>55</v>
      </c>
      <c r="T95" s="42">
        <v>1.8</v>
      </c>
      <c r="U95" s="42">
        <v>1.3</v>
      </c>
      <c r="V95" s="43"/>
      <c r="W95" s="42">
        <v>10.9</v>
      </c>
      <c r="X95" s="42">
        <v>1.8</v>
      </c>
      <c r="Y95" s="43"/>
    </row>
    <row r="96" spans="1:25" s="17" customFormat="1" x14ac:dyDescent="0.3">
      <c r="A96" s="34" t="s">
        <v>334</v>
      </c>
      <c r="B96" s="34" t="s">
        <v>555</v>
      </c>
      <c r="C96" s="35">
        <v>217</v>
      </c>
      <c r="D96" s="34" t="s">
        <v>335</v>
      </c>
      <c r="E96" s="71" t="s">
        <v>341</v>
      </c>
      <c r="F96" s="34" t="s">
        <v>342</v>
      </c>
      <c r="G96" s="36">
        <v>31.66</v>
      </c>
      <c r="H96" s="36">
        <v>50.95</v>
      </c>
      <c r="I96" s="108" t="s">
        <v>68</v>
      </c>
      <c r="J96" s="35" t="s">
        <v>62</v>
      </c>
      <c r="K96" s="38" t="s">
        <v>51</v>
      </c>
      <c r="L96" s="37"/>
      <c r="M96" s="74" t="s">
        <v>51</v>
      </c>
      <c r="N96" s="47"/>
      <c r="O96" s="40" t="s">
        <v>113</v>
      </c>
      <c r="P96" s="34"/>
      <c r="Q96" s="40" t="s">
        <v>554</v>
      </c>
      <c r="R96" s="41" t="s">
        <v>72</v>
      </c>
      <c r="S96" s="34"/>
      <c r="T96" s="42">
        <v>17.2</v>
      </c>
      <c r="U96" s="42">
        <v>7.8</v>
      </c>
      <c r="V96" s="43"/>
      <c r="W96" s="42">
        <v>75</v>
      </c>
      <c r="X96" s="42">
        <v>7.8</v>
      </c>
      <c r="Y96" s="43"/>
    </row>
    <row r="97" spans="1:25" s="17" customFormat="1" x14ac:dyDescent="0.3">
      <c r="A97" s="34" t="s">
        <v>334</v>
      </c>
      <c r="B97" s="34" t="s">
        <v>555</v>
      </c>
      <c r="C97" s="35">
        <v>217</v>
      </c>
      <c r="D97" s="34" t="s">
        <v>335</v>
      </c>
      <c r="E97" s="71" t="s">
        <v>341</v>
      </c>
      <c r="F97" s="34" t="s">
        <v>342</v>
      </c>
      <c r="G97" s="36">
        <v>17.18</v>
      </c>
      <c r="H97" s="36">
        <v>27.65</v>
      </c>
      <c r="I97" s="108" t="s">
        <v>68</v>
      </c>
      <c r="J97" s="35" t="s">
        <v>50</v>
      </c>
      <c r="K97" s="38" t="s">
        <v>51</v>
      </c>
      <c r="L97" s="37"/>
      <c r="M97" s="74" t="s">
        <v>51</v>
      </c>
      <c r="N97" s="47"/>
      <c r="O97" s="40" t="s">
        <v>113</v>
      </c>
      <c r="P97" s="34"/>
      <c r="Q97" s="40" t="s">
        <v>554</v>
      </c>
      <c r="R97" s="41" t="s">
        <v>72</v>
      </c>
      <c r="S97" s="34" t="s">
        <v>55</v>
      </c>
      <c r="T97" s="42">
        <v>17.2</v>
      </c>
      <c r="U97" s="42">
        <v>7.8</v>
      </c>
      <c r="V97" s="43"/>
      <c r="W97" s="42">
        <v>75</v>
      </c>
      <c r="X97" s="42">
        <v>7.8</v>
      </c>
      <c r="Y97" s="43"/>
    </row>
    <row r="98" spans="1:25" s="17" customFormat="1" x14ac:dyDescent="0.3">
      <c r="A98" s="34" t="s">
        <v>343</v>
      </c>
      <c r="B98" s="34" t="s">
        <v>344</v>
      </c>
      <c r="C98" s="35">
        <v>294</v>
      </c>
      <c r="D98" s="34" t="s">
        <v>345</v>
      </c>
      <c r="E98" s="34" t="s">
        <v>346</v>
      </c>
      <c r="F98" s="34" t="s">
        <v>347</v>
      </c>
      <c r="G98" s="36">
        <v>1.6</v>
      </c>
      <c r="H98" s="36">
        <v>2.5749504000000005</v>
      </c>
      <c r="I98" s="35" t="s">
        <v>68</v>
      </c>
      <c r="J98" s="35" t="s">
        <v>62</v>
      </c>
      <c r="K98" s="38" t="s">
        <v>51</v>
      </c>
      <c r="L98" s="37" t="s">
        <v>348</v>
      </c>
      <c r="M98" s="35"/>
      <c r="N98" s="47"/>
      <c r="O98" s="40" t="s">
        <v>349</v>
      </c>
      <c r="P98" s="34"/>
      <c r="Q98" s="40" t="s">
        <v>350</v>
      </c>
      <c r="R98" s="41" t="s">
        <v>54</v>
      </c>
      <c r="S98" s="34" t="s">
        <v>55</v>
      </c>
      <c r="T98" s="42">
        <v>0.75</v>
      </c>
      <c r="U98" s="42">
        <v>0.75</v>
      </c>
      <c r="V98" s="43">
        <v>0.47</v>
      </c>
      <c r="W98" s="42">
        <v>2.75</v>
      </c>
      <c r="X98" s="42">
        <v>0.75</v>
      </c>
      <c r="Y98" s="43">
        <v>1.0900000000000001</v>
      </c>
    </row>
    <row r="99" spans="1:25" s="17" customFormat="1" x14ac:dyDescent="0.3">
      <c r="A99" s="34" t="s">
        <v>343</v>
      </c>
      <c r="B99" s="34" t="s">
        <v>351</v>
      </c>
      <c r="C99" s="35">
        <v>295</v>
      </c>
      <c r="D99" s="34" t="s">
        <v>352</v>
      </c>
      <c r="E99" s="34" t="s">
        <v>353</v>
      </c>
      <c r="F99" s="34" t="s">
        <v>354</v>
      </c>
      <c r="G99" s="36">
        <v>2.02</v>
      </c>
      <c r="H99" s="36">
        <v>3.2508748800000005</v>
      </c>
      <c r="I99" s="35" t="s">
        <v>68</v>
      </c>
      <c r="J99" s="35" t="s">
        <v>62</v>
      </c>
      <c r="K99" s="38" t="s">
        <v>51</v>
      </c>
      <c r="L99" s="37"/>
      <c r="M99" s="35" t="s">
        <v>51</v>
      </c>
      <c r="N99" s="39"/>
      <c r="O99" s="40" t="s">
        <v>355</v>
      </c>
      <c r="P99" s="34"/>
      <c r="Q99" s="40" t="s">
        <v>356</v>
      </c>
      <c r="R99" s="41" t="s">
        <v>54</v>
      </c>
      <c r="S99" s="34" t="s">
        <v>55</v>
      </c>
      <c r="T99" s="42">
        <v>0.35</v>
      </c>
      <c r="U99" s="42">
        <v>0.35</v>
      </c>
      <c r="V99" s="43">
        <v>0.17</v>
      </c>
      <c r="W99" s="42">
        <v>2.1</v>
      </c>
      <c r="X99" s="42">
        <v>0.65</v>
      </c>
      <c r="Y99" s="43">
        <v>0.68</v>
      </c>
    </row>
    <row r="100" spans="1:25" s="17" customFormat="1" ht="39" x14ac:dyDescent="0.3">
      <c r="A100" s="34" t="s">
        <v>357</v>
      </c>
      <c r="B100" s="34" t="s">
        <v>358</v>
      </c>
      <c r="C100" s="35">
        <v>221</v>
      </c>
      <c r="D100" s="34" t="s">
        <v>359</v>
      </c>
      <c r="E100" s="34" t="s">
        <v>360</v>
      </c>
      <c r="F100" s="34" t="s">
        <v>361</v>
      </c>
      <c r="G100" s="36">
        <v>7.5</v>
      </c>
      <c r="H100" s="36">
        <v>12.070080000000001</v>
      </c>
      <c r="I100" s="35" t="s">
        <v>115</v>
      </c>
      <c r="J100" s="35" t="s">
        <v>50</v>
      </c>
      <c r="K100" s="38" t="s">
        <v>51</v>
      </c>
      <c r="L100" s="37"/>
      <c r="M100" s="38" t="s">
        <v>51</v>
      </c>
      <c r="N100" s="39"/>
      <c r="O100" s="40" t="s">
        <v>362</v>
      </c>
      <c r="P100" s="34"/>
      <c r="Q100" s="40" t="s">
        <v>363</v>
      </c>
      <c r="R100" s="41" t="s">
        <v>54</v>
      </c>
      <c r="S100" s="34" t="s">
        <v>55</v>
      </c>
      <c r="T100" s="42">
        <v>1.25</v>
      </c>
      <c r="U100" s="42">
        <v>0.75</v>
      </c>
      <c r="V100" s="43">
        <v>0.14000000000000001</v>
      </c>
      <c r="W100" s="42">
        <v>4.25</v>
      </c>
      <c r="X100" s="42">
        <v>1.75</v>
      </c>
      <c r="Y100" s="43">
        <v>0.4</v>
      </c>
    </row>
    <row r="101" spans="1:25" s="17" customFormat="1" x14ac:dyDescent="0.3">
      <c r="A101" s="78" t="s">
        <v>364</v>
      </c>
      <c r="B101" s="78" t="s">
        <v>365</v>
      </c>
      <c r="C101" s="79">
        <v>247</v>
      </c>
      <c r="D101" s="78" t="s">
        <v>596</v>
      </c>
      <c r="E101" s="109" t="s">
        <v>366</v>
      </c>
      <c r="F101" s="78" t="s">
        <v>367</v>
      </c>
      <c r="G101" s="110">
        <v>29.89</v>
      </c>
      <c r="H101" s="36">
        <v>48.1</v>
      </c>
      <c r="I101" s="79" t="s">
        <v>68</v>
      </c>
      <c r="J101" s="79" t="s">
        <v>62</v>
      </c>
      <c r="K101" s="72" t="s">
        <v>51</v>
      </c>
      <c r="L101" s="111"/>
      <c r="M101" s="72" t="s">
        <v>51</v>
      </c>
      <c r="N101" s="112"/>
      <c r="O101" s="113" t="s">
        <v>418</v>
      </c>
      <c r="P101" s="78"/>
      <c r="Q101" s="113" t="s">
        <v>597</v>
      </c>
      <c r="R101" s="114" t="s">
        <v>54</v>
      </c>
      <c r="S101" s="78" t="s">
        <v>55</v>
      </c>
      <c r="T101" s="115">
        <v>2.78</v>
      </c>
      <c r="U101" s="115">
        <v>0.28999999999999998</v>
      </c>
      <c r="V101" s="116">
        <v>0.19</v>
      </c>
      <c r="W101" s="115">
        <v>13.9</v>
      </c>
      <c r="X101" s="115">
        <v>0.57999999999999996</v>
      </c>
      <c r="Y101" s="116">
        <v>0.38</v>
      </c>
    </row>
    <row r="102" spans="1:25" s="17" customFormat="1" x14ac:dyDescent="0.3">
      <c r="A102" s="78" t="s">
        <v>364</v>
      </c>
      <c r="B102" s="78" t="s">
        <v>369</v>
      </c>
      <c r="C102" s="79">
        <v>248</v>
      </c>
      <c r="D102" s="78" t="s">
        <v>370</v>
      </c>
      <c r="E102" s="78" t="s">
        <v>371</v>
      </c>
      <c r="F102" s="78" t="s">
        <v>372</v>
      </c>
      <c r="G102" s="110">
        <v>6.91</v>
      </c>
      <c r="H102" s="36">
        <v>11.12</v>
      </c>
      <c r="I102" s="79" t="s">
        <v>115</v>
      </c>
      <c r="J102" s="79" t="s">
        <v>62</v>
      </c>
      <c r="K102" s="72" t="s">
        <v>51</v>
      </c>
      <c r="L102" s="111"/>
      <c r="M102" s="72" t="s">
        <v>51</v>
      </c>
      <c r="N102" s="112"/>
      <c r="O102" s="113" t="s">
        <v>373</v>
      </c>
      <c r="P102" s="78"/>
      <c r="Q102" s="113"/>
      <c r="R102" s="114" t="s">
        <v>54</v>
      </c>
      <c r="S102" s="78" t="s">
        <v>55</v>
      </c>
      <c r="T102" s="115">
        <v>1.5</v>
      </c>
      <c r="U102" s="115">
        <v>0.9</v>
      </c>
      <c r="V102" s="116">
        <v>0.16</v>
      </c>
      <c r="W102" s="115">
        <v>8.75</v>
      </c>
      <c r="X102" s="115">
        <v>2</v>
      </c>
      <c r="Y102" s="116">
        <v>0.64</v>
      </c>
    </row>
    <row r="103" spans="1:25" s="17" customFormat="1" x14ac:dyDescent="0.3">
      <c r="A103" s="78" t="s">
        <v>364</v>
      </c>
      <c r="B103" s="78" t="s">
        <v>374</v>
      </c>
      <c r="C103" s="79">
        <v>248</v>
      </c>
      <c r="D103" s="78" t="s">
        <v>370</v>
      </c>
      <c r="E103" s="78" t="s">
        <v>375</v>
      </c>
      <c r="F103" s="78" t="s">
        <v>376</v>
      </c>
      <c r="G103" s="110">
        <v>12.86</v>
      </c>
      <c r="H103" s="36">
        <v>20.7</v>
      </c>
      <c r="I103" s="79" t="s">
        <v>115</v>
      </c>
      <c r="J103" s="79" t="s">
        <v>31</v>
      </c>
      <c r="K103" s="72" t="s">
        <v>51</v>
      </c>
      <c r="L103" s="111"/>
      <c r="M103" s="72" t="s">
        <v>51</v>
      </c>
      <c r="N103" s="112"/>
      <c r="O103" s="113" t="s">
        <v>373</v>
      </c>
      <c r="P103" s="78"/>
      <c r="Q103" s="113" t="s">
        <v>377</v>
      </c>
      <c r="R103" s="114" t="s">
        <v>54</v>
      </c>
      <c r="S103" s="78" t="s">
        <v>55</v>
      </c>
      <c r="T103" s="115">
        <v>1.5</v>
      </c>
      <c r="U103" s="115">
        <v>0.5</v>
      </c>
      <c r="V103" s="116">
        <v>0.08</v>
      </c>
      <c r="W103" s="115">
        <v>8.75</v>
      </c>
      <c r="X103" s="115">
        <v>1.25</v>
      </c>
      <c r="Y103" s="116">
        <v>0.33</v>
      </c>
    </row>
    <row r="104" spans="1:25" s="17" customFormat="1" x14ac:dyDescent="0.3">
      <c r="A104" s="78" t="s">
        <v>364</v>
      </c>
      <c r="B104" s="78" t="s">
        <v>378</v>
      </c>
      <c r="C104" s="79">
        <v>248</v>
      </c>
      <c r="D104" s="78" t="s">
        <v>370</v>
      </c>
      <c r="E104" s="78" t="s">
        <v>379</v>
      </c>
      <c r="F104" s="78" t="s">
        <v>380</v>
      </c>
      <c r="G104" s="110">
        <v>25.65</v>
      </c>
      <c r="H104" s="36">
        <v>41.28</v>
      </c>
      <c r="I104" s="79" t="s">
        <v>115</v>
      </c>
      <c r="J104" s="79" t="s">
        <v>62</v>
      </c>
      <c r="K104" s="72" t="s">
        <v>51</v>
      </c>
      <c r="L104" s="111"/>
      <c r="M104" s="72" t="s">
        <v>51</v>
      </c>
      <c r="N104" s="112"/>
      <c r="O104" s="113" t="s">
        <v>373</v>
      </c>
      <c r="P104" s="78"/>
      <c r="Q104" s="113"/>
      <c r="R104" s="114" t="s">
        <v>54</v>
      </c>
      <c r="S104" s="78" t="s">
        <v>55</v>
      </c>
      <c r="T104" s="115">
        <v>4.5</v>
      </c>
      <c r="U104" s="115">
        <v>0.5</v>
      </c>
      <c r="V104" s="116">
        <v>0.13</v>
      </c>
      <c r="W104" s="115">
        <v>26.25</v>
      </c>
      <c r="X104" s="115">
        <v>2</v>
      </c>
      <c r="Y104" s="116">
        <v>0.51</v>
      </c>
    </row>
    <row r="105" spans="1:25" s="17" customFormat="1" x14ac:dyDescent="0.3">
      <c r="A105" s="78" t="s">
        <v>381</v>
      </c>
      <c r="B105" s="78" t="s">
        <v>382</v>
      </c>
      <c r="C105" s="79">
        <v>248</v>
      </c>
      <c r="D105" s="78" t="s">
        <v>370</v>
      </c>
      <c r="E105" s="78" t="s">
        <v>379</v>
      </c>
      <c r="F105" s="78" t="s">
        <v>383</v>
      </c>
      <c r="G105" s="110">
        <v>10.86</v>
      </c>
      <c r="H105" s="36">
        <v>17.48</v>
      </c>
      <c r="I105" s="79" t="s">
        <v>115</v>
      </c>
      <c r="J105" s="79" t="s">
        <v>62</v>
      </c>
      <c r="K105" s="72" t="s">
        <v>51</v>
      </c>
      <c r="L105" s="111"/>
      <c r="M105" s="72" t="s">
        <v>51</v>
      </c>
      <c r="N105" s="112"/>
      <c r="O105" s="113" t="s">
        <v>373</v>
      </c>
      <c r="P105" s="78"/>
      <c r="Q105" s="113"/>
      <c r="R105" s="114" t="s">
        <v>54</v>
      </c>
      <c r="S105" s="78" t="s">
        <v>55</v>
      </c>
      <c r="T105" s="115">
        <v>1.5</v>
      </c>
      <c r="U105" s="115">
        <v>0.9</v>
      </c>
      <c r="V105" s="116">
        <v>0.09</v>
      </c>
      <c r="W105" s="115">
        <v>8.75</v>
      </c>
      <c r="X105" s="115">
        <v>2</v>
      </c>
      <c r="Y105" s="116">
        <v>0.36</v>
      </c>
    </row>
    <row r="106" spans="1:25" s="17" customFormat="1" x14ac:dyDescent="0.3">
      <c r="A106" s="78" t="s">
        <v>364</v>
      </c>
      <c r="B106" s="78" t="s">
        <v>384</v>
      </c>
      <c r="C106" s="79">
        <v>248</v>
      </c>
      <c r="D106" s="78" t="s">
        <v>370</v>
      </c>
      <c r="E106" s="78" t="s">
        <v>383</v>
      </c>
      <c r="F106" s="78" t="s">
        <v>385</v>
      </c>
      <c r="G106" s="110">
        <v>9.91</v>
      </c>
      <c r="H106" s="36">
        <v>15.95</v>
      </c>
      <c r="I106" s="79" t="s">
        <v>115</v>
      </c>
      <c r="J106" s="79" t="s">
        <v>62</v>
      </c>
      <c r="K106" s="72" t="s">
        <v>51</v>
      </c>
      <c r="L106" s="111"/>
      <c r="M106" s="72" t="s">
        <v>51</v>
      </c>
      <c r="N106" s="112"/>
      <c r="O106" s="113" t="s">
        <v>373</v>
      </c>
      <c r="P106" s="78"/>
      <c r="Q106" s="113"/>
      <c r="R106" s="114" t="s">
        <v>54</v>
      </c>
      <c r="S106" s="78" t="s">
        <v>55</v>
      </c>
      <c r="T106" s="115">
        <v>1.5</v>
      </c>
      <c r="U106" s="115">
        <v>0.9</v>
      </c>
      <c r="V106" s="116">
        <v>0.11</v>
      </c>
      <c r="W106" s="115">
        <v>8.75</v>
      </c>
      <c r="X106" s="115">
        <v>2</v>
      </c>
      <c r="Y106" s="116">
        <v>0.43</v>
      </c>
    </row>
    <row r="107" spans="1:25" s="17" customFormat="1" x14ac:dyDescent="0.3">
      <c r="A107" s="78" t="s">
        <v>364</v>
      </c>
      <c r="B107" s="78" t="s">
        <v>386</v>
      </c>
      <c r="C107" s="79">
        <v>252</v>
      </c>
      <c r="D107" s="78" t="s">
        <v>370</v>
      </c>
      <c r="E107" s="78" t="s">
        <v>380</v>
      </c>
      <c r="F107" s="78" t="s">
        <v>387</v>
      </c>
      <c r="G107" s="110">
        <v>21.29</v>
      </c>
      <c r="H107" s="36">
        <v>34.26</v>
      </c>
      <c r="I107" s="79" t="s">
        <v>115</v>
      </c>
      <c r="J107" s="79" t="s">
        <v>62</v>
      </c>
      <c r="K107" s="72" t="s">
        <v>51</v>
      </c>
      <c r="L107" s="111"/>
      <c r="M107" s="72" t="s">
        <v>51</v>
      </c>
      <c r="N107" s="112"/>
      <c r="O107" s="113" t="s">
        <v>373</v>
      </c>
      <c r="P107" s="78"/>
      <c r="Q107" s="113" t="s">
        <v>388</v>
      </c>
      <c r="R107" s="114" t="s">
        <v>54</v>
      </c>
      <c r="S107" s="78" t="s">
        <v>55</v>
      </c>
      <c r="T107" s="115">
        <v>3</v>
      </c>
      <c r="U107" s="115">
        <v>0.9</v>
      </c>
      <c r="V107" s="116">
        <v>0.11</v>
      </c>
      <c r="W107" s="115">
        <v>17.5</v>
      </c>
      <c r="X107" s="115">
        <v>2</v>
      </c>
      <c r="Y107" s="116">
        <v>0.42</v>
      </c>
    </row>
    <row r="108" spans="1:25" s="17" customFormat="1" x14ac:dyDescent="0.3">
      <c r="A108" s="78" t="s">
        <v>364</v>
      </c>
      <c r="B108" s="78" t="s">
        <v>389</v>
      </c>
      <c r="C108" s="79">
        <v>252</v>
      </c>
      <c r="D108" s="78" t="s">
        <v>370</v>
      </c>
      <c r="E108" s="78" t="s">
        <v>390</v>
      </c>
      <c r="F108" s="78" t="s">
        <v>391</v>
      </c>
      <c r="G108" s="110">
        <v>2.73</v>
      </c>
      <c r="H108" s="36">
        <v>4.3899999999999997</v>
      </c>
      <c r="I108" s="79" t="s">
        <v>68</v>
      </c>
      <c r="J108" s="79" t="s">
        <v>62</v>
      </c>
      <c r="K108" s="72"/>
      <c r="L108" s="111"/>
      <c r="M108" s="72" t="s">
        <v>51</v>
      </c>
      <c r="N108" s="112"/>
      <c r="O108" s="113" t="s">
        <v>373</v>
      </c>
      <c r="P108" s="78"/>
      <c r="Q108" s="113" t="s">
        <v>388</v>
      </c>
      <c r="R108" s="114" t="s">
        <v>54</v>
      </c>
      <c r="S108" s="78" t="s">
        <v>55</v>
      </c>
      <c r="T108" s="115">
        <v>1.2</v>
      </c>
      <c r="U108" s="115">
        <v>1.2</v>
      </c>
      <c r="V108" s="116">
        <v>0.44</v>
      </c>
      <c r="W108" s="115">
        <v>6.25</v>
      </c>
      <c r="X108" s="115">
        <v>2.75</v>
      </c>
      <c r="Y108" s="116">
        <v>1.51</v>
      </c>
    </row>
    <row r="109" spans="1:25" s="17" customFormat="1" x14ac:dyDescent="0.3">
      <c r="A109" s="78" t="s">
        <v>364</v>
      </c>
      <c r="B109" s="78" t="s">
        <v>392</v>
      </c>
      <c r="C109" s="79">
        <v>253</v>
      </c>
      <c r="D109" s="78" t="s">
        <v>370</v>
      </c>
      <c r="E109" s="78" t="s">
        <v>393</v>
      </c>
      <c r="F109" s="78" t="s">
        <v>394</v>
      </c>
      <c r="G109" s="110">
        <v>13.02</v>
      </c>
      <c r="H109" s="36">
        <v>20.95</v>
      </c>
      <c r="I109" s="79" t="s">
        <v>68</v>
      </c>
      <c r="J109" s="79" t="s">
        <v>62</v>
      </c>
      <c r="K109" s="79"/>
      <c r="L109" s="111"/>
      <c r="M109" s="72" t="s">
        <v>51</v>
      </c>
      <c r="N109" s="112"/>
      <c r="O109" s="113" t="s">
        <v>373</v>
      </c>
      <c r="P109" s="78"/>
      <c r="Q109" s="113" t="s">
        <v>395</v>
      </c>
      <c r="R109" s="114" t="s">
        <v>54</v>
      </c>
      <c r="S109" s="78" t="s">
        <v>55</v>
      </c>
      <c r="T109" s="115">
        <v>1.5</v>
      </c>
      <c r="U109" s="115">
        <v>0.4</v>
      </c>
      <c r="V109" s="116">
        <v>0.08</v>
      </c>
      <c r="W109" s="115">
        <v>20</v>
      </c>
      <c r="X109" s="115">
        <v>1</v>
      </c>
      <c r="Y109" s="116">
        <v>0.31</v>
      </c>
    </row>
    <row r="110" spans="1:25" s="17" customFormat="1" x14ac:dyDescent="0.3">
      <c r="A110" s="78" t="s">
        <v>364</v>
      </c>
      <c r="B110" s="78" t="s">
        <v>396</v>
      </c>
      <c r="C110" s="79">
        <v>253</v>
      </c>
      <c r="D110" s="78" t="s">
        <v>397</v>
      </c>
      <c r="E110" s="78" t="s">
        <v>598</v>
      </c>
      <c r="F110" s="78" t="s">
        <v>599</v>
      </c>
      <c r="G110" s="110">
        <v>8.3000000000000007</v>
      </c>
      <c r="H110" s="36">
        <v>13.36</v>
      </c>
      <c r="I110" s="79" t="s">
        <v>68</v>
      </c>
      <c r="J110" s="79" t="s">
        <v>62</v>
      </c>
      <c r="K110" s="79" t="s">
        <v>51</v>
      </c>
      <c r="L110" s="111"/>
      <c r="M110" s="72" t="s">
        <v>51</v>
      </c>
      <c r="N110" s="112"/>
      <c r="O110" s="113" t="s">
        <v>373</v>
      </c>
      <c r="P110" s="78"/>
      <c r="Q110" s="113" t="s">
        <v>600</v>
      </c>
      <c r="R110" s="114" t="s">
        <v>54</v>
      </c>
      <c r="S110" s="78" t="s">
        <v>55</v>
      </c>
      <c r="T110" s="115">
        <v>2.2200000000000002</v>
      </c>
      <c r="U110" s="115">
        <v>0.74</v>
      </c>
      <c r="V110" s="116">
        <v>0.09</v>
      </c>
      <c r="W110" s="115">
        <v>11.1</v>
      </c>
      <c r="X110" s="115">
        <v>1.48</v>
      </c>
      <c r="Y110" s="116">
        <v>0.23</v>
      </c>
    </row>
    <row r="111" spans="1:25" s="17" customFormat="1" x14ac:dyDescent="0.3">
      <c r="A111" s="78" t="s">
        <v>364</v>
      </c>
      <c r="B111" s="78" t="s">
        <v>398</v>
      </c>
      <c r="C111" s="79">
        <v>257</v>
      </c>
      <c r="D111" s="78" t="s">
        <v>370</v>
      </c>
      <c r="E111" s="78" t="s">
        <v>399</v>
      </c>
      <c r="F111" s="78" t="s">
        <v>400</v>
      </c>
      <c r="G111" s="110">
        <v>2.44</v>
      </c>
      <c r="H111" s="36">
        <v>3.93</v>
      </c>
      <c r="I111" s="79" t="s">
        <v>68</v>
      </c>
      <c r="J111" s="79" t="s">
        <v>62</v>
      </c>
      <c r="K111" s="79"/>
      <c r="L111" s="111"/>
      <c r="M111" s="72" t="s">
        <v>51</v>
      </c>
      <c r="N111" s="112"/>
      <c r="O111" s="113" t="s">
        <v>373</v>
      </c>
      <c r="P111" s="78"/>
      <c r="Q111" s="113" t="s">
        <v>395</v>
      </c>
      <c r="R111" s="114" t="s">
        <v>54</v>
      </c>
      <c r="S111" s="78" t="s">
        <v>55</v>
      </c>
      <c r="T111" s="115">
        <v>1.5</v>
      </c>
      <c r="U111" s="115">
        <v>1.5</v>
      </c>
      <c r="V111" s="116">
        <v>0.51</v>
      </c>
      <c r="W111" s="115">
        <v>8.75</v>
      </c>
      <c r="X111" s="115">
        <v>3.5</v>
      </c>
      <c r="Y111" s="116">
        <v>1.99</v>
      </c>
    </row>
    <row r="112" spans="1:25" s="17" customFormat="1" x14ac:dyDescent="0.3">
      <c r="A112" s="78" t="s">
        <v>364</v>
      </c>
      <c r="B112" s="78" t="s">
        <v>601</v>
      </c>
      <c r="C112" s="79">
        <v>257</v>
      </c>
      <c r="D112" s="78" t="s">
        <v>397</v>
      </c>
      <c r="E112" s="78" t="s">
        <v>602</v>
      </c>
      <c r="F112" s="78" t="s">
        <v>603</v>
      </c>
      <c r="G112" s="110">
        <v>7.5</v>
      </c>
      <c r="H112" s="36">
        <v>12.07</v>
      </c>
      <c r="I112" s="79" t="s">
        <v>68</v>
      </c>
      <c r="J112" s="79" t="s">
        <v>62</v>
      </c>
      <c r="K112" s="79" t="s">
        <v>51</v>
      </c>
      <c r="L112" s="111"/>
      <c r="M112" s="72" t="s">
        <v>51</v>
      </c>
      <c r="N112" s="112"/>
      <c r="O112" s="113" t="s">
        <v>373</v>
      </c>
      <c r="P112" s="78"/>
      <c r="Q112" s="113" t="s">
        <v>600</v>
      </c>
      <c r="R112" s="114" t="s">
        <v>54</v>
      </c>
      <c r="S112" s="78" t="s">
        <v>55</v>
      </c>
      <c r="T112" s="115">
        <v>2.02</v>
      </c>
      <c r="U112" s="115">
        <v>0.45</v>
      </c>
      <c r="V112" s="116">
        <v>7.0000000000000007E-2</v>
      </c>
      <c r="W112" s="115">
        <v>10.1</v>
      </c>
      <c r="X112" s="115">
        <v>0.9</v>
      </c>
      <c r="Y112" s="116">
        <v>0.18</v>
      </c>
    </row>
    <row r="113" spans="1:25" s="17" customFormat="1" x14ac:dyDescent="0.3">
      <c r="A113" s="78" t="s">
        <v>364</v>
      </c>
      <c r="B113" s="78" t="s">
        <v>401</v>
      </c>
      <c r="C113" s="79">
        <v>254</v>
      </c>
      <c r="D113" s="78" t="s">
        <v>596</v>
      </c>
      <c r="E113" s="78" t="s">
        <v>604</v>
      </c>
      <c r="F113" s="78" t="s">
        <v>405</v>
      </c>
      <c r="G113" s="110">
        <v>39.979999999999997</v>
      </c>
      <c r="H113" s="36">
        <v>64.34</v>
      </c>
      <c r="I113" s="79" t="s">
        <v>68</v>
      </c>
      <c r="J113" s="79" t="s">
        <v>62</v>
      </c>
      <c r="K113" s="72" t="s">
        <v>51</v>
      </c>
      <c r="L113" s="111"/>
      <c r="M113" s="72" t="s">
        <v>51</v>
      </c>
      <c r="N113" s="112"/>
      <c r="O113" s="113" t="s">
        <v>418</v>
      </c>
      <c r="P113" s="78"/>
      <c r="Q113" s="113"/>
      <c r="R113" s="114" t="s">
        <v>54</v>
      </c>
      <c r="S113" s="78" t="s">
        <v>55</v>
      </c>
      <c r="T113" s="115">
        <v>2.84</v>
      </c>
      <c r="U113" s="115">
        <v>0.28999999999999998</v>
      </c>
      <c r="V113" s="116">
        <v>0.19</v>
      </c>
      <c r="W113" s="115">
        <v>14.2</v>
      </c>
      <c r="X113" s="115">
        <v>0.57999999999999996</v>
      </c>
      <c r="Y113" s="116">
        <v>0.38</v>
      </c>
    </row>
    <row r="114" spans="1:25" s="17" customFormat="1" x14ac:dyDescent="0.3">
      <c r="A114" s="80" t="s">
        <v>364</v>
      </c>
      <c r="B114" s="80" t="s">
        <v>402</v>
      </c>
      <c r="C114" s="79">
        <v>254</v>
      </c>
      <c r="D114" s="80" t="s">
        <v>596</v>
      </c>
      <c r="E114" s="80" t="s">
        <v>403</v>
      </c>
      <c r="F114" s="80" t="s">
        <v>404</v>
      </c>
      <c r="G114" s="110">
        <v>11.13</v>
      </c>
      <c r="H114" s="36">
        <v>17.91</v>
      </c>
      <c r="I114" s="79" t="s">
        <v>68</v>
      </c>
      <c r="J114" s="72" t="s">
        <v>62</v>
      </c>
      <c r="K114" s="72" t="s">
        <v>51</v>
      </c>
      <c r="L114" s="111"/>
      <c r="M114" s="72" t="s">
        <v>51</v>
      </c>
      <c r="N114" s="112"/>
      <c r="O114" s="117" t="s">
        <v>418</v>
      </c>
      <c r="P114" s="78"/>
      <c r="Q114" s="113"/>
      <c r="R114" s="114" t="s">
        <v>54</v>
      </c>
      <c r="S114" s="78" t="s">
        <v>55</v>
      </c>
      <c r="T114" s="115">
        <v>1.74</v>
      </c>
      <c r="U114" s="115">
        <v>0.28999999999999998</v>
      </c>
      <c r="V114" s="116">
        <v>0.19</v>
      </c>
      <c r="W114" s="115">
        <v>8.6999999999999993</v>
      </c>
      <c r="X114" s="115">
        <v>0.57999999999999996</v>
      </c>
      <c r="Y114" s="116">
        <v>0.38</v>
      </c>
    </row>
    <row r="115" spans="1:25" s="17" customFormat="1" x14ac:dyDescent="0.3">
      <c r="A115" s="80" t="s">
        <v>364</v>
      </c>
      <c r="B115" s="80" t="s">
        <v>409</v>
      </c>
      <c r="C115" s="79">
        <v>256</v>
      </c>
      <c r="D115" s="118" t="s">
        <v>410</v>
      </c>
      <c r="E115" s="80" t="s">
        <v>411</v>
      </c>
      <c r="F115" s="80" t="s">
        <v>412</v>
      </c>
      <c r="G115" s="110">
        <v>9.5</v>
      </c>
      <c r="H115" s="36">
        <v>15.29</v>
      </c>
      <c r="I115" s="119" t="s">
        <v>68</v>
      </c>
      <c r="J115" s="72" t="s">
        <v>62</v>
      </c>
      <c r="K115" s="72"/>
      <c r="L115" s="111"/>
      <c r="M115" s="72" t="s">
        <v>51</v>
      </c>
      <c r="N115" s="112"/>
      <c r="O115" s="117" t="s">
        <v>418</v>
      </c>
      <c r="P115" s="78"/>
      <c r="Q115" s="113" t="s">
        <v>408</v>
      </c>
      <c r="R115" s="114" t="s">
        <v>54</v>
      </c>
      <c r="S115" s="78" t="s">
        <v>55</v>
      </c>
      <c r="T115" s="115">
        <v>3.31</v>
      </c>
      <c r="U115" s="115">
        <v>0.45</v>
      </c>
      <c r="V115" s="116">
        <v>0.35</v>
      </c>
      <c r="W115" s="115">
        <v>13.22</v>
      </c>
      <c r="X115" s="115">
        <v>1.78</v>
      </c>
      <c r="Y115" s="116">
        <v>1.39</v>
      </c>
    </row>
    <row r="116" spans="1:25" s="17" customFormat="1" x14ac:dyDescent="0.3">
      <c r="A116" s="78" t="s">
        <v>414</v>
      </c>
      <c r="B116" s="78" t="s">
        <v>415</v>
      </c>
      <c r="C116" s="79">
        <v>258</v>
      </c>
      <c r="D116" s="78" t="s">
        <v>406</v>
      </c>
      <c r="E116" s="78" t="s">
        <v>416</v>
      </c>
      <c r="F116" s="78" t="s">
        <v>417</v>
      </c>
      <c r="G116" s="110">
        <v>12.8</v>
      </c>
      <c r="H116" s="36">
        <v>20.6</v>
      </c>
      <c r="I116" s="79" t="s">
        <v>68</v>
      </c>
      <c r="J116" s="79" t="s">
        <v>62</v>
      </c>
      <c r="K116" s="79" t="s">
        <v>51</v>
      </c>
      <c r="L116" s="111"/>
      <c r="M116" s="72" t="s">
        <v>51</v>
      </c>
      <c r="N116" s="112"/>
      <c r="O116" s="113" t="s">
        <v>418</v>
      </c>
      <c r="P116" s="78"/>
      <c r="Q116" s="113" t="s">
        <v>419</v>
      </c>
      <c r="R116" s="114" t="s">
        <v>54</v>
      </c>
      <c r="S116" s="78" t="s">
        <v>55</v>
      </c>
      <c r="T116" s="115">
        <v>2.2999999999999998</v>
      </c>
      <c r="U116" s="115">
        <v>0.76</v>
      </c>
      <c r="V116" s="116">
        <v>0.18</v>
      </c>
      <c r="W116" s="115">
        <v>11.5</v>
      </c>
      <c r="X116" s="115">
        <v>1.52</v>
      </c>
      <c r="Y116" s="116">
        <v>0.54</v>
      </c>
    </row>
    <row r="117" spans="1:25" s="17" customFormat="1" x14ac:dyDescent="0.3">
      <c r="A117" s="78" t="s">
        <v>414</v>
      </c>
      <c r="B117" s="109" t="s">
        <v>420</v>
      </c>
      <c r="C117" s="79">
        <v>259</v>
      </c>
      <c r="D117" s="78" t="s">
        <v>406</v>
      </c>
      <c r="E117" s="78" t="s">
        <v>416</v>
      </c>
      <c r="F117" s="78" t="s">
        <v>407</v>
      </c>
      <c r="G117" s="110">
        <v>7</v>
      </c>
      <c r="H117" s="36">
        <v>11.3</v>
      </c>
      <c r="I117" s="79" t="s">
        <v>68</v>
      </c>
      <c r="J117" s="72" t="s">
        <v>62</v>
      </c>
      <c r="K117" s="79" t="s">
        <v>51</v>
      </c>
      <c r="L117" s="111"/>
      <c r="M117" s="72" t="s">
        <v>51</v>
      </c>
      <c r="N117" s="112"/>
      <c r="O117" s="117" t="s">
        <v>418</v>
      </c>
      <c r="P117" s="78"/>
      <c r="Q117" s="113" t="s">
        <v>421</v>
      </c>
      <c r="R117" s="114" t="s">
        <v>54</v>
      </c>
      <c r="S117" s="78" t="s">
        <v>55</v>
      </c>
      <c r="T117" s="115">
        <v>1.1299999999999999</v>
      </c>
      <c r="U117" s="115">
        <v>0.74</v>
      </c>
      <c r="V117" s="116">
        <v>0.16</v>
      </c>
      <c r="W117" s="115">
        <v>3.39</v>
      </c>
      <c r="X117" s="115">
        <v>1.48</v>
      </c>
      <c r="Y117" s="116">
        <v>0.48</v>
      </c>
    </row>
    <row r="118" spans="1:25" s="17" customFormat="1" x14ac:dyDescent="0.3">
      <c r="A118" s="78" t="s">
        <v>364</v>
      </c>
      <c r="B118" s="78" t="s">
        <v>605</v>
      </c>
      <c r="C118" s="79">
        <v>260</v>
      </c>
      <c r="D118" s="78" t="s">
        <v>406</v>
      </c>
      <c r="E118" s="78" t="s">
        <v>422</v>
      </c>
      <c r="F118" s="78" t="s">
        <v>423</v>
      </c>
      <c r="G118" s="110">
        <v>49</v>
      </c>
      <c r="H118" s="36">
        <v>78.857855999999998</v>
      </c>
      <c r="I118" s="79" t="s">
        <v>68</v>
      </c>
      <c r="J118" s="72" t="s">
        <v>50</v>
      </c>
      <c r="K118" s="72" t="s">
        <v>51</v>
      </c>
      <c r="L118" s="111"/>
      <c r="M118" s="72" t="s">
        <v>51</v>
      </c>
      <c r="N118" s="112"/>
      <c r="O118" s="117" t="s">
        <v>418</v>
      </c>
      <c r="P118" s="78"/>
      <c r="Q118" s="113" t="s">
        <v>421</v>
      </c>
      <c r="R118" s="114" t="s">
        <v>54</v>
      </c>
      <c r="S118" s="78" t="s">
        <v>55</v>
      </c>
      <c r="T118" s="115">
        <v>7.6</v>
      </c>
      <c r="U118" s="115">
        <v>0.52</v>
      </c>
      <c r="V118" s="116">
        <v>0.16</v>
      </c>
      <c r="W118" s="115">
        <v>22.8</v>
      </c>
      <c r="X118" s="115">
        <v>1.04</v>
      </c>
      <c r="Y118" s="116">
        <v>0.47</v>
      </c>
    </row>
    <row r="119" spans="1:25" s="17" customFormat="1" ht="26" x14ac:dyDescent="0.3">
      <c r="A119" s="78" t="s">
        <v>364</v>
      </c>
      <c r="B119" s="78" t="s">
        <v>424</v>
      </c>
      <c r="C119" s="79">
        <v>261</v>
      </c>
      <c r="D119" s="78" t="s">
        <v>425</v>
      </c>
      <c r="E119" s="78" t="s">
        <v>606</v>
      </c>
      <c r="F119" s="78" t="s">
        <v>426</v>
      </c>
      <c r="G119" s="110">
        <v>33</v>
      </c>
      <c r="H119" s="36">
        <v>53.1</v>
      </c>
      <c r="I119" s="79" t="s">
        <v>68</v>
      </c>
      <c r="J119" s="72" t="s">
        <v>50</v>
      </c>
      <c r="K119" s="72" t="s">
        <v>51</v>
      </c>
      <c r="L119" s="111"/>
      <c r="M119" s="72" t="s">
        <v>51</v>
      </c>
      <c r="N119" s="112"/>
      <c r="O119" s="117" t="s">
        <v>418</v>
      </c>
      <c r="P119" s="78"/>
      <c r="Q119" s="113" t="s">
        <v>427</v>
      </c>
      <c r="R119" s="114" t="s">
        <v>54</v>
      </c>
      <c r="S119" s="78" t="s">
        <v>55</v>
      </c>
      <c r="T119" s="115">
        <v>6.64</v>
      </c>
      <c r="U119" s="115">
        <v>0.41</v>
      </c>
      <c r="V119" s="116">
        <v>0.27</v>
      </c>
      <c r="W119" s="115">
        <v>31.65</v>
      </c>
      <c r="X119" s="115">
        <v>1.72</v>
      </c>
      <c r="Y119" s="116">
        <v>0.97</v>
      </c>
    </row>
    <row r="120" spans="1:25" s="17" customFormat="1" x14ac:dyDescent="0.3">
      <c r="A120" s="78" t="s">
        <v>364</v>
      </c>
      <c r="B120" s="78" t="s">
        <v>428</v>
      </c>
      <c r="C120" s="79">
        <v>262</v>
      </c>
      <c r="D120" s="78" t="s">
        <v>596</v>
      </c>
      <c r="E120" s="78" t="s">
        <v>429</v>
      </c>
      <c r="F120" s="78" t="s">
        <v>430</v>
      </c>
      <c r="G120" s="110"/>
      <c r="H120" s="110">
        <v>41.25</v>
      </c>
      <c r="I120" s="79" t="s">
        <v>68</v>
      </c>
      <c r="J120" s="72" t="s">
        <v>62</v>
      </c>
      <c r="K120" s="72" t="s">
        <v>51</v>
      </c>
      <c r="L120" s="111"/>
      <c r="M120" s="72" t="s">
        <v>51</v>
      </c>
      <c r="N120" s="112"/>
      <c r="O120" s="117" t="s">
        <v>418</v>
      </c>
      <c r="P120" s="78">
        <v>0.97</v>
      </c>
      <c r="Q120" s="113"/>
      <c r="R120" s="114" t="s">
        <v>54</v>
      </c>
      <c r="S120" s="78" t="s">
        <v>55</v>
      </c>
      <c r="T120" s="115">
        <v>3.36</v>
      </c>
      <c r="U120" s="115">
        <v>0.28999999999999998</v>
      </c>
      <c r="V120" s="116">
        <v>0.19</v>
      </c>
      <c r="W120" s="115">
        <v>16.8</v>
      </c>
      <c r="X120" s="115">
        <v>0.57999999999999996</v>
      </c>
      <c r="Y120" s="116">
        <v>0.38</v>
      </c>
    </row>
    <row r="121" spans="1:25" s="17" customFormat="1" x14ac:dyDescent="0.3">
      <c r="A121" s="78" t="s">
        <v>414</v>
      </c>
      <c r="B121" s="78" t="s">
        <v>431</v>
      </c>
      <c r="C121" s="79">
        <v>263</v>
      </c>
      <c r="D121" s="109" t="s">
        <v>406</v>
      </c>
      <c r="E121" s="109" t="s">
        <v>432</v>
      </c>
      <c r="F121" s="78" t="s">
        <v>433</v>
      </c>
      <c r="G121" s="110">
        <v>4</v>
      </c>
      <c r="H121" s="110">
        <v>6.4</v>
      </c>
      <c r="I121" s="79" t="s">
        <v>68</v>
      </c>
      <c r="J121" s="79" t="s">
        <v>62</v>
      </c>
      <c r="K121" s="72" t="s">
        <v>51</v>
      </c>
      <c r="L121" s="111"/>
      <c r="M121" s="72" t="s">
        <v>51</v>
      </c>
      <c r="N121" s="112"/>
      <c r="O121" s="117" t="s">
        <v>418</v>
      </c>
      <c r="P121" s="78"/>
      <c r="Q121" s="113" t="s">
        <v>434</v>
      </c>
      <c r="R121" s="114" t="s">
        <v>54</v>
      </c>
      <c r="S121" s="78" t="s">
        <v>55</v>
      </c>
      <c r="T121" s="115">
        <v>1.1499999999999999</v>
      </c>
      <c r="U121" s="115">
        <v>0.76</v>
      </c>
      <c r="V121" s="116">
        <v>0.28999999999999998</v>
      </c>
      <c r="W121" s="115">
        <v>5.75</v>
      </c>
      <c r="X121" s="115">
        <v>2.2999999999999998</v>
      </c>
      <c r="Y121" s="116">
        <v>0.86</v>
      </c>
    </row>
    <row r="122" spans="1:25" s="17" customFormat="1" x14ac:dyDescent="0.3">
      <c r="A122" s="78" t="s">
        <v>364</v>
      </c>
      <c r="B122" s="78" t="s">
        <v>435</v>
      </c>
      <c r="C122" s="72">
        <v>321</v>
      </c>
      <c r="D122" s="78" t="s">
        <v>596</v>
      </c>
      <c r="E122" s="78" t="s">
        <v>405</v>
      </c>
      <c r="F122" s="80" t="s">
        <v>436</v>
      </c>
      <c r="G122" s="110">
        <v>27.17</v>
      </c>
      <c r="H122" s="110">
        <v>43.73</v>
      </c>
      <c r="I122" s="79" t="s">
        <v>68</v>
      </c>
      <c r="J122" s="79" t="s">
        <v>31</v>
      </c>
      <c r="K122" s="72"/>
      <c r="L122" s="111"/>
      <c r="M122" s="72" t="s">
        <v>51</v>
      </c>
      <c r="N122" s="112"/>
      <c r="O122" s="113" t="s">
        <v>418</v>
      </c>
      <c r="P122" s="78"/>
      <c r="Q122" s="113" t="s">
        <v>607</v>
      </c>
      <c r="R122" s="114" t="s">
        <v>54</v>
      </c>
      <c r="S122" s="78" t="s">
        <v>55</v>
      </c>
      <c r="T122" s="115">
        <v>3.68</v>
      </c>
      <c r="U122" s="115">
        <v>0.32</v>
      </c>
      <c r="V122" s="116">
        <v>0.19</v>
      </c>
      <c r="W122" s="115">
        <v>18.399999999999999</v>
      </c>
      <c r="X122" s="115">
        <v>0.64</v>
      </c>
      <c r="Y122" s="116">
        <v>0.38</v>
      </c>
    </row>
    <row r="123" spans="1:25" s="17" customFormat="1" x14ac:dyDescent="0.3">
      <c r="A123" s="78" t="s">
        <v>364</v>
      </c>
      <c r="B123" s="78" t="s">
        <v>437</v>
      </c>
      <c r="C123" s="79">
        <v>323</v>
      </c>
      <c r="D123" s="78" t="s">
        <v>406</v>
      </c>
      <c r="E123" s="78" t="s">
        <v>438</v>
      </c>
      <c r="F123" s="78" t="s">
        <v>439</v>
      </c>
      <c r="G123" s="110">
        <v>4.0999999999999996</v>
      </c>
      <c r="H123" s="110">
        <v>6.6</v>
      </c>
      <c r="I123" s="79" t="s">
        <v>68</v>
      </c>
      <c r="J123" s="79" t="s">
        <v>62</v>
      </c>
      <c r="K123" s="72" t="s">
        <v>51</v>
      </c>
      <c r="L123" s="111"/>
      <c r="M123" s="72" t="s">
        <v>51</v>
      </c>
      <c r="N123" s="112"/>
      <c r="O123" s="117" t="s">
        <v>418</v>
      </c>
      <c r="P123" s="78"/>
      <c r="Q123" s="113" t="s">
        <v>608</v>
      </c>
      <c r="R123" s="114" t="s">
        <v>54</v>
      </c>
      <c r="S123" s="78" t="s">
        <v>69</v>
      </c>
      <c r="T123" s="115">
        <v>0.78</v>
      </c>
      <c r="U123" s="115">
        <v>0.78</v>
      </c>
      <c r="V123" s="116">
        <v>0.19</v>
      </c>
      <c r="W123" s="115">
        <v>3.9</v>
      </c>
      <c r="X123" s="115">
        <v>1.56</v>
      </c>
      <c r="Y123" s="116">
        <v>0.56999999999999995</v>
      </c>
    </row>
    <row r="124" spans="1:25" s="17" customFormat="1" x14ac:dyDescent="0.3">
      <c r="A124" s="78" t="s">
        <v>364</v>
      </c>
      <c r="B124" s="78" t="s">
        <v>609</v>
      </c>
      <c r="C124" s="72">
        <v>324</v>
      </c>
      <c r="D124" s="78" t="s">
        <v>406</v>
      </c>
      <c r="E124" s="78" t="s">
        <v>440</v>
      </c>
      <c r="F124" s="78" t="s">
        <v>441</v>
      </c>
      <c r="G124" s="110">
        <v>6.62</v>
      </c>
      <c r="H124" s="110">
        <v>10.65</v>
      </c>
      <c r="I124" s="79" t="s">
        <v>68</v>
      </c>
      <c r="J124" s="79" t="s">
        <v>62</v>
      </c>
      <c r="K124" s="72" t="s">
        <v>51</v>
      </c>
      <c r="L124" s="111"/>
      <c r="M124" s="72" t="s">
        <v>51</v>
      </c>
      <c r="N124" s="112"/>
      <c r="O124" s="113" t="s">
        <v>368</v>
      </c>
      <c r="P124" s="78"/>
      <c r="Q124" s="113" t="s">
        <v>608</v>
      </c>
      <c r="R124" s="114" t="s">
        <v>54</v>
      </c>
      <c r="S124" s="78" t="s">
        <v>55</v>
      </c>
      <c r="T124" s="115">
        <v>1.41</v>
      </c>
      <c r="U124" s="115">
        <v>0.62</v>
      </c>
      <c r="V124" s="116">
        <v>0.21</v>
      </c>
      <c r="W124" s="115">
        <v>7.05</v>
      </c>
      <c r="X124" s="115">
        <v>1.24</v>
      </c>
      <c r="Y124" s="116">
        <v>0.63</v>
      </c>
    </row>
    <row r="125" spans="1:25" s="17" customFormat="1" x14ac:dyDescent="0.3">
      <c r="A125" s="78" t="s">
        <v>364</v>
      </c>
      <c r="B125" s="78" t="s">
        <v>610</v>
      </c>
      <c r="C125" s="72">
        <v>324</v>
      </c>
      <c r="D125" s="78" t="s">
        <v>406</v>
      </c>
      <c r="E125" s="78" t="s">
        <v>440</v>
      </c>
      <c r="F125" s="78" t="s">
        <v>442</v>
      </c>
      <c r="G125" s="110">
        <v>15.67</v>
      </c>
      <c r="H125" s="110">
        <v>25.22</v>
      </c>
      <c r="I125" s="79" t="s">
        <v>68</v>
      </c>
      <c r="J125" s="79" t="s">
        <v>62</v>
      </c>
      <c r="K125" s="72" t="s">
        <v>51</v>
      </c>
      <c r="L125" s="111"/>
      <c r="M125" s="72" t="s">
        <v>51</v>
      </c>
      <c r="N125" s="112"/>
      <c r="O125" s="113" t="s">
        <v>368</v>
      </c>
      <c r="P125" s="78"/>
      <c r="Q125" s="113" t="s">
        <v>608</v>
      </c>
      <c r="R125" s="114" t="s">
        <v>54</v>
      </c>
      <c r="S125" s="78" t="s">
        <v>55</v>
      </c>
      <c r="T125" s="115">
        <v>3.34</v>
      </c>
      <c r="U125" s="115">
        <v>0.48</v>
      </c>
      <c r="V125" s="116">
        <v>0.21</v>
      </c>
      <c r="W125" s="115">
        <v>16.7</v>
      </c>
      <c r="X125" s="115">
        <v>0.96</v>
      </c>
      <c r="Y125" s="116">
        <v>0.63</v>
      </c>
    </row>
    <row r="126" spans="1:25" s="17" customFormat="1" x14ac:dyDescent="0.3">
      <c r="A126" s="78" t="s">
        <v>364</v>
      </c>
      <c r="B126" s="78" t="s">
        <v>611</v>
      </c>
      <c r="C126" s="72">
        <v>324</v>
      </c>
      <c r="D126" s="78" t="s">
        <v>406</v>
      </c>
      <c r="E126" s="78" t="s">
        <v>442</v>
      </c>
      <c r="F126" s="78" t="s">
        <v>443</v>
      </c>
      <c r="G126" s="110">
        <v>37.799999999999997</v>
      </c>
      <c r="H126" s="110">
        <v>60.83</v>
      </c>
      <c r="I126" s="79" t="s">
        <v>68</v>
      </c>
      <c r="J126" s="79" t="s">
        <v>62</v>
      </c>
      <c r="K126" s="72" t="s">
        <v>51</v>
      </c>
      <c r="L126" s="111"/>
      <c r="M126" s="72" t="s">
        <v>51</v>
      </c>
      <c r="N126" s="112"/>
      <c r="O126" s="113" t="s">
        <v>368</v>
      </c>
      <c r="P126" s="78"/>
      <c r="Q126" s="113" t="s">
        <v>444</v>
      </c>
      <c r="R126" s="114" t="s">
        <v>54</v>
      </c>
      <c r="S126" s="78" t="s">
        <v>55</v>
      </c>
      <c r="T126" s="115">
        <v>8.2799999999999994</v>
      </c>
      <c r="U126" s="115">
        <v>0.48</v>
      </c>
      <c r="V126" s="116">
        <v>0.22</v>
      </c>
      <c r="W126" s="115">
        <v>41.4</v>
      </c>
      <c r="X126" s="115">
        <v>0.96</v>
      </c>
      <c r="Y126" s="116">
        <v>0.66</v>
      </c>
    </row>
    <row r="127" spans="1:25" s="17" customFormat="1" x14ac:dyDescent="0.3">
      <c r="A127" s="78" t="s">
        <v>364</v>
      </c>
      <c r="B127" s="78" t="s">
        <v>612</v>
      </c>
      <c r="C127" s="72">
        <v>324</v>
      </c>
      <c r="D127" s="78" t="s">
        <v>445</v>
      </c>
      <c r="E127" s="78" t="s">
        <v>613</v>
      </c>
      <c r="F127" s="78" t="s">
        <v>614</v>
      </c>
      <c r="G127" s="110">
        <v>13.6</v>
      </c>
      <c r="H127" s="110">
        <v>21.89</v>
      </c>
      <c r="I127" s="79" t="s">
        <v>68</v>
      </c>
      <c r="J127" s="79" t="s">
        <v>62</v>
      </c>
      <c r="K127" s="72" t="s">
        <v>51</v>
      </c>
      <c r="L127" s="111"/>
      <c r="M127" s="72" t="s">
        <v>51</v>
      </c>
      <c r="N127" s="112"/>
      <c r="O127" s="113" t="s">
        <v>373</v>
      </c>
      <c r="P127" s="78"/>
      <c r="Q127" s="113" t="s">
        <v>600</v>
      </c>
      <c r="R127" s="114" t="s">
        <v>54</v>
      </c>
      <c r="S127" s="78" t="s">
        <v>55</v>
      </c>
      <c r="T127" s="115">
        <v>2.8</v>
      </c>
      <c r="U127" s="115">
        <v>0.4</v>
      </c>
      <c r="V127" s="116">
        <v>0.03</v>
      </c>
      <c r="W127" s="115">
        <v>14</v>
      </c>
      <c r="X127" s="115">
        <v>0.8</v>
      </c>
      <c r="Y127" s="116">
        <v>0.09</v>
      </c>
    </row>
    <row r="128" spans="1:25" s="17" customFormat="1" x14ac:dyDescent="0.3">
      <c r="A128" s="78" t="s">
        <v>364</v>
      </c>
      <c r="B128" s="78" t="s">
        <v>446</v>
      </c>
      <c r="C128" s="72">
        <v>327</v>
      </c>
      <c r="D128" s="78" t="s">
        <v>615</v>
      </c>
      <c r="E128" s="78" t="s">
        <v>423</v>
      </c>
      <c r="F128" s="78" t="s">
        <v>440</v>
      </c>
      <c r="G128" s="110">
        <v>41</v>
      </c>
      <c r="H128" s="110">
        <v>65.98</v>
      </c>
      <c r="I128" s="79" t="s">
        <v>68</v>
      </c>
      <c r="J128" s="79" t="s">
        <v>50</v>
      </c>
      <c r="K128" s="72" t="s">
        <v>51</v>
      </c>
      <c r="L128" s="111"/>
      <c r="M128" s="72" t="s">
        <v>51</v>
      </c>
      <c r="N128" s="112"/>
      <c r="O128" s="113" t="s">
        <v>418</v>
      </c>
      <c r="P128" s="78"/>
      <c r="Q128" s="113"/>
      <c r="R128" s="114" t="s">
        <v>54</v>
      </c>
      <c r="S128" s="78" t="s">
        <v>55</v>
      </c>
      <c r="T128" s="115">
        <v>8.77</v>
      </c>
      <c r="U128" s="115">
        <v>0.51</v>
      </c>
      <c r="V128" s="116">
        <v>0.17</v>
      </c>
      <c r="W128" s="115">
        <v>30.32</v>
      </c>
      <c r="X128" s="115">
        <v>1.54</v>
      </c>
      <c r="Y128" s="116">
        <v>0.66</v>
      </c>
    </row>
    <row r="129" spans="1:25" s="17" customFormat="1" x14ac:dyDescent="0.3">
      <c r="A129" s="78" t="s">
        <v>364</v>
      </c>
      <c r="B129" s="78" t="s">
        <v>447</v>
      </c>
      <c r="C129" s="72">
        <v>330</v>
      </c>
      <c r="D129" s="78" t="s">
        <v>448</v>
      </c>
      <c r="E129" s="78" t="s">
        <v>449</v>
      </c>
      <c r="F129" s="78" t="s">
        <v>450</v>
      </c>
      <c r="G129" s="120" t="s">
        <v>451</v>
      </c>
      <c r="H129" s="110">
        <v>11.45</v>
      </c>
      <c r="I129" s="79" t="s">
        <v>115</v>
      </c>
      <c r="J129" s="79" t="s">
        <v>62</v>
      </c>
      <c r="K129" s="72" t="s">
        <v>51</v>
      </c>
      <c r="L129" s="111"/>
      <c r="M129" s="72" t="s">
        <v>51</v>
      </c>
      <c r="N129" s="112"/>
      <c r="O129" s="113" t="s">
        <v>418</v>
      </c>
      <c r="P129" s="78"/>
      <c r="Q129" s="113" t="s">
        <v>616</v>
      </c>
      <c r="R129" s="114" t="s">
        <v>54</v>
      </c>
      <c r="S129" s="78" t="s">
        <v>55</v>
      </c>
      <c r="T129" s="115">
        <v>1</v>
      </c>
      <c r="U129" s="115">
        <v>0.5</v>
      </c>
      <c r="V129" s="116">
        <v>0.27</v>
      </c>
      <c r="W129" s="115">
        <v>5</v>
      </c>
      <c r="X129" s="115">
        <v>1</v>
      </c>
      <c r="Y129" s="116">
        <v>0.76</v>
      </c>
    </row>
    <row r="130" spans="1:25" s="17" customFormat="1" x14ac:dyDescent="0.3">
      <c r="A130" s="78" t="s">
        <v>381</v>
      </c>
      <c r="B130" s="78" t="s">
        <v>617</v>
      </c>
      <c r="C130" s="72">
        <v>331</v>
      </c>
      <c r="D130" s="78" t="s">
        <v>410</v>
      </c>
      <c r="E130" s="78" t="s">
        <v>416</v>
      </c>
      <c r="F130" s="78" t="s">
        <v>452</v>
      </c>
      <c r="G130" s="110">
        <v>1.2</v>
      </c>
      <c r="H130" s="110">
        <v>1.93</v>
      </c>
      <c r="I130" s="79" t="s">
        <v>68</v>
      </c>
      <c r="J130" s="79" t="s">
        <v>62</v>
      </c>
      <c r="K130" s="72"/>
      <c r="L130" s="111"/>
      <c r="M130" s="72" t="s">
        <v>51</v>
      </c>
      <c r="N130" s="112"/>
      <c r="O130" s="113" t="s">
        <v>413</v>
      </c>
      <c r="P130" s="78"/>
      <c r="Q130" s="113"/>
      <c r="R130" s="114" t="s">
        <v>54</v>
      </c>
      <c r="S130" s="78" t="s">
        <v>55</v>
      </c>
      <c r="T130" s="115">
        <v>0.6</v>
      </c>
      <c r="U130" s="115">
        <v>0.6</v>
      </c>
      <c r="V130" s="116">
        <v>0.5</v>
      </c>
      <c r="W130" s="115">
        <v>2.39</v>
      </c>
      <c r="X130" s="115">
        <v>2.39</v>
      </c>
      <c r="Y130" s="116">
        <v>1.99</v>
      </c>
    </row>
    <row r="131" spans="1:25" s="17" customFormat="1" x14ac:dyDescent="0.3">
      <c r="A131" s="78" t="s">
        <v>364</v>
      </c>
      <c r="B131" s="78" t="s">
        <v>617</v>
      </c>
      <c r="C131" s="72">
        <v>331</v>
      </c>
      <c r="D131" s="78" t="s">
        <v>410</v>
      </c>
      <c r="E131" s="78" t="s">
        <v>452</v>
      </c>
      <c r="F131" s="78" t="s">
        <v>432</v>
      </c>
      <c r="G131" s="110">
        <v>5</v>
      </c>
      <c r="H131" s="110">
        <v>8.0500000000000007</v>
      </c>
      <c r="I131" s="79" t="s">
        <v>68</v>
      </c>
      <c r="J131" s="79" t="s">
        <v>62</v>
      </c>
      <c r="K131" s="72"/>
      <c r="L131" s="111"/>
      <c r="M131" s="72" t="s">
        <v>51</v>
      </c>
      <c r="N131" s="112"/>
      <c r="O131" s="113" t="s">
        <v>413</v>
      </c>
      <c r="P131" s="78"/>
      <c r="Q131" s="113" t="s">
        <v>453</v>
      </c>
      <c r="R131" s="114" t="s">
        <v>54</v>
      </c>
      <c r="S131" s="78" t="s">
        <v>55</v>
      </c>
      <c r="T131" s="115">
        <v>1.82</v>
      </c>
      <c r="U131" s="115">
        <v>0.6</v>
      </c>
      <c r="V131" s="116">
        <v>0.36</v>
      </c>
      <c r="W131" s="115">
        <v>7.26</v>
      </c>
      <c r="X131" s="115">
        <v>2.39</v>
      </c>
      <c r="Y131" s="116">
        <v>1.45</v>
      </c>
    </row>
    <row r="132" spans="1:25" s="17" customFormat="1" x14ac:dyDescent="0.3">
      <c r="A132" s="78" t="s">
        <v>364</v>
      </c>
      <c r="B132" s="78" t="s">
        <v>458</v>
      </c>
      <c r="C132" s="72">
        <v>345</v>
      </c>
      <c r="D132" s="78" t="s">
        <v>454</v>
      </c>
      <c r="E132" s="78" t="s">
        <v>459</v>
      </c>
      <c r="F132" s="78" t="s">
        <v>618</v>
      </c>
      <c r="G132" s="120">
        <v>23.7</v>
      </c>
      <c r="H132" s="110">
        <v>38.1</v>
      </c>
      <c r="I132" s="79" t="s">
        <v>68</v>
      </c>
      <c r="J132" s="79" t="s">
        <v>62</v>
      </c>
      <c r="K132" s="72"/>
      <c r="L132" s="111" t="s">
        <v>455</v>
      </c>
      <c r="M132" s="72"/>
      <c r="N132" s="112"/>
      <c r="O132" s="113" t="s">
        <v>456</v>
      </c>
      <c r="P132" s="78"/>
      <c r="Q132" s="113" t="s">
        <v>619</v>
      </c>
      <c r="R132" s="114" t="s">
        <v>54</v>
      </c>
      <c r="S132" s="78" t="s">
        <v>69</v>
      </c>
      <c r="T132" s="115">
        <v>7</v>
      </c>
      <c r="U132" s="115">
        <v>1</v>
      </c>
      <c r="V132" s="116">
        <v>-7.0000000000000007E-2</v>
      </c>
      <c r="W132" s="115" t="s">
        <v>457</v>
      </c>
      <c r="X132" s="115" t="s">
        <v>457</v>
      </c>
      <c r="Y132" s="116" t="s">
        <v>457</v>
      </c>
    </row>
    <row r="133" spans="1:25" s="17" customFormat="1" x14ac:dyDescent="0.3">
      <c r="A133" s="17" t="s">
        <v>364</v>
      </c>
      <c r="B133" s="78" t="s">
        <v>460</v>
      </c>
      <c r="C133" s="72">
        <v>348</v>
      </c>
      <c r="D133" s="78" t="s">
        <v>370</v>
      </c>
      <c r="E133" s="78" t="s">
        <v>461</v>
      </c>
      <c r="F133" s="78" t="s">
        <v>620</v>
      </c>
      <c r="G133" s="120">
        <v>8.9</v>
      </c>
      <c r="H133" s="110">
        <v>11.6</v>
      </c>
      <c r="I133" s="79" t="s">
        <v>462</v>
      </c>
      <c r="J133" s="79" t="s">
        <v>62</v>
      </c>
      <c r="K133" s="72"/>
      <c r="L133" s="111"/>
      <c r="M133" s="72" t="s">
        <v>51</v>
      </c>
      <c r="N133" s="112"/>
      <c r="O133" s="113" t="s">
        <v>373</v>
      </c>
      <c r="P133" s="78"/>
      <c r="Q133" s="113" t="s">
        <v>388</v>
      </c>
      <c r="R133" s="114" t="s">
        <v>54</v>
      </c>
      <c r="S133" s="78" t="s">
        <v>55</v>
      </c>
      <c r="T133" s="115">
        <v>1.75</v>
      </c>
      <c r="U133" s="115">
        <v>1.5</v>
      </c>
      <c r="V133" s="116">
        <v>0.16</v>
      </c>
      <c r="W133" s="115">
        <v>8.75</v>
      </c>
      <c r="X133" s="115">
        <v>3.5</v>
      </c>
      <c r="Y133" s="116">
        <v>0.62</v>
      </c>
    </row>
    <row r="134" spans="1:25" s="17" customFormat="1" x14ac:dyDescent="0.3">
      <c r="A134" s="78" t="s">
        <v>364</v>
      </c>
      <c r="B134" s="78" t="s">
        <v>460</v>
      </c>
      <c r="C134" s="72">
        <v>348</v>
      </c>
      <c r="D134" s="78" t="s">
        <v>406</v>
      </c>
      <c r="E134" s="78" t="s">
        <v>620</v>
      </c>
      <c r="F134" s="78" t="s">
        <v>621</v>
      </c>
      <c r="G134" s="120">
        <v>6.4</v>
      </c>
      <c r="H134" s="110">
        <v>10.3</v>
      </c>
      <c r="I134" s="79" t="s">
        <v>68</v>
      </c>
      <c r="J134" s="79" t="s">
        <v>50</v>
      </c>
      <c r="K134" s="72"/>
      <c r="L134" s="111"/>
      <c r="M134" s="72"/>
      <c r="N134" s="112"/>
      <c r="O134" s="113" t="s">
        <v>368</v>
      </c>
      <c r="P134" s="78"/>
      <c r="Q134" s="113" t="s">
        <v>622</v>
      </c>
      <c r="R134" s="114"/>
      <c r="S134" s="78" t="s">
        <v>55</v>
      </c>
      <c r="T134" s="115">
        <v>1.75</v>
      </c>
      <c r="U134" s="115">
        <v>0.54</v>
      </c>
      <c r="V134" s="116">
        <v>0.27</v>
      </c>
      <c r="W134" s="115">
        <v>8.75</v>
      </c>
      <c r="X134" s="115">
        <v>1.08</v>
      </c>
      <c r="Y134" s="116">
        <v>0.81</v>
      </c>
    </row>
    <row r="135" spans="1:25" s="17" customFormat="1" x14ac:dyDescent="0.3">
      <c r="A135" s="78" t="s">
        <v>381</v>
      </c>
      <c r="B135" s="78" t="s">
        <v>464</v>
      </c>
      <c r="C135" s="72">
        <v>355</v>
      </c>
      <c r="D135" s="78" t="s">
        <v>410</v>
      </c>
      <c r="E135" s="78" t="s">
        <v>432</v>
      </c>
      <c r="F135" s="78" t="s">
        <v>623</v>
      </c>
      <c r="G135" s="120">
        <v>11</v>
      </c>
      <c r="H135" s="110">
        <v>17.7</v>
      </c>
      <c r="I135" s="79" t="s">
        <v>68</v>
      </c>
      <c r="J135" s="79" t="s">
        <v>62</v>
      </c>
      <c r="K135" s="72"/>
      <c r="L135" s="111" t="s">
        <v>348</v>
      </c>
      <c r="M135" s="72" t="s">
        <v>51</v>
      </c>
      <c r="N135" s="112"/>
      <c r="O135" s="113" t="s">
        <v>418</v>
      </c>
      <c r="P135" s="78"/>
      <c r="Q135" s="113"/>
      <c r="R135" s="114" t="s">
        <v>54</v>
      </c>
      <c r="S135" s="78" t="s">
        <v>64</v>
      </c>
      <c r="T135" s="115" t="s">
        <v>465</v>
      </c>
      <c r="U135" s="115">
        <v>0.35</v>
      </c>
      <c r="V135" s="116">
        <v>0.04</v>
      </c>
      <c r="W135" s="115" t="s">
        <v>457</v>
      </c>
      <c r="X135" s="115" t="s">
        <v>457</v>
      </c>
      <c r="Y135" s="116" t="s">
        <v>457</v>
      </c>
    </row>
    <row r="136" spans="1:25" s="17" customFormat="1" x14ac:dyDescent="0.3">
      <c r="A136" s="78" t="s">
        <v>364</v>
      </c>
      <c r="B136" s="78" t="s">
        <v>624</v>
      </c>
      <c r="C136" s="72">
        <v>353</v>
      </c>
      <c r="D136" s="78" t="s">
        <v>410</v>
      </c>
      <c r="E136" s="78" t="s">
        <v>625</v>
      </c>
      <c r="F136" s="78" t="s">
        <v>626</v>
      </c>
      <c r="G136" s="120">
        <v>3.9</v>
      </c>
      <c r="H136" s="110">
        <v>6.27</v>
      </c>
      <c r="I136" s="79" t="s">
        <v>68</v>
      </c>
      <c r="J136" s="79" t="s">
        <v>62</v>
      </c>
      <c r="K136" s="72"/>
      <c r="L136" s="111"/>
      <c r="M136" s="72" t="s">
        <v>51</v>
      </c>
      <c r="N136" s="112"/>
      <c r="O136" s="113" t="s">
        <v>418</v>
      </c>
      <c r="P136" s="78"/>
      <c r="Q136" s="113"/>
      <c r="R136" s="114" t="s">
        <v>54</v>
      </c>
      <c r="S136" s="78" t="s">
        <v>55</v>
      </c>
      <c r="T136" s="115">
        <v>0.94</v>
      </c>
      <c r="U136" s="115">
        <v>0.94</v>
      </c>
      <c r="V136" s="116">
        <v>0.24</v>
      </c>
      <c r="W136" s="115">
        <v>3.77</v>
      </c>
      <c r="X136" s="115">
        <v>3.77</v>
      </c>
      <c r="Y136" s="116">
        <v>0.97</v>
      </c>
    </row>
    <row r="137" spans="1:25" s="17" customFormat="1" x14ac:dyDescent="0.3">
      <c r="A137" s="78" t="s">
        <v>364</v>
      </c>
      <c r="B137" s="78" t="s">
        <v>627</v>
      </c>
      <c r="C137" s="72">
        <v>369</v>
      </c>
      <c r="D137" s="78" t="s">
        <v>410</v>
      </c>
      <c r="E137" s="78" t="s">
        <v>628</v>
      </c>
      <c r="F137" s="78" t="s">
        <v>629</v>
      </c>
      <c r="G137" s="120">
        <v>3.6</v>
      </c>
      <c r="H137" s="110">
        <v>5.79</v>
      </c>
      <c r="I137" s="79" t="s">
        <v>68</v>
      </c>
      <c r="J137" s="79" t="s">
        <v>62</v>
      </c>
      <c r="K137" s="72"/>
      <c r="L137" s="111"/>
      <c r="M137" s="72" t="s">
        <v>51</v>
      </c>
      <c r="N137" s="112"/>
      <c r="O137" s="113" t="s">
        <v>418</v>
      </c>
      <c r="P137" s="78"/>
      <c r="Q137" s="113"/>
      <c r="R137" s="114" t="s">
        <v>54</v>
      </c>
      <c r="S137" s="78" t="s">
        <v>55</v>
      </c>
      <c r="T137" s="115">
        <v>1.01</v>
      </c>
      <c r="U137" s="115">
        <v>1.01</v>
      </c>
      <c r="V137" s="116">
        <v>0.28000000000000003</v>
      </c>
      <c r="W137" s="115">
        <v>4.05</v>
      </c>
      <c r="X137" s="115">
        <v>4.05</v>
      </c>
      <c r="Y137" s="116">
        <v>1.1200000000000001</v>
      </c>
    </row>
    <row r="138" spans="1:25" s="17" customFormat="1" x14ac:dyDescent="0.3">
      <c r="A138" s="78" t="s">
        <v>381</v>
      </c>
      <c r="B138" s="78" t="s">
        <v>630</v>
      </c>
      <c r="C138" s="72">
        <v>370</v>
      </c>
      <c r="D138" s="78" t="s">
        <v>596</v>
      </c>
      <c r="E138" s="78" t="s">
        <v>436</v>
      </c>
      <c r="F138" s="78" t="s">
        <v>631</v>
      </c>
      <c r="G138" s="120">
        <v>10.130000000000001</v>
      </c>
      <c r="H138" s="110">
        <v>16.3</v>
      </c>
      <c r="I138" s="79" t="s">
        <v>68</v>
      </c>
      <c r="J138" s="79" t="s">
        <v>62</v>
      </c>
      <c r="K138" s="72"/>
      <c r="L138" s="111"/>
      <c r="M138" s="72" t="s">
        <v>51</v>
      </c>
      <c r="N138" s="112"/>
      <c r="O138" s="113" t="s">
        <v>418</v>
      </c>
      <c r="P138" s="78">
        <v>0.88</v>
      </c>
      <c r="Q138" s="113" t="s">
        <v>607</v>
      </c>
      <c r="R138" s="114" t="s">
        <v>54</v>
      </c>
      <c r="S138" s="78" t="s">
        <v>55</v>
      </c>
      <c r="T138" s="115">
        <v>1.76</v>
      </c>
      <c r="U138" s="115">
        <v>0.28999999999999998</v>
      </c>
      <c r="V138" s="116">
        <v>0.19</v>
      </c>
      <c r="W138" s="115">
        <v>8.8000000000000007</v>
      </c>
      <c r="X138" s="115">
        <v>0.57999999999999996</v>
      </c>
      <c r="Y138" s="116">
        <v>0.38</v>
      </c>
    </row>
    <row r="139" spans="1:25" s="17" customFormat="1" ht="52" x14ac:dyDescent="0.3">
      <c r="A139" s="78" t="s">
        <v>381</v>
      </c>
      <c r="B139" s="78" t="s">
        <v>632</v>
      </c>
      <c r="C139" s="72">
        <v>371</v>
      </c>
      <c r="D139" s="78" t="s">
        <v>406</v>
      </c>
      <c r="E139" s="78" t="s">
        <v>633</v>
      </c>
      <c r="F139" s="78" t="s">
        <v>634</v>
      </c>
      <c r="G139" s="120">
        <v>12.2</v>
      </c>
      <c r="H139" s="110">
        <v>19.7</v>
      </c>
      <c r="I139" s="79" t="s">
        <v>68</v>
      </c>
      <c r="J139" s="79" t="s">
        <v>62</v>
      </c>
      <c r="K139" s="72" t="s">
        <v>51</v>
      </c>
      <c r="L139" s="111"/>
      <c r="M139" s="72" t="s">
        <v>635</v>
      </c>
      <c r="N139" s="112"/>
      <c r="O139" s="113" t="s">
        <v>418</v>
      </c>
      <c r="P139" s="78">
        <v>4.3</v>
      </c>
      <c r="Q139" s="113" t="s">
        <v>636</v>
      </c>
      <c r="R139" s="114" t="s">
        <v>54</v>
      </c>
      <c r="S139" s="78" t="s">
        <v>69</v>
      </c>
      <c r="T139" s="115">
        <v>4.1100000000000003</v>
      </c>
      <c r="U139" s="115" t="s">
        <v>637</v>
      </c>
      <c r="V139" s="116"/>
      <c r="W139" s="115">
        <v>20.55</v>
      </c>
      <c r="X139" s="115" t="s">
        <v>638</v>
      </c>
      <c r="Y139" s="116"/>
    </row>
    <row r="140" spans="1:25" s="17" customFormat="1" x14ac:dyDescent="0.3">
      <c r="A140" s="78" t="s">
        <v>381</v>
      </c>
      <c r="B140" s="78" t="s">
        <v>639</v>
      </c>
      <c r="C140" s="72">
        <v>372</v>
      </c>
      <c r="D140" s="78" t="s">
        <v>406</v>
      </c>
      <c r="E140" s="78" t="s">
        <v>640</v>
      </c>
      <c r="F140" s="78" t="s">
        <v>641</v>
      </c>
      <c r="G140" s="120">
        <v>13.7</v>
      </c>
      <c r="H140" s="110">
        <v>22.05</v>
      </c>
      <c r="I140" s="79" t="s">
        <v>68</v>
      </c>
      <c r="J140" s="79" t="s">
        <v>62</v>
      </c>
      <c r="K140" s="72" t="s">
        <v>51</v>
      </c>
      <c r="L140" s="111"/>
      <c r="M140" s="72" t="s">
        <v>51</v>
      </c>
      <c r="N140" s="112"/>
      <c r="O140" s="113" t="s">
        <v>418</v>
      </c>
      <c r="P140" s="78"/>
      <c r="Q140" s="113" t="s">
        <v>642</v>
      </c>
      <c r="R140" s="114" t="s">
        <v>54</v>
      </c>
      <c r="S140" s="78" t="s">
        <v>69</v>
      </c>
      <c r="T140" s="115">
        <v>7.8</v>
      </c>
      <c r="U140" s="115" t="s">
        <v>637</v>
      </c>
      <c r="V140" s="116"/>
      <c r="W140" s="115">
        <v>39</v>
      </c>
      <c r="X140" s="115" t="s">
        <v>638</v>
      </c>
      <c r="Y140" s="116"/>
    </row>
    <row r="141" spans="1:25" s="17" customFormat="1" x14ac:dyDescent="0.3">
      <c r="A141" s="78" t="s">
        <v>381</v>
      </c>
      <c r="B141" s="78" t="s">
        <v>643</v>
      </c>
      <c r="C141" s="72">
        <v>373</v>
      </c>
      <c r="D141" s="78" t="s">
        <v>406</v>
      </c>
      <c r="E141" s="78" t="s">
        <v>403</v>
      </c>
      <c r="F141" s="78" t="s">
        <v>644</v>
      </c>
      <c r="G141" s="120">
        <v>2.5</v>
      </c>
      <c r="H141" s="110">
        <v>4.0199999999999996</v>
      </c>
      <c r="I141" s="79" t="s">
        <v>68</v>
      </c>
      <c r="J141" s="79" t="s">
        <v>62</v>
      </c>
      <c r="K141" s="72" t="s">
        <v>51</v>
      </c>
      <c r="L141" s="111"/>
      <c r="M141" s="72" t="s">
        <v>51</v>
      </c>
      <c r="N141" s="112"/>
      <c r="O141" s="113" t="s">
        <v>418</v>
      </c>
      <c r="P141" s="78"/>
      <c r="Q141" s="113" t="s">
        <v>642</v>
      </c>
      <c r="R141" s="114" t="s">
        <v>54</v>
      </c>
      <c r="S141" s="78" t="s">
        <v>69</v>
      </c>
      <c r="T141" s="115">
        <v>1.97</v>
      </c>
      <c r="U141" s="115">
        <v>0.34</v>
      </c>
      <c r="V141" s="116">
        <v>0.31</v>
      </c>
      <c r="W141" s="115">
        <v>4</v>
      </c>
      <c r="X141" s="115">
        <v>1.6</v>
      </c>
      <c r="Y141" s="116">
        <v>0.95</v>
      </c>
    </row>
    <row r="142" spans="1:25" s="17" customFormat="1" ht="26" x14ac:dyDescent="0.3">
      <c r="A142" s="78" t="s">
        <v>364</v>
      </c>
      <c r="B142" s="78" t="s">
        <v>645</v>
      </c>
      <c r="C142" s="153">
        <v>376</v>
      </c>
      <c r="D142" s="78" t="s">
        <v>646</v>
      </c>
      <c r="E142" s="78" t="s">
        <v>647</v>
      </c>
      <c r="F142" s="78" t="s">
        <v>648</v>
      </c>
      <c r="G142" s="120">
        <v>6.5</v>
      </c>
      <c r="H142" s="110">
        <v>10.46</v>
      </c>
      <c r="I142" s="79" t="s">
        <v>68</v>
      </c>
      <c r="J142" s="79" t="s">
        <v>62</v>
      </c>
      <c r="K142" s="72" t="s">
        <v>51</v>
      </c>
      <c r="L142" s="111"/>
      <c r="M142" s="72" t="s">
        <v>51</v>
      </c>
      <c r="N142" s="112"/>
      <c r="O142" s="154" t="s">
        <v>418</v>
      </c>
      <c r="P142" s="78"/>
      <c r="Q142" s="113" t="s">
        <v>649</v>
      </c>
      <c r="R142" s="114" t="s">
        <v>54</v>
      </c>
      <c r="S142" s="78" t="s">
        <v>650</v>
      </c>
      <c r="T142" s="115" t="s">
        <v>131</v>
      </c>
      <c r="U142" s="115" t="s">
        <v>131</v>
      </c>
      <c r="V142" s="116" t="s">
        <v>131</v>
      </c>
      <c r="W142" s="115" t="s">
        <v>131</v>
      </c>
      <c r="X142" s="115" t="s">
        <v>131</v>
      </c>
      <c r="Y142" s="116" t="s">
        <v>131</v>
      </c>
    </row>
    <row r="143" spans="1:25" s="17" customFormat="1" x14ac:dyDescent="0.3">
      <c r="A143" s="78" t="s">
        <v>364</v>
      </c>
      <c r="B143" s="78" t="s">
        <v>651</v>
      </c>
      <c r="C143" s="153">
        <v>377</v>
      </c>
      <c r="D143" s="78" t="s">
        <v>410</v>
      </c>
      <c r="E143" s="78" t="s">
        <v>442</v>
      </c>
      <c r="F143" s="78" t="s">
        <v>652</v>
      </c>
      <c r="G143" s="120">
        <v>8</v>
      </c>
      <c r="H143" s="110">
        <v>12.87</v>
      </c>
      <c r="I143" s="79" t="s">
        <v>68</v>
      </c>
      <c r="J143" s="79" t="s">
        <v>62</v>
      </c>
      <c r="K143" s="72"/>
      <c r="L143" s="111"/>
      <c r="M143" s="72" t="s">
        <v>51</v>
      </c>
      <c r="N143" s="112"/>
      <c r="O143" s="154" t="s">
        <v>418</v>
      </c>
      <c r="P143" s="78"/>
      <c r="Q143" s="113"/>
      <c r="R143" s="114" t="s">
        <v>54</v>
      </c>
      <c r="S143" s="78" t="s">
        <v>55</v>
      </c>
      <c r="T143" s="115">
        <v>2.2999999999999998</v>
      </c>
      <c r="U143" s="115">
        <v>0.59</v>
      </c>
      <c r="V143" s="116">
        <v>0.28999999999999998</v>
      </c>
      <c r="W143" s="115">
        <v>9.19</v>
      </c>
      <c r="X143" s="115">
        <v>2.36</v>
      </c>
      <c r="Y143" s="116">
        <v>1.1499999999999999</v>
      </c>
    </row>
    <row r="144" spans="1:25" s="17" customFormat="1" x14ac:dyDescent="0.3">
      <c r="A144" s="78" t="s">
        <v>364</v>
      </c>
      <c r="B144" s="78" t="s">
        <v>653</v>
      </c>
      <c r="C144" s="153">
        <v>403</v>
      </c>
      <c r="D144" s="78" t="s">
        <v>654</v>
      </c>
      <c r="E144" s="78" t="s">
        <v>655</v>
      </c>
      <c r="F144" s="78" t="s">
        <v>656</v>
      </c>
      <c r="G144" s="120">
        <v>5.2</v>
      </c>
      <c r="H144" s="110">
        <v>8.3699999999999992</v>
      </c>
      <c r="I144" s="79" t="s">
        <v>68</v>
      </c>
      <c r="J144" s="79" t="s">
        <v>62</v>
      </c>
      <c r="K144" s="72" t="s">
        <v>51</v>
      </c>
      <c r="L144" s="111"/>
      <c r="M144" s="72" t="s">
        <v>51</v>
      </c>
      <c r="N144" s="112"/>
      <c r="O144" s="154" t="s">
        <v>418</v>
      </c>
      <c r="P144" s="78"/>
      <c r="Q144" s="113" t="s">
        <v>657</v>
      </c>
      <c r="R144" s="114" t="s">
        <v>54</v>
      </c>
      <c r="S144" s="78" t="s">
        <v>55</v>
      </c>
      <c r="T144" s="115">
        <v>1.8</v>
      </c>
      <c r="U144" s="115">
        <v>1.3</v>
      </c>
      <c r="V144" s="116" t="s">
        <v>658</v>
      </c>
      <c r="W144" s="115">
        <v>9</v>
      </c>
      <c r="X144" s="115">
        <v>2.6</v>
      </c>
      <c r="Y144" s="116" t="s">
        <v>659</v>
      </c>
    </row>
    <row r="145" spans="1:28" s="17" customFormat="1" x14ac:dyDescent="0.3">
      <c r="A145" s="78" t="s">
        <v>364</v>
      </c>
      <c r="B145" s="78" t="s">
        <v>660</v>
      </c>
      <c r="C145" s="153">
        <v>403</v>
      </c>
      <c r="D145" s="78" t="s">
        <v>661</v>
      </c>
      <c r="E145" s="78" t="s">
        <v>662</v>
      </c>
      <c r="F145" s="78" t="s">
        <v>663</v>
      </c>
      <c r="G145" s="120">
        <v>10.3</v>
      </c>
      <c r="H145" s="110">
        <v>16.579999999999998</v>
      </c>
      <c r="I145" s="79" t="s">
        <v>68</v>
      </c>
      <c r="J145" s="79" t="s">
        <v>62</v>
      </c>
      <c r="K145" s="72" t="s">
        <v>51</v>
      </c>
      <c r="L145" s="111"/>
      <c r="M145" s="72" t="s">
        <v>51</v>
      </c>
      <c r="N145" s="112"/>
      <c r="O145" s="154" t="s">
        <v>418</v>
      </c>
      <c r="P145" s="78"/>
      <c r="Q145" s="113" t="s">
        <v>657</v>
      </c>
      <c r="R145" s="114" t="s">
        <v>54</v>
      </c>
      <c r="S145" s="78" t="s">
        <v>69</v>
      </c>
      <c r="T145" s="115" t="s">
        <v>664</v>
      </c>
      <c r="U145" s="115" t="s">
        <v>665</v>
      </c>
      <c r="V145" s="116" t="s">
        <v>666</v>
      </c>
      <c r="W145" s="115" t="s">
        <v>667</v>
      </c>
      <c r="X145" s="115" t="s">
        <v>668</v>
      </c>
      <c r="Y145" s="116" t="s">
        <v>669</v>
      </c>
    </row>
    <row r="146" spans="1:28" s="17" customFormat="1" x14ac:dyDescent="0.3">
      <c r="A146" s="78" t="s">
        <v>466</v>
      </c>
      <c r="B146" s="78" t="s">
        <v>467</v>
      </c>
      <c r="C146" s="121">
        <v>268</v>
      </c>
      <c r="D146" s="78" t="s">
        <v>467</v>
      </c>
      <c r="E146" s="34" t="s">
        <v>468</v>
      </c>
      <c r="F146" s="34" t="s">
        <v>469</v>
      </c>
      <c r="G146" s="110">
        <v>1</v>
      </c>
      <c r="H146" s="110">
        <v>1.61</v>
      </c>
      <c r="I146" s="79"/>
      <c r="J146" s="79" t="s">
        <v>62</v>
      </c>
      <c r="K146" s="79"/>
      <c r="L146" s="72"/>
      <c r="M146" s="122" t="s">
        <v>51</v>
      </c>
      <c r="N146" s="123" t="s">
        <v>51</v>
      </c>
      <c r="O146" s="124"/>
      <c r="P146" s="78"/>
      <c r="Q146" s="118" t="s">
        <v>470</v>
      </c>
      <c r="R146" s="113" t="s">
        <v>54</v>
      </c>
      <c r="S146" s="114" t="s">
        <v>55</v>
      </c>
      <c r="T146" s="78"/>
      <c r="U146" s="115">
        <v>1</v>
      </c>
      <c r="V146" s="115"/>
      <c r="W146" s="116"/>
      <c r="X146" s="115">
        <v>1.5</v>
      </c>
      <c r="Y146" s="115"/>
    </row>
    <row r="147" spans="1:28" s="94" customFormat="1" ht="26" x14ac:dyDescent="0.3">
      <c r="A147" s="34" t="s">
        <v>471</v>
      </c>
      <c r="B147" s="34" t="s">
        <v>472</v>
      </c>
      <c r="C147" s="35">
        <v>269</v>
      </c>
      <c r="D147" s="34" t="s">
        <v>548</v>
      </c>
      <c r="E147" s="34" t="s">
        <v>473</v>
      </c>
      <c r="F147" s="34" t="s">
        <v>474</v>
      </c>
      <c r="G147" s="36">
        <v>5.4</v>
      </c>
      <c r="H147" s="36">
        <v>8.690457600000002</v>
      </c>
      <c r="I147" s="35" t="s">
        <v>682</v>
      </c>
      <c r="J147" s="35" t="s">
        <v>50</v>
      </c>
      <c r="K147" s="34"/>
      <c r="L147" s="37" t="s">
        <v>348</v>
      </c>
      <c r="M147" s="35"/>
      <c r="N147" s="47" t="s">
        <v>51</v>
      </c>
      <c r="O147" s="40"/>
      <c r="P147" s="34"/>
      <c r="Q147" s="40" t="s">
        <v>549</v>
      </c>
      <c r="R147" s="41" t="s">
        <v>54</v>
      </c>
      <c r="S147" s="34" t="s">
        <v>55</v>
      </c>
      <c r="T147" s="42" t="s">
        <v>550</v>
      </c>
      <c r="U147" s="42">
        <v>20</v>
      </c>
      <c r="V147" s="43" t="s">
        <v>551</v>
      </c>
      <c r="W147" s="42" t="s">
        <v>457</v>
      </c>
      <c r="X147" s="42"/>
      <c r="Y147" s="43"/>
      <c r="AA147" s="17"/>
      <c r="AB147" s="17"/>
    </row>
    <row r="148" spans="1:28" s="125" customFormat="1" ht="26" x14ac:dyDescent="0.3">
      <c r="A148" s="34" t="s">
        <v>471</v>
      </c>
      <c r="B148" s="34" t="s">
        <v>475</v>
      </c>
      <c r="C148" s="35">
        <v>270</v>
      </c>
      <c r="D148" s="34" t="s">
        <v>476</v>
      </c>
      <c r="E148" s="34" t="s">
        <v>477</v>
      </c>
      <c r="F148" s="34" t="s">
        <v>478</v>
      </c>
      <c r="G148" s="36">
        <v>4.5</v>
      </c>
      <c r="H148" s="36">
        <v>7.2420480000000005</v>
      </c>
      <c r="I148" s="35" t="s">
        <v>682</v>
      </c>
      <c r="J148" s="35" t="s">
        <v>50</v>
      </c>
      <c r="K148" s="34"/>
      <c r="L148" s="37" t="s">
        <v>348</v>
      </c>
      <c r="M148" s="35"/>
      <c r="N148" s="47" t="s">
        <v>51</v>
      </c>
      <c r="O148" s="40"/>
      <c r="P148" s="34"/>
      <c r="Q148" s="40" t="s">
        <v>552</v>
      </c>
      <c r="R148" s="41" t="s">
        <v>54</v>
      </c>
      <c r="S148" s="34" t="s">
        <v>55</v>
      </c>
      <c r="T148" s="42" t="s">
        <v>550</v>
      </c>
      <c r="U148" s="42">
        <v>34</v>
      </c>
      <c r="V148" s="43" t="s">
        <v>551</v>
      </c>
      <c r="W148" s="42" t="s">
        <v>457</v>
      </c>
      <c r="X148" s="42"/>
      <c r="Y148" s="43"/>
    </row>
    <row r="149" spans="1:28" s="126" customFormat="1" x14ac:dyDescent="0.3">
      <c r="A149" s="34" t="s">
        <v>471</v>
      </c>
      <c r="B149" s="34" t="s">
        <v>479</v>
      </c>
      <c r="C149" s="35">
        <v>271</v>
      </c>
      <c r="D149" s="34" t="s">
        <v>480</v>
      </c>
      <c r="E149" s="34" t="s">
        <v>481</v>
      </c>
      <c r="F149" s="34" t="s">
        <v>482</v>
      </c>
      <c r="G149" s="36">
        <v>2</v>
      </c>
      <c r="H149" s="36">
        <v>3.2186880000000002</v>
      </c>
      <c r="I149" s="35" t="s">
        <v>682</v>
      </c>
      <c r="J149" s="35" t="s">
        <v>50</v>
      </c>
      <c r="K149" s="34"/>
      <c r="L149" s="37" t="s">
        <v>463</v>
      </c>
      <c r="M149" s="35"/>
      <c r="N149" s="47" t="s">
        <v>51</v>
      </c>
      <c r="O149" s="40"/>
      <c r="P149" s="34"/>
      <c r="Q149" s="40" t="s">
        <v>483</v>
      </c>
      <c r="R149" s="41" t="s">
        <v>54</v>
      </c>
      <c r="S149" s="34" t="s">
        <v>55</v>
      </c>
      <c r="T149" s="42">
        <v>5</v>
      </c>
      <c r="U149" s="42">
        <v>5</v>
      </c>
      <c r="V149" s="43" t="s">
        <v>551</v>
      </c>
      <c r="W149" s="42" t="s">
        <v>457</v>
      </c>
      <c r="X149" s="42"/>
      <c r="Y149" s="43"/>
    </row>
    <row r="150" spans="1:28" s="126" customFormat="1" ht="39" x14ac:dyDescent="0.3">
      <c r="A150" s="34" t="s">
        <v>484</v>
      </c>
      <c r="B150" s="34" t="s">
        <v>485</v>
      </c>
      <c r="C150" s="35">
        <v>276</v>
      </c>
      <c r="D150" s="34" t="s">
        <v>486</v>
      </c>
      <c r="E150" s="34" t="s">
        <v>487</v>
      </c>
      <c r="F150" s="34" t="s">
        <v>488</v>
      </c>
      <c r="G150" s="110">
        <v>9.44</v>
      </c>
      <c r="H150" s="36">
        <v>15.192207359999999</v>
      </c>
      <c r="I150" s="35" t="s">
        <v>68</v>
      </c>
      <c r="J150" s="35" t="s">
        <v>62</v>
      </c>
      <c r="K150" s="38" t="s">
        <v>51</v>
      </c>
      <c r="L150" s="37"/>
      <c r="M150" s="38" t="s">
        <v>51</v>
      </c>
      <c r="N150" s="39"/>
      <c r="O150" s="40" t="s">
        <v>489</v>
      </c>
      <c r="P150" s="78">
        <v>0.79</v>
      </c>
      <c r="Q150" s="40" t="s">
        <v>490</v>
      </c>
      <c r="R150" s="41" t="s">
        <v>54</v>
      </c>
      <c r="S150" s="34" t="s">
        <v>55</v>
      </c>
      <c r="T150" s="42">
        <v>0.75</v>
      </c>
      <c r="U150" s="42">
        <v>0.25</v>
      </c>
      <c r="V150" s="43"/>
      <c r="W150" s="42">
        <v>1.5</v>
      </c>
      <c r="X150" s="42">
        <v>1</v>
      </c>
      <c r="Y150" s="43"/>
    </row>
    <row r="151" spans="1:28" s="126" customFormat="1" ht="26" x14ac:dyDescent="0.3">
      <c r="A151" s="34" t="s">
        <v>484</v>
      </c>
      <c r="B151" s="34" t="s">
        <v>491</v>
      </c>
      <c r="C151" s="72">
        <v>276</v>
      </c>
      <c r="D151" s="34" t="s">
        <v>492</v>
      </c>
      <c r="E151" s="34" t="s">
        <v>493</v>
      </c>
      <c r="F151" s="34" t="s">
        <v>494</v>
      </c>
      <c r="G151" s="36">
        <v>3.26</v>
      </c>
      <c r="H151" s="36">
        <v>5.24646144</v>
      </c>
      <c r="I151" s="35" t="s">
        <v>68</v>
      </c>
      <c r="J151" s="35" t="s">
        <v>62</v>
      </c>
      <c r="K151" s="38" t="s">
        <v>51</v>
      </c>
      <c r="L151" s="37"/>
      <c r="M151" s="38" t="s">
        <v>51</v>
      </c>
      <c r="N151" s="39"/>
      <c r="O151" s="40" t="s">
        <v>489</v>
      </c>
      <c r="P151" s="34"/>
      <c r="Q151" s="40" t="s">
        <v>495</v>
      </c>
      <c r="R151" s="41" t="s">
        <v>54</v>
      </c>
      <c r="S151" s="34" t="s">
        <v>55</v>
      </c>
      <c r="T151" s="42">
        <v>0.7</v>
      </c>
      <c r="U151" s="42">
        <v>0.7</v>
      </c>
      <c r="V151" s="43"/>
      <c r="W151" s="42">
        <v>1</v>
      </c>
      <c r="X151" s="42">
        <v>0.8</v>
      </c>
      <c r="Y151" s="43"/>
    </row>
    <row r="152" spans="1:28" s="126" customFormat="1" ht="26" x14ac:dyDescent="0.3">
      <c r="A152" s="34" t="s">
        <v>484</v>
      </c>
      <c r="B152" s="34" t="s">
        <v>496</v>
      </c>
      <c r="C152" s="35">
        <v>277</v>
      </c>
      <c r="D152" s="34" t="s">
        <v>492</v>
      </c>
      <c r="E152" s="34" t="s">
        <v>497</v>
      </c>
      <c r="F152" s="34" t="s">
        <v>498</v>
      </c>
      <c r="G152" s="36">
        <v>2.2000000000000002</v>
      </c>
      <c r="H152" s="36">
        <v>3.54</v>
      </c>
      <c r="I152" s="35" t="s">
        <v>68</v>
      </c>
      <c r="J152" s="35" t="s">
        <v>62</v>
      </c>
      <c r="K152" s="38" t="s">
        <v>51</v>
      </c>
      <c r="L152" s="37"/>
      <c r="M152" s="38" t="s">
        <v>51</v>
      </c>
      <c r="N152" s="39"/>
      <c r="O152" s="40" t="s">
        <v>489</v>
      </c>
      <c r="P152" s="34"/>
      <c r="Q152" s="40" t="s">
        <v>495</v>
      </c>
      <c r="R152" s="41" t="s">
        <v>54</v>
      </c>
      <c r="S152" s="34" t="s">
        <v>55</v>
      </c>
      <c r="T152" s="42">
        <v>0.7</v>
      </c>
      <c r="U152" s="42">
        <v>0.7</v>
      </c>
      <c r="V152" s="43"/>
      <c r="W152" s="42">
        <v>1</v>
      </c>
      <c r="X152" s="42">
        <v>0.8</v>
      </c>
      <c r="Y152" s="43"/>
    </row>
    <row r="153" spans="1:28" s="127" customFormat="1" ht="39" x14ac:dyDescent="0.3">
      <c r="A153" s="34" t="s">
        <v>484</v>
      </c>
      <c r="B153" s="34" t="s">
        <v>499</v>
      </c>
      <c r="C153" s="35">
        <v>279</v>
      </c>
      <c r="D153" s="34" t="s">
        <v>486</v>
      </c>
      <c r="E153" s="34" t="s">
        <v>500</v>
      </c>
      <c r="F153" s="34" t="s">
        <v>501</v>
      </c>
      <c r="G153" s="36">
        <v>13.43</v>
      </c>
      <c r="H153" s="36">
        <v>21.613489919999999</v>
      </c>
      <c r="I153" s="35" t="s">
        <v>68</v>
      </c>
      <c r="J153" s="35" t="s">
        <v>62</v>
      </c>
      <c r="K153" s="72" t="s">
        <v>51</v>
      </c>
      <c r="L153" s="37"/>
      <c r="M153" s="38" t="s">
        <v>51</v>
      </c>
      <c r="N153" s="39"/>
      <c r="O153" s="40" t="s">
        <v>489</v>
      </c>
      <c r="P153" s="34"/>
      <c r="Q153" s="113" t="s">
        <v>502</v>
      </c>
      <c r="R153" s="41" t="s">
        <v>54</v>
      </c>
      <c r="S153" s="34" t="s">
        <v>55</v>
      </c>
      <c r="T153" s="115">
        <v>2.5</v>
      </c>
      <c r="U153" s="115">
        <v>1</v>
      </c>
      <c r="V153" s="116"/>
      <c r="W153" s="115">
        <v>8.75</v>
      </c>
      <c r="X153" s="115">
        <v>5</v>
      </c>
      <c r="Y153" s="43"/>
    </row>
    <row r="154" spans="1:28" x14ac:dyDescent="0.3">
      <c r="A154" s="34" t="s">
        <v>484</v>
      </c>
      <c r="B154" s="34" t="s">
        <v>503</v>
      </c>
      <c r="C154" s="35">
        <v>280</v>
      </c>
      <c r="D154" s="34" t="s">
        <v>504</v>
      </c>
      <c r="E154" s="34" t="s">
        <v>505</v>
      </c>
      <c r="F154" s="34" t="s">
        <v>506</v>
      </c>
      <c r="G154" s="36">
        <v>0.69</v>
      </c>
      <c r="H154" s="36">
        <v>1.11044736</v>
      </c>
      <c r="I154" s="35" t="s">
        <v>68</v>
      </c>
      <c r="J154" s="35" t="s">
        <v>62</v>
      </c>
      <c r="K154" s="38"/>
      <c r="L154" s="37"/>
      <c r="M154" s="38" t="s">
        <v>51</v>
      </c>
      <c r="N154" s="39"/>
      <c r="O154" s="113"/>
      <c r="P154" s="78">
        <v>0.69</v>
      </c>
      <c r="Q154" s="40" t="s">
        <v>119</v>
      </c>
      <c r="R154" s="41" t="s">
        <v>54</v>
      </c>
      <c r="S154" s="78"/>
      <c r="T154" s="115"/>
      <c r="U154" s="115"/>
      <c r="V154" s="116"/>
      <c r="W154" s="115"/>
      <c r="X154" s="115"/>
      <c r="Y154" s="43"/>
      <c r="Z154"/>
    </row>
    <row r="155" spans="1:28" ht="91" x14ac:dyDescent="0.3">
      <c r="A155" s="34" t="s">
        <v>484</v>
      </c>
      <c r="B155" s="34" t="s">
        <v>503</v>
      </c>
      <c r="C155" s="35">
        <v>280</v>
      </c>
      <c r="D155" s="34" t="s">
        <v>504</v>
      </c>
      <c r="E155" s="34" t="s">
        <v>506</v>
      </c>
      <c r="F155" s="34" t="s">
        <v>507</v>
      </c>
      <c r="G155" s="36">
        <v>4.79</v>
      </c>
      <c r="H155" s="36">
        <v>7.708757760000001</v>
      </c>
      <c r="I155" s="35" t="s">
        <v>115</v>
      </c>
      <c r="J155" s="35" t="s">
        <v>50</v>
      </c>
      <c r="K155" s="38"/>
      <c r="L155" s="37"/>
      <c r="M155" s="38" t="s">
        <v>51</v>
      </c>
      <c r="N155" s="39"/>
      <c r="O155" s="40" t="s">
        <v>489</v>
      </c>
      <c r="P155" s="34"/>
      <c r="Q155" s="113" t="s">
        <v>508</v>
      </c>
      <c r="R155" s="41" t="s">
        <v>54</v>
      </c>
      <c r="S155" s="34" t="s">
        <v>69</v>
      </c>
      <c r="T155" s="115">
        <v>4.5</v>
      </c>
      <c r="U155" s="115">
        <v>2.7</v>
      </c>
      <c r="V155" s="116"/>
      <c r="W155" s="115">
        <v>15.85</v>
      </c>
      <c r="X155" s="115">
        <v>5.45</v>
      </c>
      <c r="Y155" s="43"/>
      <c r="Z155"/>
    </row>
    <row r="156" spans="1:28" ht="91" x14ac:dyDescent="0.3">
      <c r="A156" s="34" t="s">
        <v>484</v>
      </c>
      <c r="B156" s="34" t="s">
        <v>503</v>
      </c>
      <c r="C156" s="35">
        <v>280</v>
      </c>
      <c r="D156" s="34" t="s">
        <v>504</v>
      </c>
      <c r="E156" s="34" t="s">
        <v>507</v>
      </c>
      <c r="F156" s="34" t="s">
        <v>509</v>
      </c>
      <c r="G156" s="36">
        <v>7.05</v>
      </c>
      <c r="H156" s="36">
        <v>11.3458752</v>
      </c>
      <c r="I156" s="35" t="s">
        <v>68</v>
      </c>
      <c r="J156" s="35" t="s">
        <v>62</v>
      </c>
      <c r="K156" s="34"/>
      <c r="L156" s="37"/>
      <c r="M156" s="38" t="s">
        <v>51</v>
      </c>
      <c r="N156" s="39"/>
      <c r="O156" s="40" t="s">
        <v>489</v>
      </c>
      <c r="P156" s="34"/>
      <c r="Q156" s="113" t="s">
        <v>508</v>
      </c>
      <c r="R156" s="41" t="s">
        <v>54</v>
      </c>
      <c r="S156" s="34" t="s">
        <v>69</v>
      </c>
      <c r="T156" s="115">
        <v>5.2</v>
      </c>
      <c r="U156" s="115">
        <v>3.15</v>
      </c>
      <c r="V156" s="116"/>
      <c r="W156" s="115">
        <v>18.25</v>
      </c>
      <c r="X156" s="115">
        <v>6.25</v>
      </c>
      <c r="Y156" s="43"/>
    </row>
    <row r="157" spans="1:28" ht="65" x14ac:dyDescent="0.3">
      <c r="A157" s="34" t="s">
        <v>484</v>
      </c>
      <c r="B157" s="78" t="s">
        <v>510</v>
      </c>
      <c r="C157" s="72">
        <v>281</v>
      </c>
      <c r="D157" s="34" t="s">
        <v>511</v>
      </c>
      <c r="E157" s="34" t="s">
        <v>512</v>
      </c>
      <c r="F157" s="34" t="s">
        <v>513</v>
      </c>
      <c r="G157" s="36">
        <v>6.4</v>
      </c>
      <c r="H157" s="36">
        <v>10.299801600000002</v>
      </c>
      <c r="I157" s="35" t="s">
        <v>68</v>
      </c>
      <c r="J157" s="35" t="s">
        <v>62</v>
      </c>
      <c r="K157" s="38" t="s">
        <v>51</v>
      </c>
      <c r="L157" s="37"/>
      <c r="M157" s="38" t="s">
        <v>51</v>
      </c>
      <c r="N157" s="39"/>
      <c r="O157" s="40" t="s">
        <v>489</v>
      </c>
      <c r="P157" s="34"/>
      <c r="Q157" s="113" t="s">
        <v>514</v>
      </c>
      <c r="R157" s="114" t="s">
        <v>54</v>
      </c>
      <c r="S157" s="34" t="s">
        <v>55</v>
      </c>
      <c r="T157" s="115">
        <v>6</v>
      </c>
      <c r="U157" s="115">
        <v>3</v>
      </c>
      <c r="V157" s="116"/>
      <c r="W157" s="115">
        <v>7</v>
      </c>
      <c r="X157" s="115">
        <v>4</v>
      </c>
      <c r="Y157" s="43"/>
    </row>
    <row r="158" spans="1:28" ht="65" x14ac:dyDescent="0.3">
      <c r="A158" s="34" t="s">
        <v>484</v>
      </c>
      <c r="B158" s="78" t="s">
        <v>515</v>
      </c>
      <c r="C158" s="72">
        <v>282</v>
      </c>
      <c r="D158" s="34" t="s">
        <v>516</v>
      </c>
      <c r="E158" s="34" t="s">
        <v>517</v>
      </c>
      <c r="F158" s="34" t="s">
        <v>518</v>
      </c>
      <c r="G158" s="110">
        <v>10.119999999999999</v>
      </c>
      <c r="H158" s="36">
        <v>16.286561280000001</v>
      </c>
      <c r="I158" s="35" t="s">
        <v>68</v>
      </c>
      <c r="J158" s="35" t="s">
        <v>62</v>
      </c>
      <c r="K158" s="38" t="s">
        <v>51</v>
      </c>
      <c r="L158" s="37"/>
      <c r="M158" s="38" t="s">
        <v>51</v>
      </c>
      <c r="N158" s="39"/>
      <c r="O158" s="40" t="s">
        <v>489</v>
      </c>
      <c r="P158" s="34"/>
      <c r="Q158" s="113" t="s">
        <v>519</v>
      </c>
      <c r="R158" s="114" t="s">
        <v>72</v>
      </c>
      <c r="S158" s="34" t="s">
        <v>69</v>
      </c>
      <c r="T158" s="115">
        <v>3.25</v>
      </c>
      <c r="U158" s="115">
        <v>2.75</v>
      </c>
      <c r="V158" s="116"/>
      <c r="W158" s="115">
        <v>7.25</v>
      </c>
      <c r="X158" s="115">
        <v>4.25</v>
      </c>
      <c r="Y158" s="43"/>
    </row>
    <row r="159" spans="1:28" x14ac:dyDescent="0.3">
      <c r="A159" s="78" t="s">
        <v>520</v>
      </c>
      <c r="B159" s="128" t="s">
        <v>521</v>
      </c>
      <c r="C159" s="122">
        <v>309</v>
      </c>
      <c r="D159" s="129" t="s">
        <v>522</v>
      </c>
      <c r="E159" s="78" t="s">
        <v>523</v>
      </c>
      <c r="F159" s="78" t="s">
        <v>524</v>
      </c>
      <c r="G159" s="110">
        <v>14.48</v>
      </c>
      <c r="H159" s="36">
        <v>23.303301120000004</v>
      </c>
      <c r="I159" s="79" t="s">
        <v>68</v>
      </c>
      <c r="J159" s="123" t="s">
        <v>62</v>
      </c>
      <c r="K159" s="123" t="s">
        <v>51</v>
      </c>
      <c r="L159" s="111"/>
      <c r="M159" s="123" t="s">
        <v>51</v>
      </c>
      <c r="N159" s="114"/>
      <c r="O159" s="130" t="s">
        <v>525</v>
      </c>
      <c r="P159" s="78"/>
      <c r="Q159" s="113"/>
      <c r="R159" s="114" t="s">
        <v>54</v>
      </c>
      <c r="S159" s="78" t="s">
        <v>64</v>
      </c>
      <c r="T159" s="115">
        <v>0.5</v>
      </c>
      <c r="U159" s="115">
        <v>9</v>
      </c>
      <c r="V159" s="116">
        <v>0.09</v>
      </c>
      <c r="W159" s="131" t="s">
        <v>457</v>
      </c>
      <c r="X159" s="131" t="s">
        <v>526</v>
      </c>
      <c r="Y159" s="116"/>
    </row>
    <row r="160" spans="1:28" x14ac:dyDescent="0.3">
      <c r="A160" s="125"/>
      <c r="B160" s="125"/>
      <c r="C160" s="132"/>
      <c r="D160" s="125"/>
      <c r="E160" s="125"/>
      <c r="F160" s="125"/>
      <c r="G160" s="133">
        <f>SUM(G8:G159)-8.6</f>
        <v>2522.9200000000005</v>
      </c>
      <c r="H160" s="133"/>
      <c r="I160" s="132"/>
      <c r="J160" s="132"/>
      <c r="K160" s="125"/>
      <c r="L160" s="132"/>
      <c r="M160" s="132"/>
      <c r="N160" s="132"/>
      <c r="O160" s="134"/>
      <c r="P160" s="133">
        <f>SUM(P8:P159)</f>
        <v>105.82899999999999</v>
      </c>
      <c r="Q160" s="134"/>
      <c r="R160" s="125"/>
      <c r="S160" s="125"/>
      <c r="T160" s="135"/>
      <c r="U160" s="135"/>
      <c r="V160" s="135"/>
      <c r="W160" s="135"/>
      <c r="X160" s="135"/>
      <c r="Y160" s="135"/>
    </row>
    <row r="161" spans="1:25" x14ac:dyDescent="0.3">
      <c r="A161" s="136" t="s">
        <v>527</v>
      </c>
      <c r="B161" s="136"/>
      <c r="C161" s="137"/>
      <c r="D161" s="136"/>
      <c r="E161" s="136"/>
      <c r="F161" s="136"/>
      <c r="G161" s="138">
        <f>G160-P160</f>
        <v>2417.0910000000003</v>
      </c>
      <c r="H161" s="138"/>
      <c r="I161" s="139"/>
      <c r="J161" s="126"/>
      <c r="K161" s="139"/>
      <c r="L161" s="126"/>
      <c r="M161" s="140"/>
      <c r="N161" s="141"/>
      <c r="O161" s="142"/>
      <c r="P161" s="138"/>
      <c r="Q161" s="139"/>
      <c r="R161" s="126"/>
      <c r="S161" s="139"/>
      <c r="T161" s="126"/>
      <c r="U161" s="140"/>
      <c r="V161" s="141"/>
      <c r="W161" s="143"/>
      <c r="X161" s="143"/>
      <c r="Y161" s="143"/>
    </row>
    <row r="162" spans="1:25" x14ac:dyDescent="0.3">
      <c r="A162" s="136" t="s">
        <v>528</v>
      </c>
      <c r="B162" s="136"/>
      <c r="C162" s="137"/>
      <c r="D162" s="136"/>
      <c r="E162" s="136"/>
      <c r="F162" s="136"/>
      <c r="G162" s="126"/>
      <c r="H162" s="144"/>
      <c r="I162" s="145"/>
      <c r="J162" s="138"/>
      <c r="K162" s="145"/>
      <c r="L162" s="138"/>
      <c r="M162" s="126"/>
      <c r="N162" s="138"/>
      <c r="O162" s="142"/>
      <c r="P162" s="126"/>
      <c r="Q162" s="145"/>
      <c r="R162" s="138"/>
      <c r="S162" s="145"/>
      <c r="T162" s="138"/>
      <c r="U162" s="126"/>
      <c r="V162" s="138"/>
      <c r="W162" s="143"/>
      <c r="X162" s="143"/>
      <c r="Y162" s="143"/>
    </row>
    <row r="163" spans="1:25" x14ac:dyDescent="0.3">
      <c r="A163" s="138" t="s">
        <v>529</v>
      </c>
      <c r="B163" s="136"/>
      <c r="C163" s="137"/>
      <c r="D163" s="136"/>
      <c r="E163" s="136"/>
      <c r="F163" s="136"/>
      <c r="G163" s="136"/>
      <c r="H163" s="144"/>
      <c r="I163" s="145"/>
      <c r="J163" s="138"/>
      <c r="K163" s="145"/>
      <c r="L163" s="138"/>
      <c r="M163" s="126"/>
      <c r="N163" s="138"/>
      <c r="O163" s="142"/>
      <c r="P163" s="126"/>
      <c r="Q163" s="145"/>
      <c r="R163" s="138"/>
      <c r="S163" s="145"/>
      <c r="T163" s="138"/>
      <c r="U163" s="126"/>
      <c r="V163" s="138"/>
      <c r="W163" s="143"/>
      <c r="X163" s="143"/>
      <c r="Y163" s="143"/>
    </row>
    <row r="164" spans="1:25" x14ac:dyDescent="0.3">
      <c r="A164" s="136" t="s">
        <v>530</v>
      </c>
      <c r="B164" s="136"/>
      <c r="C164" s="137"/>
      <c r="D164" s="136"/>
      <c r="E164" s="136"/>
      <c r="F164" s="136"/>
      <c r="G164" s="136"/>
      <c r="H164" s="144"/>
      <c r="I164" s="145"/>
      <c r="J164" s="138"/>
      <c r="K164" s="145"/>
      <c r="L164" s="138"/>
      <c r="M164" s="126"/>
      <c r="N164" s="138"/>
      <c r="O164" s="142"/>
      <c r="P164" s="126" t="s">
        <v>686</v>
      </c>
      <c r="Q164" s="145"/>
      <c r="R164" s="138"/>
      <c r="S164" s="145"/>
      <c r="T164" s="138"/>
      <c r="U164" s="126"/>
      <c r="V164" s="138"/>
      <c r="W164" s="143"/>
      <c r="X164" s="143"/>
      <c r="Y164" s="143"/>
    </row>
    <row r="165" spans="1:25" x14ac:dyDescent="0.3">
      <c r="A165" s="136" t="s">
        <v>531</v>
      </c>
      <c r="B165" s="127"/>
      <c r="C165" s="146"/>
      <c r="D165" s="127"/>
      <c r="E165" s="127"/>
      <c r="F165" s="127"/>
      <c r="G165" s="147" t="s">
        <v>670</v>
      </c>
      <c r="H165" s="147">
        <v>172.36</v>
      </c>
      <c r="I165" s="148"/>
      <c r="K165" s="138" t="s">
        <v>13</v>
      </c>
      <c r="L165" s="2" t="s">
        <v>685</v>
      </c>
      <c r="M165" s="149"/>
      <c r="N165" s="138"/>
      <c r="O165" s="155" t="s">
        <v>670</v>
      </c>
      <c r="P165" s="127">
        <v>0</v>
      </c>
      <c r="Q165" s="148"/>
      <c r="R165" s="138"/>
      <c r="S165" s="148"/>
      <c r="T165" s="138"/>
      <c r="U165" s="149"/>
      <c r="V165" s="138"/>
      <c r="W165" s="150"/>
      <c r="X165" s="150"/>
      <c r="Y165" s="150"/>
    </row>
    <row r="166" spans="1:25" x14ac:dyDescent="0.3">
      <c r="A166" s="125" t="s">
        <v>532</v>
      </c>
      <c r="G166" s="3" t="s">
        <v>671</v>
      </c>
      <c r="H166" s="3">
        <v>675.22</v>
      </c>
      <c r="I166" s="151"/>
      <c r="J166" s="166" t="s">
        <v>683</v>
      </c>
      <c r="K166" s="156">
        <v>843.99</v>
      </c>
      <c r="L166" s="165">
        <v>15.42</v>
      </c>
      <c r="M166" s="149"/>
      <c r="N166" s="138"/>
      <c r="O166" s="156" t="s">
        <v>671</v>
      </c>
      <c r="P166" s="3">
        <f>P28+P29</f>
        <v>5.6199999999999992</v>
      </c>
      <c r="Q166" s="151"/>
      <c r="R166" s="138"/>
      <c r="S166" s="151"/>
      <c r="T166" s="138"/>
      <c r="U166" s="149"/>
      <c r="V166" s="138"/>
    </row>
    <row r="167" spans="1:25" x14ac:dyDescent="0.3">
      <c r="G167" s="3" t="s">
        <v>672</v>
      </c>
      <c r="H167" s="3">
        <v>31.03</v>
      </c>
      <c r="I167" s="151"/>
      <c r="J167" s="166" t="s">
        <v>684</v>
      </c>
      <c r="K167" s="156">
        <v>1399</v>
      </c>
      <c r="L167" s="165">
        <v>75.209999999999994</v>
      </c>
      <c r="M167" s="149"/>
      <c r="N167" s="138"/>
      <c r="O167" s="156" t="s">
        <v>672</v>
      </c>
      <c r="P167">
        <f>P8+P91</f>
        <v>15.229000000000001</v>
      </c>
      <c r="Q167" s="151"/>
      <c r="R167" s="138"/>
      <c r="S167" s="151"/>
      <c r="T167" s="138"/>
      <c r="U167" s="149"/>
      <c r="V167" s="138"/>
    </row>
    <row r="168" spans="1:25" x14ac:dyDescent="0.3">
      <c r="G168" s="3" t="s">
        <v>673</v>
      </c>
      <c r="H168" s="3">
        <v>6.37</v>
      </c>
      <c r="O168" s="156" t="s">
        <v>673</v>
      </c>
      <c r="P168">
        <v>0</v>
      </c>
    </row>
    <row r="169" spans="1:25" x14ac:dyDescent="0.3">
      <c r="G169" s="3" t="s">
        <v>674</v>
      </c>
      <c r="H169" s="3">
        <v>6.5</v>
      </c>
      <c r="O169" s="156" t="s">
        <v>674</v>
      </c>
      <c r="P169">
        <v>0</v>
      </c>
    </row>
    <row r="170" spans="1:25" x14ac:dyDescent="0.3">
      <c r="G170" s="3" t="s">
        <v>675</v>
      </c>
      <c r="H170" s="3">
        <v>36.799999999999997</v>
      </c>
      <c r="O170" s="156" t="s">
        <v>675</v>
      </c>
      <c r="P170">
        <v>0</v>
      </c>
    </row>
    <row r="171" spans="1:25" x14ac:dyDescent="0.3">
      <c r="O171" s="156"/>
    </row>
    <row r="172" spans="1:25" x14ac:dyDescent="0.3">
      <c r="G172" s="3" t="s">
        <v>676</v>
      </c>
      <c r="H172" s="3">
        <v>1301.47</v>
      </c>
      <c r="O172" s="156" t="s">
        <v>676</v>
      </c>
      <c r="P172" s="3">
        <f>P27+P32+P40+P46+P65+P67+P69+P71+P80+P120+P138+P139+P150+P154</f>
        <v>53.199999999999996</v>
      </c>
    </row>
    <row r="173" spans="1:25" x14ac:dyDescent="0.3">
      <c r="G173" s="3" t="s">
        <v>677</v>
      </c>
      <c r="H173" s="3">
        <v>279.67</v>
      </c>
      <c r="O173" s="156" t="s">
        <v>677</v>
      </c>
      <c r="P173" s="3">
        <f>P72+P76</f>
        <v>30.380000000000003</v>
      </c>
    </row>
    <row r="174" spans="1:25" x14ac:dyDescent="0.3">
      <c r="G174" s="3" t="s">
        <v>678</v>
      </c>
      <c r="H174" s="3">
        <v>2.7</v>
      </c>
      <c r="O174" s="156" t="s">
        <v>678</v>
      </c>
      <c r="P174">
        <v>1.4</v>
      </c>
    </row>
    <row r="175" spans="1:25" x14ac:dyDescent="0.3">
      <c r="G175" s="3" t="s">
        <v>679</v>
      </c>
      <c r="H175" s="3">
        <v>0</v>
      </c>
      <c r="O175" s="156" t="s">
        <v>679</v>
      </c>
      <c r="P175">
        <v>0</v>
      </c>
    </row>
    <row r="176" spans="1:25" x14ac:dyDescent="0.3">
      <c r="G176" s="3" t="s">
        <v>680</v>
      </c>
      <c r="H176" s="3">
        <v>0</v>
      </c>
      <c r="O176" s="156" t="s">
        <v>680</v>
      </c>
      <c r="P176">
        <v>0</v>
      </c>
    </row>
    <row r="177" spans="7:16" x14ac:dyDescent="0.3">
      <c r="G177" s="3" t="s">
        <v>681</v>
      </c>
      <c r="H177" s="3">
        <v>10.8</v>
      </c>
      <c r="O177" s="156" t="s">
        <v>681</v>
      </c>
      <c r="P177">
        <v>0</v>
      </c>
    </row>
  </sheetData>
  <mergeCells count="4">
    <mergeCell ref="L5:M5"/>
    <mergeCell ref="N5:O5"/>
    <mergeCell ref="G6:H6"/>
    <mergeCell ref="N6:O6"/>
  </mergeCells>
  <dataValidations disablePrompts="1" count="3">
    <dataValidation type="list" allowBlank="1" showInputMessage="1" showErrorMessage="1" errorTitle="Rural/Urban" error="Please select valid rural, urban, rural/urban" promptTitle="Rural/Urban" prompt="Please select rural, urban, rural/urban" sqref="K146 J120:J159 J8:J19 J23:J115" xr:uid="{00000000-0002-0000-0000-000001000000}">
      <formula1>$AF$9:$AF$10</formula1>
    </dataValidation>
    <dataValidation type="list" allowBlank="1" showInputMessage="1" showErrorMessage="1" errorTitle="Toll Type" error="Please select valid toll type" promptTitle="Toll Type" prompt="Please select toll type" sqref="S147:S159 T146 S8:S145" xr:uid="{00000000-0002-0000-0000-000002000000}">
      <formula1>$AG$9:$AG$10</formula1>
    </dataValidation>
    <dataValidation type="list" allowBlank="1" showInputMessage="1" showErrorMessage="1" sqref="R8:R287" xr:uid="{00000000-0002-0000-0000-000000000000}">
      <formula1>$AH$8:$AH$19</formula1>
    </dataValidation>
  </dataValidations>
  <pageMargins left="0.25" right="0.25" top="0.75" bottom="0.75" header="0.3" footer="0.3"/>
  <pageSetup scale="50" pageOrder="overThenDown"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2AF588-4B87-402D-B87D-56F2CD956313}"/>
</file>

<file path=customXml/itemProps2.xml><?xml version="1.0" encoding="utf-8"?>
<ds:datastoreItem xmlns:ds="http://schemas.openxmlformats.org/officeDocument/2006/customXml" ds:itemID="{CC51BACE-D7DD-4D2F-9FE5-F33C9A0CD2BC}"/>
</file>

<file path=customXml/itemProps3.xml><?xml version="1.0" encoding="utf-8"?>
<ds:datastoreItem xmlns:ds="http://schemas.openxmlformats.org/officeDocument/2006/customXml" ds:itemID="{2A87FA7C-3BBA-422D-990E-A247CFEE2A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 INTERSTATE TOLL ROADS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Rozycki, Robert (FHWA)</cp:lastModifiedBy>
  <dcterms:created xsi:type="dcterms:W3CDTF">2018-03-08T20:34:51Z</dcterms:created>
  <dcterms:modified xsi:type="dcterms:W3CDTF">2022-04-29T18:55:26Z</dcterms:modified>
</cp:coreProperties>
</file>