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<sst xmlns="http://schemas.openxmlformats.org/spreadsheetml/2006/main" count="2508" uniqueCount="800">
  <si>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</si>
  <si>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</si>
  <si>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</si>
  <si>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</si>
  <si>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</si>
  <si>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</si>
  <si>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</si>
  <si>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</si>
  <si>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</si>
  <si>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</si>
  <si>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</si>
  <si>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</si>
  <si>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</si>
  <si>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</si>
  <si>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</si>
  <si>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</si>
  <si>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</si>
  <si>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</si>
  <si>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</si>
  <si>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</si>
  <si>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</si>
  <si>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</si>
  <si>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</si>
  <si>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</si>
  <si>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</si>
  <si>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</si>
  <si>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</si>
  <si>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</si>
  <si>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</si>
  <si>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</si>
  <si>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</si>
  <si>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</si>
  <si>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</si>
  <si>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</si>
  <si>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</si>
  <si>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</si>
  <si>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</si>
  <si>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</si>
  <si>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</si>
  <si>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</si>
  <si>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</si>
  <si>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</si>
  <si>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</si>
  <si>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</si>
  <si>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</si>
  <si>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</si>
  <si>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</si>
  <si>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</si>
  <si>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</si>
  <si>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</si>
  <si>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</si>
  <si>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</si>
  <si>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</si>
  <si>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</si>
  <si>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</si>
  <si>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</si>
  <si>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</si>
  <si>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</si>
  <si>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</si>
  <si>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</si>
  <si>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</si>
  <si>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</si>
  <si>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</si>
  <si>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</si>
  <si>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</si>
  <si>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</si>
  <si>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</si>
  <si>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</si>
  <si>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</si>
  <si>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</si>
  <si>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</si>
  <si>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</si>
  <si>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</si>
  <si>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</si>
  <si>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</si>
  <si>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</si>
  <si>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</si>
  <si>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</si>
  <si>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</si>
  <si>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</si>
  <si>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</si>
  <si>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</si>
  <si>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</si>
  <si>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</si>
  <si>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</si>
  <si>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</si>
  <si>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</si>
  <si>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</si>
  <si>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</si>
  <si>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</si>
  <si>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</si>
  <si>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</si>
  <si>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</si>
  <si>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</si>
  <si>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</si>
  <si>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</si>
  <si>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</si>
  <si>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</si>
  <si>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</si>
  <si>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</si>
  <si>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</si>
  <si>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</si>
  <si>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</si>
  <si>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</si>
  <si>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</si>
  <si>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</si>
  <si>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</si>
  <si>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</si>
  <si>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</si>
  <si>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</si>
  <si>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</si>
  <si>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</si>
  <si>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</si>
  <si>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</si>
  <si>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</si>
  <si>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</si>
  <si>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</si>
  <si>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</si>
  <si>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</si>
  <si>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</si>
  <si>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</si>
  <si>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</si>
  <si>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</si>
  <si>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</si>
  <si>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</si>
  <si>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</si>
  <si>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</si>
  <si>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</si>
  <si>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</si>
  <si>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</si>
  <si>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</si>
  <si>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</si>
  <si>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</si>
  <si>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</si>
  <si>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</si>
  <si>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</si>
  <si>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</si>
  <si>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</si>
  <si>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</si>
  <si>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</si>
  <si>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</si>
  <si>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</si>
  <si>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</si>
  <si>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</si>
  <si>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</si>
  <si>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</si>
  <si>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</si>
  <si>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</si>
  <si>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26.2</t>
  </si>
  <si>
    <t>26.5</t>
  </si>
  <si>
    <t>25.0</t>
  </si>
  <si>
    <t>37.4</t>
  </si>
  <si>
    <t>35.3</t>
  </si>
  <si>
    <t>82.3</t>
  </si>
  <si>
    <t>77.6</t>
  </si>
  <si>
    <t>35.7</t>
  </si>
  <si>
    <t>33.6</t>
  </si>
  <si>
    <t>227.0</t>
  </si>
  <si>
    <t>214.6</t>
  </si>
  <si>
    <t>Percent Change In Individual Monthly Travel 2012 vs 2013</t>
  </si>
  <si>
    <t>1.2</t>
  </si>
  <si>
    <t>-0.4</t>
  </si>
  <si>
    <t>0.0</t>
  </si>
  <si>
    <t>-1.3</t>
  </si>
  <si>
    <t>-0.2</t>
  </si>
  <si>
    <t>-1.8</t>
  </si>
  <si>
    <t>1.4</t>
  </si>
  <si>
    <t>-1.0</t>
  </si>
  <si>
    <t>0.5</t>
  </si>
  <si>
    <t>-1.5</t>
  </si>
  <si>
    <t>0.4</t>
  </si>
  <si>
    <t>0.6</t>
  </si>
  <si>
    <t>-1.4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</si>
  <si>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</si>
  <si>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</si>
  <si>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</si>
  <si>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</si>
  <si>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</si>
  <si>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</si>
  <si>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</si>
  <si>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</si>
  <si>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</si>
  <si>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</si>
  <si>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</si>
  <si>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</si>
  <si>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</si>
  <si>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</si>
  <si>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</si>
  <si>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</si>
  <si>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</si>
  <si>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</si>
  <si>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</si>
  <si>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</si>
  <si>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</si>
  <si>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</si>
  <si>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</si>
  <si>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</si>
  <si>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</si>
  <si>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</si>
  <si>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</si>
  <si>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</si>
  <si>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</si>
  <si>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</si>
  <si>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</si>
  <si>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</si>
  <si>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</si>
  <si>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</si>
  <si>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</si>
  <si>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</si>
  <si>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</si>
  <si>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</si>
  <si>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</si>
  <si>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</si>
  <si>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</si>
  <si>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</si>
  <si>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</si>
  <si>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</si>
  <si>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</si>
  <si>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</si>
  <si>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</si>
  <si>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</si>
  <si>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</si>
  <si>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</si>
  <si>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</si>
  <si>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</si>
  <si>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</si>
  <si>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</si>
  <si>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</si>
  <si>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</si>
  <si>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</si>
  <si>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</si>
  <si>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</si>
  <si>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</si>
  <si>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</si>
  <si>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</si>
  <si>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</si>
  <si>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</si>
  <si>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</si>
  <si>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</si>
  <si>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</si>
  <si>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</si>
  <si>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</si>
  <si>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</si>
  <si>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</si>
  <si>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</si>
  <si>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</si>
  <si>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</si>
  <si>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</si>
  <si>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</si>
  <si>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</si>
  <si>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</si>
  <si>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</si>
  <si>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53.4</t>
  </si>
  <si>
    <t>51.5</t>
  </si>
  <si>
    <t>72.7</t>
  </si>
  <si>
    <t>159.9</t>
  </si>
  <si>
    <t>69.2</t>
  </si>
  <si>
    <t>441.6</t>
  </si>
  <si>
    <t>Percent Change In Cumulative Monthly Travel 2012 vs 2013</t>
  </si>
  <si>
    <t>-0.7</t>
  </si>
  <si>
    <t>0.2</t>
  </si>
  <si>
    <t>-0.5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</si>
  <si>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</si>
  <si>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</si>
  <si>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</si>
  <si>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</si>
  <si>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</si>
  <si>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</si>
  <si>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</si>
  <si>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</si>
  <si>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</si>
  <si>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</si>
  <si>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</si>
  <si>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</si>
  <si>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</si>
  <si>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</si>
  <si>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</si>
  <si>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</si>
  <si>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</si>
  <si>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</si>
  <si>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</si>
  <si>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</si>
  <si>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</si>
  <si>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</si>
  <si>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</si>
  <si>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</si>
  <si>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</si>
  <si>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</si>
  <si>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</si>
  <si>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</si>
  <si>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</si>
  <si>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</si>
  <si>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</si>
  <si>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</si>
  <si>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</si>
  <si>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</si>
  <si>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</si>
  <si>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</si>
  <si>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</si>
  <si>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</si>
  <si>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</si>
  <si>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</si>
  <si>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</si>
  <si>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</si>
  <si>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</si>
  <si>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</si>
  <si>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</si>
  <si>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</si>
  <si>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</si>
  <si>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</si>
  <si>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</si>
  <si>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</si>
  <si>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</si>
  <si>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</si>
  <si>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</si>
  <si>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</si>
  <si>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</si>
  <si>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</si>
  <si>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</si>
  <si>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</si>
  <si>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</si>
  <si>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</si>
  <si>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</si>
  <si>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</si>
  <si>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</si>
  <si>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</si>
  <si>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</si>
  <si>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</si>
  <si>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</si>
  <si>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</si>
  <si>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</si>
  <si>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</si>
  <si>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</si>
  <si>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</si>
  <si>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</si>
  <si>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</si>
  <si>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</si>
  <si>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</si>
  <si>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</si>
  <si>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</si>
  <si>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</si>
  <si>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</si>
  <si>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</si>
  <si>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</si>
  <si>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</si>
  <si>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</si>
  <si>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</si>
  <si>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</si>
  <si>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</si>
  <si>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</si>
  <si>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</si>
  <si>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</si>
  <si>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</si>
  <si>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</si>
  <si>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</si>
  <si>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</si>
  <si>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</si>
  <si>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</si>
  <si>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</si>
  <si>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</si>
  <si>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</si>
  <si>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</si>
  <si>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</si>
  <si>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</si>
  <si>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</si>
  <si>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</si>
  <si>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</si>
  <si>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</si>
  <si>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</si>
  <si>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</si>
  <si>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</si>
  <si>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</si>
  <si>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</si>
  <si>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</si>
  <si>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</si>
  <si>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</si>
  <si>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</si>
  <si>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</si>
  <si>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</si>
  <si>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</si>
  <si>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</si>
  <si>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</si>
  <si>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</si>
  <si>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</si>
  <si>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</si>
  <si>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</si>
  <si>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</si>
  <si>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</si>
  <si>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</si>
  <si>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</si>
  <si>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</si>
  <si>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</si>
  <si>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</si>
  <si>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</si>
  <si>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</si>
  <si>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</si>
  <si>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</si>
  <si>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</si>
  <si>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February</t>
  </si>
  <si>
    <t>45.7</t>
  </si>
  <si>
    <t>47.6</t>
  </si>
  <si>
    <t>44.9</t>
  </si>
  <si>
    <t>29.9</t>
  </si>
  <si>
    <t>46.5</t>
  </si>
  <si>
    <t>68.2</t>
  </si>
  <si>
    <t>146.4</t>
  </si>
  <si>
    <t>-2.4</t>
  </si>
  <si>
    <t>0.3</t>
  </si>
  <si>
    <t>-4.5</t>
  </si>
  <si>
    <t>-1.1</t>
  </si>
  <si>
    <t>2011</t>
  </si>
  <si>
    <t>April     14, 2013</t>
  </si>
  <si>
    <t>January 2012</t>
  </si>
  <si>
    <t>April 14, 2013</t>
  </si>
  <si>
    <t>-3.1</t>
  </si>
  <si>
    <t>Page 2 - table</t>
  </si>
  <si>
    <t>year_record</t>
  </si>
  <si>
    <t>tmonth</t>
  </si>
  <si>
    <t>yearToDate</t>
  </si>
  <si>
    <t>moving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</si>
  <si>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</si>
  <si>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</si>
  <si>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</si>
  <si>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</si>
  <si>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</si>
  <si>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</si>
  <si>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</si>
  <si>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</si>
  <si>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</si>
  <si>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</si>
  <si>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</si>
  <si>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</si>
  <si>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</si>
  <si>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</si>
  <si>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</si>
  <si>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</si>
  <si>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</si>
  <si>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</si>
  <si>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</si>
  <si>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</si>
  <si>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</si>
  <si>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</si>
  <si>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</si>
  <si>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</si>
  <si>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</si>
  <si>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</si>
  <si>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</si>
  <si>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</si>
  <si>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</si>
  <si>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</si>
  <si>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</si>
  <si>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</si>
  <si>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</si>
  <si>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</si>
  <si>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</si>
  <si>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</si>
  <si>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</si>
  <si>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</si>
  <si>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</si>
  <si>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</si>
  <si>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</si>
  <si>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</si>
  <si>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</si>
  <si>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</si>
  <si>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</si>
  <si>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</si>
  <si>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</si>
  <si>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</si>
  <si>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</si>
  <si>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199261</t>
  </si>
  <si>
    <t>402703</t>
  </si>
  <si>
    <t>2697095</t>
  </si>
  <si>
    <t>2001</t>
  </si>
  <si>
    <t>200876</t>
  </si>
  <si>
    <t>410562</t>
  </si>
  <si>
    <t>2754784</t>
  </si>
  <si>
    <t>2002</t>
  </si>
  <si>
    <t>208237</t>
  </si>
  <si>
    <t>423452</t>
  </si>
  <si>
    <t>2808501</t>
  </si>
  <si>
    <t>2003</t>
  </si>
  <si>
    <t>203677</t>
  </si>
  <si>
    <t>422211</t>
  </si>
  <si>
    <t>2854268</t>
  </si>
  <si>
    <t>2004</t>
  </si>
  <si>
    <t>213709</t>
  </si>
  <si>
    <t>436159</t>
  </si>
  <si>
    <t>2904170</t>
  </si>
  <si>
    <t>2005</t>
  </si>
  <si>
    <t>219970</t>
  </si>
  <si>
    <t>444042</t>
  </si>
  <si>
    <t>2972672</t>
  </si>
  <si>
    <t>2006</t>
  </si>
  <si>
    <t>220730</t>
  </si>
  <si>
    <t>454032</t>
  </si>
  <si>
    <t>2999419</t>
  </si>
  <si>
    <t>2007</t>
  </si>
  <si>
    <t>219221</t>
  </si>
  <si>
    <t>453020</t>
  </si>
  <si>
    <t>3013360</t>
  </si>
  <si>
    <t>2008</t>
  </si>
  <si>
    <t>221728</t>
  </si>
  <si>
    <t>455197</t>
  </si>
  <si>
    <t>3033301</t>
  </si>
  <si>
    <t>2009</t>
  </si>
  <si>
    <t>218031</t>
  </si>
  <si>
    <t>442871</t>
  </si>
  <si>
    <t>2964202</t>
  </si>
  <si>
    <t>2010</t>
  </si>
  <si>
    <t>210968</t>
  </si>
  <si>
    <t>431145</t>
  </si>
  <si>
    <t>2945037</t>
  </si>
  <si>
    <t>213547</t>
  </si>
  <si>
    <t>436271</t>
  </si>
  <si>
    <t>2972089</t>
  </si>
  <si>
    <t>2012</t>
  </si>
  <si>
    <t>217656</t>
  </si>
  <si>
    <t>443369</t>
  </si>
  <si>
    <t>2952913</t>
  </si>
  <si>
    <t>214586</t>
  </si>
  <si>
    <t>441576</t>
  </si>
  <si>
    <t>2952601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</si>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</sst>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7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auto val="0"/>
        <c:lblOffset val="100"/>
        <c:tickLblSkip val="12"/>
        <c:noMultiLvlLbl val="0"/>
      </c:catAx>
      <c:valAx>
        <c:axId val="901999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"/>
          <c:w val="0.809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225"/>
          <c:w val="0.06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955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1962150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6582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1952625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667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58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February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-1.4%</v>
      </c>
      <c r="F15" s="2" t="str">
        <f>CONCATENATE(" (",Data!Y4," billion vehicle miles ) for ",E10," as compared  with")</f>
        <v> (-3.1 billion vehicle miles ) for February 2013 as compared  with</v>
      </c>
      <c r="G15" s="1"/>
      <c r="H15" s="1"/>
      <c r="I15" s="1"/>
      <c r="J15" s="1"/>
    </row>
    <row r="16" spans="5:10" ht="18">
      <c r="E16" s="121">
        <f>Data!A6</f>
        <v>40940</v>
      </c>
      <c r="F16" s="122">
        <f>E16</f>
        <v>40940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214.6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-0.4%</v>
      </c>
    </row>
    <row r="21" spans="5:6" ht="18">
      <c r="E21" s="4" t="str">
        <f>CONCATENATE("(",Data!Z4," billion vehicle miles",")")</f>
        <v>(-1.8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441.6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February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45.7</v>
      </c>
      <c r="G56" s="12" t="str">
        <f>Data!D4</f>
        <v>47.6</v>
      </c>
      <c r="J56" s="12" t="str">
        <f>Data!G4</f>
        <v>29.9</v>
      </c>
    </row>
    <row r="57" spans="4:10" ht="15">
      <c r="D57" s="11" t="str">
        <f>Data!L4&amp;"%"</f>
        <v>-0.2%</v>
      </c>
      <c r="G57" s="11" t="str">
        <f>Data!M4&amp;"%"</f>
        <v>-2.4%</v>
      </c>
      <c r="J57" s="11" t="str">
        <f>Data!O4&amp;"%"</f>
        <v>-4.5%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44.9</v>
      </c>
      <c r="J60" s="10" t="str">
        <f>Data!H4</f>
        <v>46.5</v>
      </c>
    </row>
    <row r="61" spans="7:10" ht="15">
      <c r="G61" s="11" t="str">
        <f>Data!N4&amp;"%"</f>
        <v>0.3%</v>
      </c>
      <c r="J61" s="11" t="str">
        <f>Data!P4&amp;"%"</f>
        <v>-1.1%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April 14,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45" sqref="N45"/>
    </sheetView>
  </sheetViews>
  <sheetFormatPr defaultColWidth="9.140625" defaultRowHeight="12.75"/>
  <cols>
    <col min="1" max="1" width="9.7109375" style="0" customWidth="1"/>
    <col min="12" max="12" width="31.7109375" style="0" customWidth="1"/>
  </cols>
  <sheetData>
    <row r="1" spans="1:16" ht="12.75" customHeight="1">
      <c r="A1" s="250" t="s">
        <v>368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369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345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346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347</v>
      </c>
      <c r="N7" s="80">
        <f>Data!M365</f>
        <v>5.47</v>
      </c>
      <c r="O7" s="80">
        <f>Data!N365</f>
        <v>5.5</v>
      </c>
      <c r="P7" s="80" t="e">
        <f>Data!O365</f>
        <v>#N/A</v>
      </c>
    </row>
    <row r="8" spans="13:16" ht="12.75">
      <c r="M8" s="22" t="s">
        <v>349</v>
      </c>
      <c r="N8" s="80">
        <f>Data!M366</f>
        <v>5.6</v>
      </c>
      <c r="O8" s="80">
        <f>Data!N366</f>
        <v>5.57</v>
      </c>
      <c r="P8" s="80" t="e">
        <f>Data!O366</f>
        <v>#N/A</v>
      </c>
    </row>
    <row r="9" spans="13:16" ht="12.75">
      <c r="M9" s="22" t="s">
        <v>350</v>
      </c>
      <c r="N9" s="80">
        <f>Data!M367</f>
        <v>5.46</v>
      </c>
      <c r="O9" s="80">
        <f>Data!N367</f>
        <v>5.58</v>
      </c>
      <c r="P9" s="80" t="e">
        <f>Data!O367</f>
        <v>#N/A</v>
      </c>
    </row>
    <row r="10" spans="13:16" ht="12.75">
      <c r="M10" s="22" t="s">
        <v>351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354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355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356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358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359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360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370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345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346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347</v>
      </c>
      <c r="N24" s="81">
        <f>Data!H365</f>
        <v>2.6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349</v>
      </c>
      <c r="N25" s="81">
        <f>Data!H366</f>
        <v>2.71</v>
      </c>
      <c r="O25" s="81">
        <f>Data!I366</f>
        <v>2.71</v>
      </c>
      <c r="P25" s="81" t="e">
        <f>Data!J366</f>
        <v>#N/A</v>
      </c>
    </row>
    <row r="26" spans="13:16" ht="12.75">
      <c r="M26" s="22" t="s">
        <v>350</v>
      </c>
      <c r="N26" s="81">
        <f>Data!H367</f>
        <v>2.73</v>
      </c>
      <c r="O26" s="81">
        <f>Data!I367</f>
        <v>2.8</v>
      </c>
      <c r="P26" s="81" t="e">
        <f>Data!J367</f>
        <v>#N/A</v>
      </c>
    </row>
    <row r="27" spans="13:16" ht="12.75">
      <c r="M27" s="22" t="s">
        <v>351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354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355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356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358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359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360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371</v>
      </c>
    </row>
    <row r="2" spans="1:26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</row>
    <row r="3" ht="12.75">
      <c r="B3" s="44"/>
    </row>
    <row r="4" spans="1:26" ht="12.75">
      <c r="A4" s="16" t="s">
        <v>397</v>
      </c>
      <c r="B4" s="16" t="s">
        <v>398</v>
      </c>
      <c r="C4" s="16" t="s">
        <v>399</v>
      </c>
      <c r="D4" s="16" t="s">
        <v>400</v>
      </c>
      <c r="E4" s="16" t="s">
        <v>401</v>
      </c>
      <c r="G4" s="16" t="s">
        <v>402</v>
      </c>
      <c r="H4" s="16" t="s">
        <v>403</v>
      </c>
      <c r="I4" s="16" t="s">
        <v>404</v>
      </c>
      <c r="J4" s="16" t="s">
        <v>405</v>
      </c>
      <c r="K4" s="16" t="s">
        <v>158</v>
      </c>
      <c r="L4" s="16" t="s">
        <v>164</v>
      </c>
      <c r="M4" s="16" t="s">
        <v>406</v>
      </c>
      <c r="N4" s="16" t="s">
        <v>407</v>
      </c>
      <c r="O4" s="16" t="s">
        <v>408</v>
      </c>
      <c r="P4" s="16" t="s">
        <v>409</v>
      </c>
      <c r="Q4" s="16" t="s">
        <v>172</v>
      </c>
      <c r="R4" s="16" t="s">
        <v>166</v>
      </c>
      <c r="S4" s="16" t="s">
        <v>161</v>
      </c>
      <c r="T4" s="16" t="s">
        <v>410</v>
      </c>
      <c r="U4" s="16" t="s">
        <v>411</v>
      </c>
      <c r="V4" s="16" t="s">
        <v>257</v>
      </c>
      <c r="W4" s="16" t="s">
        <v>412</v>
      </c>
      <c r="X4" s="16" t="s">
        <v>413</v>
      </c>
      <c r="Y4" s="16" t="s">
        <v>414</v>
      </c>
      <c r="Z4" s="16" t="s">
        <v>165</v>
      </c>
    </row>
    <row r="6" spans="1:2" ht="12.75">
      <c r="A6" s="110">
        <f>IF(B4="January",W4-330,W4+31)</f>
        <v>40940</v>
      </c>
      <c r="B6" s="111">
        <f>A6-31</f>
        <v>40909</v>
      </c>
    </row>
    <row r="7" spans="1:23" ht="12.75">
      <c r="A7" s="74"/>
      <c r="B7" s="74"/>
      <c r="C7" s="74"/>
      <c r="D7" s="74"/>
      <c r="E7" s="74"/>
      <c r="F7" s="74"/>
      <c r="G7" s="74" t="s">
        <v>415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416</v>
      </c>
      <c r="B8" s="75" t="s">
        <v>417</v>
      </c>
      <c r="C8" s="75" t="s">
        <v>418</v>
      </c>
      <c r="D8" s="75" t="s">
        <v>419</v>
      </c>
    </row>
    <row r="9" spans="1:4" ht="12.75">
      <c r="A9" s="75" t="s">
        <v>420</v>
      </c>
      <c r="B9" s="75" t="s">
        <v>421</v>
      </c>
      <c r="C9" s="75" t="s">
        <v>422</v>
      </c>
      <c r="D9" s="75" t="s">
        <v>423</v>
      </c>
    </row>
    <row r="10" spans="1:4" ht="12.75">
      <c r="A10" s="75" t="s">
        <v>424</v>
      </c>
      <c r="B10" s="75" t="s">
        <v>425</v>
      </c>
      <c r="C10" s="75" t="s">
        <v>426</v>
      </c>
      <c r="D10" s="75" t="s">
        <v>427</v>
      </c>
    </row>
    <row r="11" spans="1:4" ht="12.75">
      <c r="A11" s="75" t="s">
        <v>428</v>
      </c>
      <c r="B11" s="75" t="s">
        <v>429</v>
      </c>
      <c r="C11" s="75" t="s">
        <v>430</v>
      </c>
      <c r="D11" s="75" t="s">
        <v>431</v>
      </c>
    </row>
    <row r="12" spans="1:4" ht="12.75">
      <c r="A12" s="75" t="s">
        <v>432</v>
      </c>
      <c r="B12" s="75" t="s">
        <v>433</v>
      </c>
      <c r="C12" s="75" t="s">
        <v>434</v>
      </c>
      <c r="D12" s="75" t="s">
        <v>435</v>
      </c>
    </row>
    <row r="13" spans="1:4" ht="12.75">
      <c r="A13" s="75" t="s">
        <v>436</v>
      </c>
      <c r="B13" s="75" t="s">
        <v>437</v>
      </c>
      <c r="C13" s="75" t="s">
        <v>438</v>
      </c>
      <c r="D13" s="75" t="s">
        <v>439</v>
      </c>
    </row>
    <row r="14" spans="1:4" ht="12.75">
      <c r="A14" s="75" t="s">
        <v>440</v>
      </c>
      <c r="B14" s="75" t="s">
        <v>441</v>
      </c>
      <c r="C14" s="75" t="s">
        <v>442</v>
      </c>
      <c r="D14" s="75" t="s">
        <v>443</v>
      </c>
    </row>
    <row r="15" spans="1:4" ht="12.75">
      <c r="A15" s="75" t="s">
        <v>444</v>
      </c>
      <c r="B15" s="75" t="s">
        <v>445</v>
      </c>
      <c r="C15" s="75" t="s">
        <v>446</v>
      </c>
      <c r="D15" s="75" t="s">
        <v>447</v>
      </c>
    </row>
    <row r="16" spans="1:4" ht="12.75">
      <c r="A16" s="75" t="s">
        <v>448</v>
      </c>
      <c r="B16" s="75" t="s">
        <v>449</v>
      </c>
      <c r="C16" s="75" t="s">
        <v>450</v>
      </c>
      <c r="D16" s="75" t="s">
        <v>451</v>
      </c>
    </row>
    <row r="17" spans="1:4" ht="12.75">
      <c r="A17" s="75" t="s">
        <v>452</v>
      </c>
      <c r="B17" s="75" t="s">
        <v>453</v>
      </c>
      <c r="C17" s="75" t="s">
        <v>454</v>
      </c>
      <c r="D17" s="75" t="s">
        <v>455</v>
      </c>
    </row>
    <row r="18" spans="1:4" ht="12.75">
      <c r="A18" s="75" t="s">
        <v>456</v>
      </c>
      <c r="B18" s="75" t="s">
        <v>457</v>
      </c>
      <c r="C18" s="75" t="s">
        <v>458</v>
      </c>
      <c r="D18" s="75" t="s">
        <v>459</v>
      </c>
    </row>
    <row r="19" spans="1:4" ht="12.75">
      <c r="A19" s="75" t="s">
        <v>460</v>
      </c>
      <c r="B19" s="75" t="s">
        <v>461</v>
      </c>
      <c r="C19" s="75" t="s">
        <v>462</v>
      </c>
      <c r="D19" s="75" t="s">
        <v>463</v>
      </c>
    </row>
    <row r="20" spans="1:4" ht="12.75">
      <c r="A20" s="75" t="s">
        <v>464</v>
      </c>
      <c r="B20" s="75" t="s">
        <v>465</v>
      </c>
      <c r="C20" s="75" t="s">
        <v>466</v>
      </c>
      <c r="D20" s="75" t="s">
        <v>467</v>
      </c>
    </row>
    <row r="21" spans="1:4" ht="12.75">
      <c r="A21" s="75" t="s">
        <v>468</v>
      </c>
      <c r="B21" s="75" t="s">
        <v>469</v>
      </c>
      <c r="C21" s="75" t="s">
        <v>470</v>
      </c>
      <c r="D21" s="75" t="s">
        <v>471</v>
      </c>
    </row>
    <row r="22" spans="1:4" ht="12.75">
      <c r="A22" s="75" t="s">
        <v>472</v>
      </c>
      <c r="B22" s="75" t="s">
        <v>473</v>
      </c>
      <c r="C22" s="75" t="s">
        <v>474</v>
      </c>
      <c r="D22" s="75" t="s">
        <v>475</v>
      </c>
    </row>
    <row r="23" spans="1:4" ht="12.75">
      <c r="A23" s="75" t="s">
        <v>476</v>
      </c>
      <c r="B23" s="75" t="s">
        <v>477</v>
      </c>
      <c r="C23" s="75" t="s">
        <v>478</v>
      </c>
      <c r="D23" s="75" t="s">
        <v>479</v>
      </c>
    </row>
    <row r="24" spans="1:4" ht="12.75">
      <c r="A24" s="75" t="s">
        <v>480</v>
      </c>
      <c r="B24" s="75" t="s">
        <v>481</v>
      </c>
      <c r="C24" s="75" t="s">
        <v>482</v>
      </c>
      <c r="D24" s="75" t="s">
        <v>483</v>
      </c>
    </row>
    <row r="25" spans="1:4" ht="12.75">
      <c r="A25" s="75" t="s">
        <v>484</v>
      </c>
      <c r="B25" s="75" t="s">
        <v>485</v>
      </c>
      <c r="C25" s="75" t="s">
        <v>486</v>
      </c>
      <c r="D25" s="75" t="s">
        <v>487</v>
      </c>
    </row>
    <row r="26" spans="1:4" ht="12.75">
      <c r="A26" s="75" t="s">
        <v>488</v>
      </c>
      <c r="B26" s="75" t="s">
        <v>489</v>
      </c>
      <c r="C26" s="75" t="s">
        <v>490</v>
      </c>
      <c r="D26" s="75" t="s">
        <v>491</v>
      </c>
    </row>
    <row r="27" spans="1:4" ht="12.75">
      <c r="A27" s="75" t="s">
        <v>492</v>
      </c>
      <c r="B27" s="75" t="s">
        <v>493</v>
      </c>
      <c r="C27" s="75" t="s">
        <v>494</v>
      </c>
      <c r="D27" s="75" t="s">
        <v>495</v>
      </c>
    </row>
    <row r="28" spans="1:4" ht="12.75">
      <c r="A28" s="75" t="s">
        <v>496</v>
      </c>
      <c r="B28" s="75" t="s">
        <v>497</v>
      </c>
      <c r="C28" s="75" t="s">
        <v>498</v>
      </c>
      <c r="D28" s="75" t="s">
        <v>499</v>
      </c>
    </row>
    <row r="29" spans="1:4" ht="12.75">
      <c r="A29" s="75" t="s">
        <v>500</v>
      </c>
      <c r="B29" s="75" t="s">
        <v>501</v>
      </c>
      <c r="C29" s="75" t="s">
        <v>502</v>
      </c>
      <c r="D29" s="75" t="s">
        <v>503</v>
      </c>
    </row>
    <row r="30" spans="1:4" ht="12.75">
      <c r="A30" s="75" t="s">
        <v>504</v>
      </c>
      <c r="B30" s="75" t="s">
        <v>505</v>
      </c>
      <c r="C30" s="75" t="s">
        <v>506</v>
      </c>
      <c r="D30" s="75" t="s">
        <v>507</v>
      </c>
    </row>
    <row r="31" spans="1:4" ht="12.75">
      <c r="A31" s="75" t="s">
        <v>508</v>
      </c>
      <c r="B31" s="75" t="s">
        <v>509</v>
      </c>
      <c r="C31" s="75" t="s">
        <v>510</v>
      </c>
      <c r="D31" s="75" t="s">
        <v>511</v>
      </c>
    </row>
    <row r="32" spans="1:4" ht="12.75">
      <c r="A32" s="75" t="s">
        <v>410</v>
      </c>
      <c r="B32" s="75" t="s">
        <v>512</v>
      </c>
      <c r="C32" s="75" t="s">
        <v>513</v>
      </c>
      <c r="D32" s="75" t="s">
        <v>514</v>
      </c>
    </row>
    <row r="33" spans="1:4" ht="12.75">
      <c r="A33" s="75" t="s">
        <v>515</v>
      </c>
      <c r="B33" s="75" t="s">
        <v>516</v>
      </c>
      <c r="C33" s="75" t="s">
        <v>517</v>
      </c>
      <c r="D33" s="75" t="s">
        <v>518</v>
      </c>
    </row>
    <row r="34" spans="1:4" ht="12.75">
      <c r="A34" s="75" t="s">
        <v>397</v>
      </c>
      <c r="B34" s="75" t="s">
        <v>519</v>
      </c>
      <c r="C34" s="75" t="s">
        <v>520</v>
      </c>
      <c r="D34" s="75" t="s">
        <v>521</v>
      </c>
    </row>
    <row r="40" ht="12.75">
      <c r="H40" s="74" t="s">
        <v>522</v>
      </c>
    </row>
    <row r="41" spans="1:6" ht="12.75">
      <c r="A41" t="s">
        <v>372</v>
      </c>
      <c r="B41" t="s">
        <v>523</v>
      </c>
      <c r="C41" t="s">
        <v>524</v>
      </c>
      <c r="D41" t="s">
        <v>525</v>
      </c>
      <c r="E41" t="s">
        <v>526</v>
      </c>
      <c r="F41" s="75" t="s">
        <v>56</v>
      </c>
    </row>
    <row r="42" spans="1:9" ht="12.75">
      <c r="A42" s="16" t="s">
        <v>420</v>
      </c>
      <c r="B42" s="16" t="s">
        <v>527</v>
      </c>
      <c r="C42" s="16" t="s">
        <v>345</v>
      </c>
      <c r="E42" s="16" t="s">
        <v>528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420</v>
      </c>
      <c r="B43" s="16" t="s">
        <v>529</v>
      </c>
      <c r="C43" s="16" t="s">
        <v>346</v>
      </c>
      <c r="E43" s="16" t="s">
        <v>530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420</v>
      </c>
      <c r="B44" s="16" t="s">
        <v>531</v>
      </c>
      <c r="C44" s="16" t="s">
        <v>347</v>
      </c>
      <c r="E44" s="16" t="s">
        <v>532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420</v>
      </c>
      <c r="B45" s="16" t="s">
        <v>533</v>
      </c>
      <c r="C45" s="16" t="s">
        <v>349</v>
      </c>
      <c r="E45" s="16" t="s">
        <v>534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420</v>
      </c>
      <c r="B46" s="16" t="s">
        <v>535</v>
      </c>
      <c r="C46" s="16" t="s">
        <v>350</v>
      </c>
      <c r="E46" s="16" t="s">
        <v>536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420</v>
      </c>
      <c r="B47" s="16" t="s">
        <v>537</v>
      </c>
      <c r="C47" s="16" t="s">
        <v>351</v>
      </c>
      <c r="E47" s="16" t="s">
        <v>538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420</v>
      </c>
      <c r="B48" s="16" t="s">
        <v>539</v>
      </c>
      <c r="C48" s="16" t="s">
        <v>354</v>
      </c>
      <c r="E48" s="16" t="s">
        <v>540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420</v>
      </c>
      <c r="B49" s="16" t="s">
        <v>541</v>
      </c>
      <c r="C49" s="16" t="s">
        <v>355</v>
      </c>
      <c r="E49" s="16" t="s">
        <v>444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420</v>
      </c>
      <c r="B50" s="16" t="s">
        <v>542</v>
      </c>
      <c r="C50" s="16" t="s">
        <v>356</v>
      </c>
      <c r="E50" s="16" t="s">
        <v>468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420</v>
      </c>
      <c r="B51" s="16" t="s">
        <v>543</v>
      </c>
      <c r="C51" s="16" t="s">
        <v>358</v>
      </c>
      <c r="E51" s="16" t="s">
        <v>504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420</v>
      </c>
      <c r="B52" s="16" t="s">
        <v>544</v>
      </c>
      <c r="C52" s="16" t="s">
        <v>359</v>
      </c>
      <c r="E52" s="16" t="s">
        <v>545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420</v>
      </c>
      <c r="B53" s="16" t="s">
        <v>546</v>
      </c>
      <c r="C53" s="16" t="s">
        <v>360</v>
      </c>
      <c r="E53" s="16" t="s">
        <v>547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424</v>
      </c>
      <c r="B54" s="16" t="s">
        <v>527</v>
      </c>
      <c r="C54" s="16" t="s">
        <v>345</v>
      </c>
      <c r="E54" s="16" t="s">
        <v>548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424</v>
      </c>
      <c r="B55" s="16" t="s">
        <v>529</v>
      </c>
      <c r="C55" s="16" t="s">
        <v>346</v>
      </c>
      <c r="E55" s="16" t="s">
        <v>549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424</v>
      </c>
      <c r="B56" s="16" t="s">
        <v>531</v>
      </c>
      <c r="C56" s="16" t="s">
        <v>347</v>
      </c>
      <c r="E56" s="16" t="s">
        <v>550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424</v>
      </c>
      <c r="B57" s="16" t="s">
        <v>533</v>
      </c>
      <c r="C57" s="16" t="s">
        <v>349</v>
      </c>
      <c r="E57" s="16" t="s">
        <v>551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424</v>
      </c>
      <c r="B58" s="16" t="s">
        <v>535</v>
      </c>
      <c r="C58" s="16" t="s">
        <v>350</v>
      </c>
      <c r="E58" s="16" t="s">
        <v>552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424</v>
      </c>
      <c r="B59" s="16" t="s">
        <v>537</v>
      </c>
      <c r="C59" s="16" t="s">
        <v>351</v>
      </c>
      <c r="E59" s="16" t="s">
        <v>553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424</v>
      </c>
      <c r="B60" s="16" t="s">
        <v>539</v>
      </c>
      <c r="C60" s="16" t="s">
        <v>354</v>
      </c>
      <c r="E60" s="16" t="s">
        <v>554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424</v>
      </c>
      <c r="B61" s="16" t="s">
        <v>541</v>
      </c>
      <c r="C61" s="16" t="s">
        <v>355</v>
      </c>
      <c r="E61" s="16" t="s">
        <v>555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424</v>
      </c>
      <c r="B62" s="16" t="s">
        <v>542</v>
      </c>
      <c r="C62" s="16" t="s">
        <v>356</v>
      </c>
      <c r="E62" s="16" t="s">
        <v>556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424</v>
      </c>
      <c r="B63" s="16" t="s">
        <v>543</v>
      </c>
      <c r="C63" s="16" t="s">
        <v>358</v>
      </c>
      <c r="E63" s="16" t="s">
        <v>557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424</v>
      </c>
      <c r="B64" s="16" t="s">
        <v>544</v>
      </c>
      <c r="C64" s="16" t="s">
        <v>359</v>
      </c>
      <c r="E64" s="16" t="s">
        <v>558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424</v>
      </c>
      <c r="B65" s="16" t="s">
        <v>546</v>
      </c>
      <c r="C65" s="16" t="s">
        <v>360</v>
      </c>
      <c r="E65" s="16" t="s">
        <v>559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428</v>
      </c>
      <c r="B66" s="16" t="s">
        <v>527</v>
      </c>
      <c r="C66" s="16" t="s">
        <v>345</v>
      </c>
      <c r="E66" s="16" t="s">
        <v>560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428</v>
      </c>
      <c r="B67" s="16" t="s">
        <v>529</v>
      </c>
      <c r="C67" s="16" t="s">
        <v>346</v>
      </c>
      <c r="E67" s="16" t="s">
        <v>561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428</v>
      </c>
      <c r="B68" s="16" t="s">
        <v>531</v>
      </c>
      <c r="C68" s="16" t="s">
        <v>347</v>
      </c>
      <c r="E68" s="16" t="s">
        <v>562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428</v>
      </c>
      <c r="B69" s="16" t="s">
        <v>533</v>
      </c>
      <c r="C69" s="16" t="s">
        <v>349</v>
      </c>
      <c r="E69" s="16" t="s">
        <v>563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428</v>
      </c>
      <c r="B70" s="16" t="s">
        <v>535</v>
      </c>
      <c r="C70" s="16" t="s">
        <v>350</v>
      </c>
      <c r="E70" s="16" t="s">
        <v>564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428</v>
      </c>
      <c r="B71" s="16" t="s">
        <v>537</v>
      </c>
      <c r="C71" s="16" t="s">
        <v>351</v>
      </c>
      <c r="E71" s="16" t="s">
        <v>565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428</v>
      </c>
      <c r="B72" s="16" t="s">
        <v>539</v>
      </c>
      <c r="C72" s="16" t="s">
        <v>354</v>
      </c>
      <c r="E72" s="16" t="s">
        <v>566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428</v>
      </c>
      <c r="B73" s="16" t="s">
        <v>541</v>
      </c>
      <c r="C73" s="16" t="s">
        <v>355</v>
      </c>
      <c r="E73" s="16" t="s">
        <v>567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428</v>
      </c>
      <c r="B74" s="16" t="s">
        <v>542</v>
      </c>
      <c r="C74" s="16" t="s">
        <v>356</v>
      </c>
      <c r="E74" s="16" t="s">
        <v>568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428</v>
      </c>
      <c r="B75" s="16" t="s">
        <v>543</v>
      </c>
      <c r="C75" s="16" t="s">
        <v>358</v>
      </c>
      <c r="E75" s="16" t="s">
        <v>568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428</v>
      </c>
      <c r="B76" s="16" t="s">
        <v>544</v>
      </c>
      <c r="C76" s="16" t="s">
        <v>359</v>
      </c>
      <c r="E76" s="16" t="s">
        <v>569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428</v>
      </c>
      <c r="B77" s="16" t="s">
        <v>546</v>
      </c>
      <c r="C77" s="16" t="s">
        <v>360</v>
      </c>
      <c r="E77" s="16" t="s">
        <v>570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432</v>
      </c>
      <c r="B78" s="16" t="s">
        <v>527</v>
      </c>
      <c r="C78" s="16" t="s">
        <v>345</v>
      </c>
      <c r="E78" s="16" t="s">
        <v>571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432</v>
      </c>
      <c r="B79" s="16" t="s">
        <v>529</v>
      </c>
      <c r="C79" s="16" t="s">
        <v>346</v>
      </c>
      <c r="E79" s="16" t="s">
        <v>571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432</v>
      </c>
      <c r="B80" s="16" t="s">
        <v>531</v>
      </c>
      <c r="C80" s="16" t="s">
        <v>347</v>
      </c>
      <c r="E80" s="16" t="s">
        <v>571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432</v>
      </c>
      <c r="B81" s="16" t="s">
        <v>533</v>
      </c>
      <c r="C81" s="16" t="s">
        <v>349</v>
      </c>
      <c r="E81" s="16" t="s">
        <v>571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432</v>
      </c>
      <c r="B82" s="16" t="s">
        <v>535</v>
      </c>
      <c r="C82" s="16" t="s">
        <v>350</v>
      </c>
      <c r="E82" s="16" t="s">
        <v>568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432</v>
      </c>
      <c r="B83" s="16" t="s">
        <v>537</v>
      </c>
      <c r="C83" s="16" t="s">
        <v>351</v>
      </c>
      <c r="E83" s="16" t="s">
        <v>572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432</v>
      </c>
      <c r="B84" s="16" t="s">
        <v>539</v>
      </c>
      <c r="C84" s="16" t="s">
        <v>354</v>
      </c>
      <c r="E84" s="16" t="s">
        <v>573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432</v>
      </c>
      <c r="B85" s="16" t="s">
        <v>541</v>
      </c>
      <c r="C85" s="16" t="s">
        <v>355</v>
      </c>
      <c r="E85" s="16" t="s">
        <v>574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432</v>
      </c>
      <c r="B86" s="16" t="s">
        <v>542</v>
      </c>
      <c r="C86" s="16" t="s">
        <v>356</v>
      </c>
      <c r="E86" s="16" t="s">
        <v>575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432</v>
      </c>
      <c r="B87" s="16" t="s">
        <v>543</v>
      </c>
      <c r="C87" s="16" t="s">
        <v>358</v>
      </c>
      <c r="E87" s="16" t="s">
        <v>576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432</v>
      </c>
      <c r="B88" s="16" t="s">
        <v>544</v>
      </c>
      <c r="C88" s="16" t="s">
        <v>359</v>
      </c>
      <c r="E88" s="16" t="s">
        <v>577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432</v>
      </c>
      <c r="B89" s="16" t="s">
        <v>546</v>
      </c>
      <c r="C89" s="16" t="s">
        <v>360</v>
      </c>
      <c r="E89" s="16" t="s">
        <v>578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436</v>
      </c>
      <c r="B90" s="16" t="s">
        <v>527</v>
      </c>
      <c r="C90" s="16" t="s">
        <v>345</v>
      </c>
      <c r="E90" s="16" t="s">
        <v>579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436</v>
      </c>
      <c r="B91" s="16" t="s">
        <v>529</v>
      </c>
      <c r="C91" s="16" t="s">
        <v>346</v>
      </c>
      <c r="E91" s="16" t="s">
        <v>580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436</v>
      </c>
      <c r="B92" s="16" t="s">
        <v>531</v>
      </c>
      <c r="C92" s="16" t="s">
        <v>347</v>
      </c>
      <c r="E92" s="16" t="s">
        <v>581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436</v>
      </c>
      <c r="B93" s="16" t="s">
        <v>533</v>
      </c>
      <c r="C93" s="16" t="s">
        <v>349</v>
      </c>
      <c r="E93" s="16" t="s">
        <v>582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436</v>
      </c>
      <c r="B94" s="16" t="s">
        <v>535</v>
      </c>
      <c r="C94" s="16" t="s">
        <v>350</v>
      </c>
      <c r="E94" s="16" t="s">
        <v>583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436</v>
      </c>
      <c r="B95" s="16" t="s">
        <v>537</v>
      </c>
      <c r="C95" s="16" t="s">
        <v>351</v>
      </c>
      <c r="E95" s="16" t="s">
        <v>584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436</v>
      </c>
      <c r="B96" s="16" t="s">
        <v>539</v>
      </c>
      <c r="C96" s="16" t="s">
        <v>354</v>
      </c>
      <c r="E96" s="16" t="s">
        <v>585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436</v>
      </c>
      <c r="B97" s="16" t="s">
        <v>541</v>
      </c>
      <c r="C97" s="16" t="s">
        <v>355</v>
      </c>
      <c r="E97" s="16" t="s">
        <v>586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436</v>
      </c>
      <c r="B98" s="16" t="s">
        <v>542</v>
      </c>
      <c r="C98" s="16" t="s">
        <v>356</v>
      </c>
      <c r="E98" s="16" t="s">
        <v>587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436</v>
      </c>
      <c r="B99" s="16" t="s">
        <v>543</v>
      </c>
      <c r="C99" s="16" t="s">
        <v>358</v>
      </c>
      <c r="E99" s="16" t="s">
        <v>588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436</v>
      </c>
      <c r="B100" s="16" t="s">
        <v>544</v>
      </c>
      <c r="C100" s="16" t="s">
        <v>359</v>
      </c>
      <c r="E100" s="16" t="s">
        <v>589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436</v>
      </c>
      <c r="B101" s="16" t="s">
        <v>546</v>
      </c>
      <c r="C101" s="16" t="s">
        <v>360</v>
      </c>
      <c r="E101" s="16" t="s">
        <v>590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440</v>
      </c>
      <c r="B102" s="16" t="s">
        <v>527</v>
      </c>
      <c r="C102" s="16" t="s">
        <v>345</v>
      </c>
      <c r="E102" s="16" t="s">
        <v>591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440</v>
      </c>
      <c r="B103" s="16" t="s">
        <v>529</v>
      </c>
      <c r="C103" s="16" t="s">
        <v>346</v>
      </c>
      <c r="E103" s="16" t="s">
        <v>592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440</v>
      </c>
      <c r="B104" s="16" t="s">
        <v>531</v>
      </c>
      <c r="C104" s="16" t="s">
        <v>347</v>
      </c>
      <c r="E104" s="16" t="s">
        <v>593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440</v>
      </c>
      <c r="B105" s="16" t="s">
        <v>533</v>
      </c>
      <c r="C105" s="16" t="s">
        <v>349</v>
      </c>
      <c r="E105" s="16" t="s">
        <v>594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440</v>
      </c>
      <c r="B106" s="16" t="s">
        <v>535</v>
      </c>
      <c r="C106" s="16" t="s">
        <v>350</v>
      </c>
      <c r="E106" s="16" t="s">
        <v>595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440</v>
      </c>
      <c r="B107" s="16" t="s">
        <v>537</v>
      </c>
      <c r="C107" s="16" t="s">
        <v>351</v>
      </c>
      <c r="E107" s="16" t="s">
        <v>596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440</v>
      </c>
      <c r="B108" s="16" t="s">
        <v>539</v>
      </c>
      <c r="C108" s="16" t="s">
        <v>354</v>
      </c>
      <c r="E108" s="16" t="s">
        <v>597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440</v>
      </c>
      <c r="B109" s="16" t="s">
        <v>541</v>
      </c>
      <c r="C109" s="16" t="s">
        <v>355</v>
      </c>
      <c r="E109" s="16" t="s">
        <v>598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440</v>
      </c>
      <c r="B110" s="16" t="s">
        <v>542</v>
      </c>
      <c r="C110" s="16" t="s">
        <v>356</v>
      </c>
      <c r="E110" s="16" t="s">
        <v>599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440</v>
      </c>
      <c r="B111" s="16" t="s">
        <v>543</v>
      </c>
      <c r="C111" s="16" t="s">
        <v>358</v>
      </c>
      <c r="E111" s="16" t="s">
        <v>600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440</v>
      </c>
      <c r="B112" s="16" t="s">
        <v>544</v>
      </c>
      <c r="C112" s="16" t="s">
        <v>359</v>
      </c>
      <c r="E112" s="16" t="s">
        <v>601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440</v>
      </c>
      <c r="B113" s="16" t="s">
        <v>546</v>
      </c>
      <c r="C113" s="16" t="s">
        <v>360</v>
      </c>
      <c r="E113" s="16" t="s">
        <v>602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444</v>
      </c>
      <c r="B114" s="16" t="s">
        <v>527</v>
      </c>
      <c r="C114" s="16" t="s">
        <v>345</v>
      </c>
      <c r="E114" s="16" t="s">
        <v>603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444</v>
      </c>
      <c r="B115" s="16" t="s">
        <v>529</v>
      </c>
      <c r="C115" s="16" t="s">
        <v>346</v>
      </c>
      <c r="E115" s="16" t="s">
        <v>604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444</v>
      </c>
      <c r="B116" s="16" t="s">
        <v>531</v>
      </c>
      <c r="C116" s="16" t="s">
        <v>347</v>
      </c>
      <c r="E116" s="16" t="s">
        <v>605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444</v>
      </c>
      <c r="B117" s="16" t="s">
        <v>533</v>
      </c>
      <c r="C117" s="16" t="s">
        <v>349</v>
      </c>
      <c r="E117" s="16" t="s">
        <v>606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444</v>
      </c>
      <c r="B118" s="16" t="s">
        <v>535</v>
      </c>
      <c r="C118" s="16" t="s">
        <v>350</v>
      </c>
      <c r="E118" s="16" t="s">
        <v>607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444</v>
      </c>
      <c r="B119" s="16" t="s">
        <v>537</v>
      </c>
      <c r="C119" s="16" t="s">
        <v>351</v>
      </c>
      <c r="E119" s="16" t="s">
        <v>608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444</v>
      </c>
      <c r="B120" s="16" t="s">
        <v>539</v>
      </c>
      <c r="C120" s="16" t="s">
        <v>354</v>
      </c>
      <c r="E120" s="16" t="s">
        <v>609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444</v>
      </c>
      <c r="B121" s="16" t="s">
        <v>541</v>
      </c>
      <c r="C121" s="16" t="s">
        <v>355</v>
      </c>
      <c r="E121" s="16" t="s">
        <v>610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444</v>
      </c>
      <c r="B122" s="16" t="s">
        <v>542</v>
      </c>
      <c r="C122" s="16" t="s">
        <v>356</v>
      </c>
      <c r="E122" s="16" t="s">
        <v>611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444</v>
      </c>
      <c r="B123" s="16" t="s">
        <v>543</v>
      </c>
      <c r="C123" s="16" t="s">
        <v>358</v>
      </c>
      <c r="E123" s="16" t="s">
        <v>612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444</v>
      </c>
      <c r="B124" s="16" t="s">
        <v>544</v>
      </c>
      <c r="C124" s="16" t="s">
        <v>359</v>
      </c>
      <c r="E124" s="16" t="s">
        <v>613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444</v>
      </c>
      <c r="B125" s="16" t="s">
        <v>546</v>
      </c>
      <c r="C125" s="16" t="s">
        <v>360</v>
      </c>
      <c r="E125" s="16" t="s">
        <v>614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448</v>
      </c>
      <c r="B126" s="16" t="s">
        <v>527</v>
      </c>
      <c r="C126" s="16" t="s">
        <v>345</v>
      </c>
      <c r="E126" s="16" t="s">
        <v>615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448</v>
      </c>
      <c r="B127" s="16" t="s">
        <v>529</v>
      </c>
      <c r="C127" s="16" t="s">
        <v>346</v>
      </c>
      <c r="E127" s="16" t="s">
        <v>616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448</v>
      </c>
      <c r="B128" s="16" t="s">
        <v>531</v>
      </c>
      <c r="C128" s="16" t="s">
        <v>347</v>
      </c>
      <c r="E128" s="16" t="s">
        <v>617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448</v>
      </c>
      <c r="B129" s="16" t="s">
        <v>533</v>
      </c>
      <c r="C129" s="16" t="s">
        <v>349</v>
      </c>
      <c r="E129" s="16" t="s">
        <v>618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448</v>
      </c>
      <c r="B130" s="16" t="s">
        <v>535</v>
      </c>
      <c r="C130" s="16" t="s">
        <v>350</v>
      </c>
      <c r="E130" s="16" t="s">
        <v>619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448</v>
      </c>
      <c r="B131" s="16" t="s">
        <v>537</v>
      </c>
      <c r="C131" s="16" t="s">
        <v>351</v>
      </c>
      <c r="E131" s="16" t="s">
        <v>620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448</v>
      </c>
      <c r="B132" s="16" t="s">
        <v>539</v>
      </c>
      <c r="C132" s="16" t="s">
        <v>354</v>
      </c>
      <c r="E132" s="16" t="s">
        <v>621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448</v>
      </c>
      <c r="B133" s="16" t="s">
        <v>541</v>
      </c>
      <c r="C133" s="16" t="s">
        <v>355</v>
      </c>
      <c r="E133" s="16" t="s">
        <v>622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448</v>
      </c>
      <c r="B134" s="16" t="s">
        <v>542</v>
      </c>
      <c r="C134" s="16" t="s">
        <v>356</v>
      </c>
      <c r="E134" s="16" t="s">
        <v>623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448</v>
      </c>
      <c r="B135" s="16" t="s">
        <v>543</v>
      </c>
      <c r="C135" s="16" t="s">
        <v>358</v>
      </c>
      <c r="E135" s="16" t="s">
        <v>624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448</v>
      </c>
      <c r="B136" s="16" t="s">
        <v>544</v>
      </c>
      <c r="C136" s="16" t="s">
        <v>359</v>
      </c>
      <c r="E136" s="16" t="s">
        <v>625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448</v>
      </c>
      <c r="B137" s="16" t="s">
        <v>546</v>
      </c>
      <c r="C137" s="16" t="s">
        <v>360</v>
      </c>
      <c r="E137" s="16" t="s">
        <v>625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452</v>
      </c>
      <c r="B138" s="16" t="s">
        <v>527</v>
      </c>
      <c r="C138" s="16" t="s">
        <v>345</v>
      </c>
      <c r="E138" s="16" t="s">
        <v>626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452</v>
      </c>
      <c r="B139" s="16" t="s">
        <v>529</v>
      </c>
      <c r="C139" s="16" t="s">
        <v>346</v>
      </c>
      <c r="E139" s="16" t="s">
        <v>624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452</v>
      </c>
      <c r="B140" s="16" t="s">
        <v>531</v>
      </c>
      <c r="C140" s="16" t="s">
        <v>347</v>
      </c>
      <c r="E140" s="16" t="s">
        <v>627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452</v>
      </c>
      <c r="B141" s="16" t="s">
        <v>533</v>
      </c>
      <c r="C141" s="16" t="s">
        <v>349</v>
      </c>
      <c r="E141" s="16" t="s">
        <v>628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452</v>
      </c>
      <c r="B142" s="16" t="s">
        <v>535</v>
      </c>
      <c r="C142" s="16" t="s">
        <v>350</v>
      </c>
      <c r="E142" s="16" t="s">
        <v>629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452</v>
      </c>
      <c r="B143" s="16" t="s">
        <v>537</v>
      </c>
      <c r="C143" s="16" t="s">
        <v>351</v>
      </c>
      <c r="E143" s="16" t="s">
        <v>630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452</v>
      </c>
      <c r="B144" s="16" t="s">
        <v>539</v>
      </c>
      <c r="C144" s="16" t="s">
        <v>354</v>
      </c>
      <c r="E144" s="16" t="s">
        <v>631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452</v>
      </c>
      <c r="B145" s="16" t="s">
        <v>541</v>
      </c>
      <c r="C145" s="16" t="s">
        <v>355</v>
      </c>
      <c r="E145" s="16" t="s">
        <v>632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452</v>
      </c>
      <c r="B146" s="16" t="s">
        <v>542</v>
      </c>
      <c r="C146" s="16" t="s">
        <v>356</v>
      </c>
      <c r="E146" s="16" t="s">
        <v>633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452</v>
      </c>
      <c r="B147" s="16" t="s">
        <v>543</v>
      </c>
      <c r="C147" s="16" t="s">
        <v>358</v>
      </c>
      <c r="E147" s="16" t="s">
        <v>634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452</v>
      </c>
      <c r="B148" s="16" t="s">
        <v>544</v>
      </c>
      <c r="C148" s="16" t="s">
        <v>359</v>
      </c>
      <c r="E148" s="16" t="s">
        <v>635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452</v>
      </c>
      <c r="B149" s="16" t="s">
        <v>546</v>
      </c>
      <c r="C149" s="16" t="s">
        <v>360</v>
      </c>
      <c r="E149" s="16" t="s">
        <v>636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456</v>
      </c>
      <c r="B150" s="16" t="s">
        <v>527</v>
      </c>
      <c r="C150" s="16" t="s">
        <v>345</v>
      </c>
      <c r="E150" s="16" t="s">
        <v>637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456</v>
      </c>
      <c r="B151" s="16" t="s">
        <v>529</v>
      </c>
      <c r="C151" s="16" t="s">
        <v>346</v>
      </c>
      <c r="E151" s="16" t="s">
        <v>638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456</v>
      </c>
      <c r="B152" s="16" t="s">
        <v>531</v>
      </c>
      <c r="C152" s="16" t="s">
        <v>347</v>
      </c>
      <c r="E152" s="16" t="s">
        <v>639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456</v>
      </c>
      <c r="B153" s="16" t="s">
        <v>533</v>
      </c>
      <c r="C153" s="16" t="s">
        <v>349</v>
      </c>
      <c r="E153" s="16" t="s">
        <v>640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456</v>
      </c>
      <c r="B154" s="16" t="s">
        <v>535</v>
      </c>
      <c r="C154" s="16" t="s">
        <v>350</v>
      </c>
      <c r="E154" s="16" t="s">
        <v>641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456</v>
      </c>
      <c r="B155" s="16" t="s">
        <v>537</v>
      </c>
      <c r="C155" s="16" t="s">
        <v>351</v>
      </c>
      <c r="E155" s="16" t="s">
        <v>642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456</v>
      </c>
      <c r="B156" s="16" t="s">
        <v>539</v>
      </c>
      <c r="C156" s="16" t="s">
        <v>354</v>
      </c>
      <c r="E156" s="16" t="s">
        <v>643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456</v>
      </c>
      <c r="B157" s="16" t="s">
        <v>541</v>
      </c>
      <c r="C157" s="16" t="s">
        <v>355</v>
      </c>
      <c r="E157" s="16" t="s">
        <v>644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456</v>
      </c>
      <c r="B158" s="16" t="s">
        <v>542</v>
      </c>
      <c r="C158" s="16" t="s">
        <v>356</v>
      </c>
      <c r="E158" s="16" t="s">
        <v>645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456</v>
      </c>
      <c r="B159" s="16" t="s">
        <v>543</v>
      </c>
      <c r="C159" s="16" t="s">
        <v>358</v>
      </c>
      <c r="E159" s="16" t="s">
        <v>646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456</v>
      </c>
      <c r="B160" s="16" t="s">
        <v>544</v>
      </c>
      <c r="C160" s="16" t="s">
        <v>359</v>
      </c>
      <c r="E160" s="16" t="s">
        <v>647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456</v>
      </c>
      <c r="B161" s="16" t="s">
        <v>546</v>
      </c>
      <c r="C161" s="16" t="s">
        <v>360</v>
      </c>
      <c r="E161" s="16" t="s">
        <v>648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460</v>
      </c>
      <c r="B162" s="16" t="s">
        <v>527</v>
      </c>
      <c r="C162" s="16" t="s">
        <v>345</v>
      </c>
      <c r="E162" s="16" t="s">
        <v>649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460</v>
      </c>
      <c r="B163" s="16" t="s">
        <v>529</v>
      </c>
      <c r="C163" s="16" t="s">
        <v>346</v>
      </c>
      <c r="E163" s="16" t="s">
        <v>650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460</v>
      </c>
      <c r="B164" s="16" t="s">
        <v>531</v>
      </c>
      <c r="C164" s="16" t="s">
        <v>347</v>
      </c>
      <c r="E164" s="16" t="s">
        <v>651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460</v>
      </c>
      <c r="B165" s="16" t="s">
        <v>533</v>
      </c>
      <c r="C165" s="16" t="s">
        <v>349</v>
      </c>
      <c r="E165" s="16" t="s">
        <v>652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460</v>
      </c>
      <c r="B166" s="16" t="s">
        <v>535</v>
      </c>
      <c r="C166" s="16" t="s">
        <v>350</v>
      </c>
      <c r="E166" s="16" t="s">
        <v>653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460</v>
      </c>
      <c r="B167" s="16" t="s">
        <v>537</v>
      </c>
      <c r="C167" s="16" t="s">
        <v>351</v>
      </c>
      <c r="E167" s="16" t="s">
        <v>654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460</v>
      </c>
      <c r="B168" s="16" t="s">
        <v>539</v>
      </c>
      <c r="C168" s="16" t="s">
        <v>354</v>
      </c>
      <c r="E168" s="16" t="s">
        <v>655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460</v>
      </c>
      <c r="B169" s="16" t="s">
        <v>541</v>
      </c>
      <c r="C169" s="16" t="s">
        <v>355</v>
      </c>
      <c r="E169" s="16" t="s">
        <v>656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460</v>
      </c>
      <c r="B170" s="16" t="s">
        <v>542</v>
      </c>
      <c r="C170" s="16" t="s">
        <v>356</v>
      </c>
      <c r="E170" s="16" t="s">
        <v>657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460</v>
      </c>
      <c r="B171" s="16" t="s">
        <v>543</v>
      </c>
      <c r="C171" s="16" t="s">
        <v>358</v>
      </c>
      <c r="E171" s="16" t="s">
        <v>658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460</v>
      </c>
      <c r="B172" s="16" t="s">
        <v>544</v>
      </c>
      <c r="C172" s="16" t="s">
        <v>359</v>
      </c>
      <c r="E172" s="16" t="s">
        <v>659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460</v>
      </c>
      <c r="B173" s="16" t="s">
        <v>546</v>
      </c>
      <c r="C173" s="16" t="s">
        <v>360</v>
      </c>
      <c r="E173" s="16" t="s">
        <v>660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464</v>
      </c>
      <c r="B174" s="16" t="s">
        <v>527</v>
      </c>
      <c r="C174" s="16" t="s">
        <v>345</v>
      </c>
      <c r="E174" s="16" t="s">
        <v>661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464</v>
      </c>
      <c r="B175" s="16" t="s">
        <v>529</v>
      </c>
      <c r="C175" s="16" t="s">
        <v>346</v>
      </c>
      <c r="E175" s="16" t="s">
        <v>662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464</v>
      </c>
      <c r="B176" s="16" t="s">
        <v>531</v>
      </c>
      <c r="C176" s="16" t="s">
        <v>347</v>
      </c>
      <c r="E176" s="16" t="s">
        <v>663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464</v>
      </c>
      <c r="B177" s="16" t="s">
        <v>533</v>
      </c>
      <c r="C177" s="16" t="s">
        <v>349</v>
      </c>
      <c r="E177" s="16" t="s">
        <v>664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464</v>
      </c>
      <c r="B178" s="16" t="s">
        <v>535</v>
      </c>
      <c r="C178" s="16" t="s">
        <v>350</v>
      </c>
      <c r="E178" s="16" t="s">
        <v>665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464</v>
      </c>
      <c r="B179" s="16" t="s">
        <v>537</v>
      </c>
      <c r="C179" s="16" t="s">
        <v>351</v>
      </c>
      <c r="E179" s="16" t="s">
        <v>666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464</v>
      </c>
      <c r="B180" s="16" t="s">
        <v>539</v>
      </c>
      <c r="C180" s="16" t="s">
        <v>354</v>
      </c>
      <c r="E180" s="16" t="s">
        <v>667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464</v>
      </c>
      <c r="B181" s="16" t="s">
        <v>541</v>
      </c>
      <c r="C181" s="16" t="s">
        <v>355</v>
      </c>
      <c r="E181" s="16" t="s">
        <v>668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464</v>
      </c>
      <c r="B182" s="16" t="s">
        <v>542</v>
      </c>
      <c r="C182" s="16" t="s">
        <v>356</v>
      </c>
      <c r="E182" s="16" t="s">
        <v>669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464</v>
      </c>
      <c r="B183" s="16" t="s">
        <v>543</v>
      </c>
      <c r="C183" s="16" t="s">
        <v>358</v>
      </c>
      <c r="E183" s="16" t="s">
        <v>670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464</v>
      </c>
      <c r="B184" s="16" t="s">
        <v>544</v>
      </c>
      <c r="C184" s="16" t="s">
        <v>359</v>
      </c>
      <c r="E184" s="16" t="s">
        <v>671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464</v>
      </c>
      <c r="B185" s="16" t="s">
        <v>546</v>
      </c>
      <c r="C185" s="16" t="s">
        <v>360</v>
      </c>
      <c r="E185" s="16" t="s">
        <v>672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468</v>
      </c>
      <c r="B186" s="16" t="s">
        <v>527</v>
      </c>
      <c r="C186" s="16" t="s">
        <v>345</v>
      </c>
      <c r="E186" s="16" t="s">
        <v>673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468</v>
      </c>
      <c r="B187" s="16" t="s">
        <v>529</v>
      </c>
      <c r="C187" s="16" t="s">
        <v>346</v>
      </c>
      <c r="E187" s="16" t="s">
        <v>674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468</v>
      </c>
      <c r="B188" s="16" t="s">
        <v>531</v>
      </c>
      <c r="C188" s="16" t="s">
        <v>347</v>
      </c>
      <c r="E188" s="16" t="s">
        <v>675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468</v>
      </c>
      <c r="B189" s="16" t="s">
        <v>533</v>
      </c>
      <c r="C189" s="16" t="s">
        <v>349</v>
      </c>
      <c r="E189" s="16" t="s">
        <v>676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468</v>
      </c>
      <c r="B190" s="16" t="s">
        <v>535</v>
      </c>
      <c r="C190" s="16" t="s">
        <v>350</v>
      </c>
      <c r="E190" s="16" t="s">
        <v>677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468</v>
      </c>
      <c r="B191" s="16" t="s">
        <v>537</v>
      </c>
      <c r="C191" s="16" t="s">
        <v>351</v>
      </c>
      <c r="E191" s="16" t="s">
        <v>678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468</v>
      </c>
      <c r="B192" s="16" t="s">
        <v>539</v>
      </c>
      <c r="C192" s="16" t="s">
        <v>354</v>
      </c>
      <c r="E192" s="16" t="s">
        <v>679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468</v>
      </c>
      <c r="B193" s="16" t="s">
        <v>541</v>
      </c>
      <c r="C193" s="16" t="s">
        <v>355</v>
      </c>
      <c r="E193" s="16" t="s">
        <v>680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468</v>
      </c>
      <c r="B194" s="16" t="s">
        <v>542</v>
      </c>
      <c r="C194" s="16" t="s">
        <v>356</v>
      </c>
      <c r="E194" s="16" t="s">
        <v>681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468</v>
      </c>
      <c r="B195" s="16" t="s">
        <v>543</v>
      </c>
      <c r="C195" s="16" t="s">
        <v>358</v>
      </c>
      <c r="E195" s="16" t="s">
        <v>682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468</v>
      </c>
      <c r="B196" s="16" t="s">
        <v>544</v>
      </c>
      <c r="C196" s="16" t="s">
        <v>359</v>
      </c>
      <c r="E196" s="16" t="s">
        <v>683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468</v>
      </c>
      <c r="B197" s="16" t="s">
        <v>546</v>
      </c>
      <c r="C197" s="16" t="s">
        <v>360</v>
      </c>
      <c r="E197" s="16" t="s">
        <v>684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472</v>
      </c>
      <c r="B198" s="16" t="s">
        <v>527</v>
      </c>
      <c r="C198" s="16" t="s">
        <v>345</v>
      </c>
      <c r="E198" s="16" t="s">
        <v>685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472</v>
      </c>
      <c r="B199" s="16" t="s">
        <v>529</v>
      </c>
      <c r="C199" s="16" t="s">
        <v>346</v>
      </c>
      <c r="E199" s="16" t="s">
        <v>686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472</v>
      </c>
      <c r="B200" s="16" t="s">
        <v>531</v>
      </c>
      <c r="C200" s="16" t="s">
        <v>347</v>
      </c>
      <c r="E200" s="16" t="s">
        <v>686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472</v>
      </c>
      <c r="B201" s="16" t="s">
        <v>533</v>
      </c>
      <c r="C201" s="16" t="s">
        <v>349</v>
      </c>
      <c r="E201" s="16" t="s">
        <v>687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472</v>
      </c>
      <c r="B202" s="16" t="s">
        <v>535</v>
      </c>
      <c r="C202" s="16" t="s">
        <v>350</v>
      </c>
      <c r="E202" s="16" t="s">
        <v>688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472</v>
      </c>
      <c r="B203" s="16" t="s">
        <v>537</v>
      </c>
      <c r="C203" s="16" t="s">
        <v>351</v>
      </c>
      <c r="E203" s="16" t="s">
        <v>688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472</v>
      </c>
      <c r="B204" s="16" t="s">
        <v>539</v>
      </c>
      <c r="C204" s="16" t="s">
        <v>354</v>
      </c>
      <c r="E204" s="16" t="s">
        <v>689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472</v>
      </c>
      <c r="B205" s="16" t="s">
        <v>541</v>
      </c>
      <c r="C205" s="16" t="s">
        <v>355</v>
      </c>
      <c r="E205" s="16" t="s">
        <v>690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472</v>
      </c>
      <c r="B206" s="16" t="s">
        <v>542</v>
      </c>
      <c r="C206" s="16" t="s">
        <v>356</v>
      </c>
      <c r="E206" s="16" t="s">
        <v>691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472</v>
      </c>
      <c r="B207" s="16" t="s">
        <v>543</v>
      </c>
      <c r="C207" s="16" t="s">
        <v>358</v>
      </c>
      <c r="E207" s="16" t="s">
        <v>692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472</v>
      </c>
      <c r="B208" s="16" t="s">
        <v>544</v>
      </c>
      <c r="C208" s="16" t="s">
        <v>359</v>
      </c>
      <c r="E208" s="16" t="s">
        <v>693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472</v>
      </c>
      <c r="B209" s="16" t="s">
        <v>546</v>
      </c>
      <c r="C209" s="16" t="s">
        <v>360</v>
      </c>
      <c r="E209" s="16" t="s">
        <v>694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476</v>
      </c>
      <c r="B210" s="16" t="s">
        <v>527</v>
      </c>
      <c r="C210" s="16" t="s">
        <v>345</v>
      </c>
      <c r="E210" s="16" t="s">
        <v>695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476</v>
      </c>
      <c r="B211" s="16" t="s">
        <v>529</v>
      </c>
      <c r="C211" s="16" t="s">
        <v>346</v>
      </c>
      <c r="E211" s="16" t="s">
        <v>696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476</v>
      </c>
      <c r="B212" s="16" t="s">
        <v>531</v>
      </c>
      <c r="C212" s="16" t="s">
        <v>347</v>
      </c>
      <c r="E212" s="16" t="s">
        <v>697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476</v>
      </c>
      <c r="B213" s="16" t="s">
        <v>533</v>
      </c>
      <c r="C213" s="16" t="s">
        <v>349</v>
      </c>
      <c r="E213" s="16" t="s">
        <v>698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476</v>
      </c>
      <c r="B214" s="16" t="s">
        <v>535</v>
      </c>
      <c r="C214" s="16" t="s">
        <v>350</v>
      </c>
      <c r="E214" s="16" t="s">
        <v>699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476</v>
      </c>
      <c r="B215" s="16" t="s">
        <v>537</v>
      </c>
      <c r="C215" s="16" t="s">
        <v>351</v>
      </c>
      <c r="E215" s="16" t="s">
        <v>700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476</v>
      </c>
      <c r="B216" s="16" t="s">
        <v>539</v>
      </c>
      <c r="C216" s="16" t="s">
        <v>354</v>
      </c>
      <c r="E216" s="16" t="s">
        <v>701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476</v>
      </c>
      <c r="B217" s="16" t="s">
        <v>541</v>
      </c>
      <c r="C217" s="16" t="s">
        <v>355</v>
      </c>
      <c r="E217" s="16" t="s">
        <v>702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476</v>
      </c>
      <c r="B218" s="16" t="s">
        <v>542</v>
      </c>
      <c r="C218" s="16" t="s">
        <v>356</v>
      </c>
      <c r="E218" s="16" t="s">
        <v>703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476</v>
      </c>
      <c r="B219" s="16" t="s">
        <v>543</v>
      </c>
      <c r="C219" s="16" t="s">
        <v>358</v>
      </c>
      <c r="E219" s="16" t="s">
        <v>704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476</v>
      </c>
      <c r="B220" s="16" t="s">
        <v>544</v>
      </c>
      <c r="C220" s="16" t="s">
        <v>359</v>
      </c>
      <c r="E220" s="16" t="s">
        <v>704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476</v>
      </c>
      <c r="B221" s="16" t="s">
        <v>546</v>
      </c>
      <c r="C221" s="16" t="s">
        <v>360</v>
      </c>
      <c r="E221" s="16" t="s">
        <v>705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480</v>
      </c>
      <c r="B222" s="16" t="s">
        <v>527</v>
      </c>
      <c r="C222" s="16" t="s">
        <v>345</v>
      </c>
      <c r="E222" s="16" t="s">
        <v>706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480</v>
      </c>
      <c r="B223" s="16" t="s">
        <v>529</v>
      </c>
      <c r="C223" s="16" t="s">
        <v>346</v>
      </c>
      <c r="E223" s="16" t="s">
        <v>707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480</v>
      </c>
      <c r="B224" s="16" t="s">
        <v>531</v>
      </c>
      <c r="C224" s="16" t="s">
        <v>347</v>
      </c>
      <c r="E224" s="16" t="s">
        <v>708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480</v>
      </c>
      <c r="B225" s="16" t="s">
        <v>533</v>
      </c>
      <c r="C225" s="16" t="s">
        <v>349</v>
      </c>
      <c r="E225" s="16" t="s">
        <v>709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480</v>
      </c>
      <c r="B226" s="16" t="s">
        <v>535</v>
      </c>
      <c r="C226" s="16" t="s">
        <v>350</v>
      </c>
      <c r="E226" s="16" t="s">
        <v>706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480</v>
      </c>
      <c r="B227" s="16" t="s">
        <v>537</v>
      </c>
      <c r="C227" s="16" t="s">
        <v>351</v>
      </c>
      <c r="E227" s="16" t="s">
        <v>710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480</v>
      </c>
      <c r="B228" s="16" t="s">
        <v>539</v>
      </c>
      <c r="C228" s="16" t="s">
        <v>354</v>
      </c>
      <c r="E228" s="16" t="s">
        <v>711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480</v>
      </c>
      <c r="B229" s="16" t="s">
        <v>541</v>
      </c>
      <c r="C229" s="16" t="s">
        <v>355</v>
      </c>
      <c r="E229" s="16" t="s">
        <v>712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480</v>
      </c>
      <c r="B230" s="16" t="s">
        <v>542</v>
      </c>
      <c r="C230" s="16" t="s">
        <v>356</v>
      </c>
      <c r="E230" s="16" t="s">
        <v>713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480</v>
      </c>
      <c r="B231" s="16" t="s">
        <v>543</v>
      </c>
      <c r="C231" s="16" t="s">
        <v>358</v>
      </c>
      <c r="E231" s="16" t="s">
        <v>714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480</v>
      </c>
      <c r="B232" s="16" t="s">
        <v>544</v>
      </c>
      <c r="C232" s="16" t="s">
        <v>359</v>
      </c>
      <c r="E232" s="16" t="s">
        <v>715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480</v>
      </c>
      <c r="B233" s="16" t="s">
        <v>546</v>
      </c>
      <c r="C233" s="16" t="s">
        <v>360</v>
      </c>
      <c r="E233" s="16" t="s">
        <v>716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484</v>
      </c>
      <c r="B234" s="16" t="s">
        <v>527</v>
      </c>
      <c r="C234" s="16" t="s">
        <v>345</v>
      </c>
      <c r="E234" s="16" t="s">
        <v>717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484</v>
      </c>
      <c r="B235" s="16" t="s">
        <v>529</v>
      </c>
      <c r="C235" s="16" t="s">
        <v>346</v>
      </c>
      <c r="E235" s="16" t="s">
        <v>718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484</v>
      </c>
      <c r="B236" s="16" t="s">
        <v>531</v>
      </c>
      <c r="C236" s="16" t="s">
        <v>347</v>
      </c>
      <c r="E236" s="16" t="s">
        <v>719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484</v>
      </c>
      <c r="B237" s="16" t="s">
        <v>533</v>
      </c>
      <c r="C237" s="16" t="s">
        <v>349</v>
      </c>
      <c r="E237" s="16" t="s">
        <v>720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484</v>
      </c>
      <c r="B238" s="16" t="s">
        <v>535</v>
      </c>
      <c r="C238" s="16" t="s">
        <v>350</v>
      </c>
      <c r="E238" s="16" t="s">
        <v>721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484</v>
      </c>
      <c r="B239" s="16" t="s">
        <v>537</v>
      </c>
      <c r="C239" s="16" t="s">
        <v>351</v>
      </c>
      <c r="E239" s="16" t="s">
        <v>722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484</v>
      </c>
      <c r="B240" s="16" t="s">
        <v>539</v>
      </c>
      <c r="C240" s="16" t="s">
        <v>354</v>
      </c>
      <c r="E240" s="16" t="s">
        <v>723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484</v>
      </c>
      <c r="B241" s="16" t="s">
        <v>541</v>
      </c>
      <c r="C241" s="16" t="s">
        <v>355</v>
      </c>
      <c r="E241" s="16" t="s">
        <v>724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484</v>
      </c>
      <c r="B242" s="16" t="s">
        <v>542</v>
      </c>
      <c r="C242" s="16" t="s">
        <v>356</v>
      </c>
      <c r="E242" s="16" t="s">
        <v>725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484</v>
      </c>
      <c r="B243" s="16" t="s">
        <v>543</v>
      </c>
      <c r="C243" s="16" t="s">
        <v>358</v>
      </c>
      <c r="E243" s="16" t="s">
        <v>725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484</v>
      </c>
      <c r="B244" s="16" t="s">
        <v>544</v>
      </c>
      <c r="C244" s="16" t="s">
        <v>359</v>
      </c>
      <c r="E244" s="16" t="s">
        <v>726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484</v>
      </c>
      <c r="B245" s="16" t="s">
        <v>546</v>
      </c>
      <c r="C245" s="16" t="s">
        <v>360</v>
      </c>
      <c r="E245" s="16" t="s">
        <v>727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488</v>
      </c>
      <c r="B246" s="16" t="s">
        <v>527</v>
      </c>
      <c r="C246" s="16" t="s">
        <v>345</v>
      </c>
      <c r="E246" s="16" t="s">
        <v>728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488</v>
      </c>
      <c r="B247" s="16" t="s">
        <v>529</v>
      </c>
      <c r="C247" s="16" t="s">
        <v>346</v>
      </c>
      <c r="E247" s="16" t="s">
        <v>729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488</v>
      </c>
      <c r="B248" s="16" t="s">
        <v>531</v>
      </c>
      <c r="C248" s="16" t="s">
        <v>347</v>
      </c>
      <c r="E248" s="16" t="s">
        <v>730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488</v>
      </c>
      <c r="B249" s="16" t="s">
        <v>533</v>
      </c>
      <c r="C249" s="16" t="s">
        <v>349</v>
      </c>
      <c r="E249" s="16" t="s">
        <v>730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488</v>
      </c>
      <c r="B250" s="16" t="s">
        <v>535</v>
      </c>
      <c r="C250" s="16" t="s">
        <v>350</v>
      </c>
      <c r="E250" s="16" t="s">
        <v>731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488</v>
      </c>
      <c r="B251" s="16" t="s">
        <v>537</v>
      </c>
      <c r="C251" s="16" t="s">
        <v>351</v>
      </c>
      <c r="E251" s="16" t="s">
        <v>732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488</v>
      </c>
      <c r="B252" s="16" t="s">
        <v>539</v>
      </c>
      <c r="C252" s="16" t="s">
        <v>354</v>
      </c>
      <c r="E252" s="16" t="s">
        <v>733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488</v>
      </c>
      <c r="B253" s="16" t="s">
        <v>541</v>
      </c>
      <c r="C253" s="16" t="s">
        <v>355</v>
      </c>
      <c r="E253" s="16" t="s">
        <v>734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488</v>
      </c>
      <c r="B254" s="16" t="s">
        <v>542</v>
      </c>
      <c r="C254" s="16" t="s">
        <v>356</v>
      </c>
      <c r="E254" s="16" t="s">
        <v>735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488</v>
      </c>
      <c r="B255" s="16" t="s">
        <v>543</v>
      </c>
      <c r="C255" s="16" t="s">
        <v>358</v>
      </c>
      <c r="E255" s="16" t="s">
        <v>736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488</v>
      </c>
      <c r="B256" s="16" t="s">
        <v>544</v>
      </c>
      <c r="C256" s="16" t="s">
        <v>359</v>
      </c>
      <c r="E256" s="16" t="s">
        <v>737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488</v>
      </c>
      <c r="B257" s="16" t="s">
        <v>546</v>
      </c>
      <c r="C257" s="16" t="s">
        <v>360</v>
      </c>
      <c r="E257" s="16" t="s">
        <v>737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492</v>
      </c>
      <c r="B258" s="16" t="s">
        <v>527</v>
      </c>
      <c r="C258" s="16" t="s">
        <v>345</v>
      </c>
      <c r="E258" s="16" t="s">
        <v>738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492</v>
      </c>
      <c r="B259" s="16" t="s">
        <v>529</v>
      </c>
      <c r="C259" s="16" t="s">
        <v>346</v>
      </c>
      <c r="E259" s="16" t="s">
        <v>738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492</v>
      </c>
      <c r="B260" s="16" t="s">
        <v>531</v>
      </c>
      <c r="C260" s="16" t="s">
        <v>347</v>
      </c>
      <c r="E260" s="16" t="s">
        <v>739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492</v>
      </c>
      <c r="B261" s="16" t="s">
        <v>533</v>
      </c>
      <c r="C261" s="16" t="s">
        <v>349</v>
      </c>
      <c r="E261" s="16" t="s">
        <v>739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492</v>
      </c>
      <c r="B262" s="16" t="s">
        <v>535</v>
      </c>
      <c r="C262" s="16" t="s">
        <v>350</v>
      </c>
      <c r="E262" s="16" t="s">
        <v>739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492</v>
      </c>
      <c r="B263" s="16" t="s">
        <v>537</v>
      </c>
      <c r="C263" s="16" t="s">
        <v>351</v>
      </c>
      <c r="E263" s="16" t="s">
        <v>739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492</v>
      </c>
      <c r="B264" s="16" t="s">
        <v>539</v>
      </c>
      <c r="C264" s="16" t="s">
        <v>354</v>
      </c>
      <c r="E264" s="16" t="s">
        <v>740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492</v>
      </c>
      <c r="B265" s="16" t="s">
        <v>541</v>
      </c>
      <c r="C265" s="16" t="s">
        <v>355</v>
      </c>
      <c r="E265" s="16" t="s">
        <v>740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492</v>
      </c>
      <c r="B266" s="16" t="s">
        <v>542</v>
      </c>
      <c r="C266" s="16" t="s">
        <v>356</v>
      </c>
      <c r="E266" s="16" t="s">
        <v>739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492</v>
      </c>
      <c r="B267" s="16" t="s">
        <v>543</v>
      </c>
      <c r="C267" s="16" t="s">
        <v>358</v>
      </c>
      <c r="E267" s="16" t="s">
        <v>741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492</v>
      </c>
      <c r="B268" s="16" t="s">
        <v>544</v>
      </c>
      <c r="C268" s="16" t="s">
        <v>359</v>
      </c>
      <c r="E268" s="16" t="s">
        <v>742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492</v>
      </c>
      <c r="B269" s="16" t="s">
        <v>546</v>
      </c>
      <c r="C269" s="16" t="s">
        <v>360</v>
      </c>
      <c r="E269" s="16" t="s">
        <v>743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496</v>
      </c>
      <c r="B270" s="16" t="s">
        <v>527</v>
      </c>
      <c r="C270" s="16" t="s">
        <v>345</v>
      </c>
      <c r="E270" s="16" t="s">
        <v>744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496</v>
      </c>
      <c r="B271" s="16" t="s">
        <v>529</v>
      </c>
      <c r="C271" s="16" t="s">
        <v>346</v>
      </c>
      <c r="E271" s="16" t="s">
        <v>745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496</v>
      </c>
      <c r="B272" s="16" t="s">
        <v>531</v>
      </c>
      <c r="C272" s="16" t="s">
        <v>347</v>
      </c>
      <c r="E272" s="16" t="s">
        <v>746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496</v>
      </c>
      <c r="B273" s="16" t="s">
        <v>533</v>
      </c>
      <c r="C273" s="16" t="s">
        <v>349</v>
      </c>
      <c r="E273" s="16" t="s">
        <v>747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496</v>
      </c>
      <c r="B274" s="16" t="s">
        <v>535</v>
      </c>
      <c r="C274" s="16" t="s">
        <v>350</v>
      </c>
      <c r="E274" s="16" t="s">
        <v>748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496</v>
      </c>
      <c r="B275" s="16" t="s">
        <v>537</v>
      </c>
      <c r="C275" s="16" t="s">
        <v>351</v>
      </c>
      <c r="E275" s="16" t="s">
        <v>749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496</v>
      </c>
      <c r="B276" s="16" t="s">
        <v>539</v>
      </c>
      <c r="C276" s="16" t="s">
        <v>354</v>
      </c>
      <c r="E276" s="16" t="s">
        <v>750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496</v>
      </c>
      <c r="B277" s="16" t="s">
        <v>541</v>
      </c>
      <c r="C277" s="16" t="s">
        <v>355</v>
      </c>
      <c r="E277" s="16" t="s">
        <v>751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496</v>
      </c>
      <c r="B278" s="16" t="s">
        <v>542</v>
      </c>
      <c r="C278" s="16" t="s">
        <v>356</v>
      </c>
      <c r="E278" s="16" t="s">
        <v>752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496</v>
      </c>
      <c r="B279" s="16" t="s">
        <v>543</v>
      </c>
      <c r="C279" s="16" t="s">
        <v>358</v>
      </c>
      <c r="E279" s="16" t="s">
        <v>753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496</v>
      </c>
      <c r="B280" s="16" t="s">
        <v>544</v>
      </c>
      <c r="C280" s="16" t="s">
        <v>359</v>
      </c>
      <c r="E280" s="16" t="s">
        <v>754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496</v>
      </c>
      <c r="B281" s="16" t="s">
        <v>546</v>
      </c>
      <c r="C281" s="16" t="s">
        <v>360</v>
      </c>
      <c r="E281" s="16" t="s">
        <v>755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500</v>
      </c>
      <c r="B282" s="16" t="s">
        <v>527</v>
      </c>
      <c r="C282" s="16" t="s">
        <v>345</v>
      </c>
      <c r="E282" s="16" t="s">
        <v>755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500</v>
      </c>
      <c r="B283" s="16" t="s">
        <v>529</v>
      </c>
      <c r="C283" s="16" t="s">
        <v>346</v>
      </c>
      <c r="E283" s="16" t="s">
        <v>756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500</v>
      </c>
      <c r="B284" s="16" t="s">
        <v>531</v>
      </c>
      <c r="C284" s="16" t="s">
        <v>347</v>
      </c>
      <c r="E284" s="16" t="s">
        <v>757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500</v>
      </c>
      <c r="B285" s="16" t="s">
        <v>533</v>
      </c>
      <c r="C285" s="16" t="s">
        <v>349</v>
      </c>
      <c r="E285" s="16" t="s">
        <v>757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500</v>
      </c>
      <c r="B286" s="16" t="s">
        <v>535</v>
      </c>
      <c r="C286" s="16" t="s">
        <v>350</v>
      </c>
      <c r="E286" s="16" t="s">
        <v>758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500</v>
      </c>
      <c r="B287" s="16" t="s">
        <v>537</v>
      </c>
      <c r="C287" s="16" t="s">
        <v>351</v>
      </c>
      <c r="E287" s="16" t="s">
        <v>759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500</v>
      </c>
      <c r="B288" s="16" t="s">
        <v>539</v>
      </c>
      <c r="C288" s="16" t="s">
        <v>354</v>
      </c>
      <c r="E288" s="16" t="s">
        <v>760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500</v>
      </c>
      <c r="B289" s="16" t="s">
        <v>541</v>
      </c>
      <c r="C289" s="16" t="s">
        <v>355</v>
      </c>
      <c r="E289" s="16" t="s">
        <v>761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500</v>
      </c>
      <c r="B290" s="16" t="s">
        <v>542</v>
      </c>
      <c r="C290" s="16" t="s">
        <v>356</v>
      </c>
      <c r="E290" s="16" t="s">
        <v>737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500</v>
      </c>
      <c r="B291" s="16" t="s">
        <v>543</v>
      </c>
      <c r="C291" s="16" t="s">
        <v>358</v>
      </c>
      <c r="E291" s="16" t="s">
        <v>762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500</v>
      </c>
      <c r="B292" s="16" t="s">
        <v>544</v>
      </c>
      <c r="C292" s="16" t="s">
        <v>359</v>
      </c>
      <c r="E292" s="16" t="s">
        <v>763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500</v>
      </c>
      <c r="B293" s="16" t="s">
        <v>546</v>
      </c>
      <c r="C293" s="16" t="s">
        <v>360</v>
      </c>
      <c r="E293" s="16" t="s">
        <v>764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504</v>
      </c>
      <c r="B294" s="16" t="s">
        <v>527</v>
      </c>
      <c r="C294" s="16" t="s">
        <v>345</v>
      </c>
      <c r="E294" s="16" t="s">
        <v>765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504</v>
      </c>
      <c r="B295" s="16" t="s">
        <v>529</v>
      </c>
      <c r="C295" s="16" t="s">
        <v>346</v>
      </c>
      <c r="E295" s="16" t="s">
        <v>766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504</v>
      </c>
      <c r="B296" s="16" t="s">
        <v>531</v>
      </c>
      <c r="C296" s="16" t="s">
        <v>347</v>
      </c>
      <c r="E296" s="16" t="s">
        <v>767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504</v>
      </c>
      <c r="B297" s="16" t="s">
        <v>533</v>
      </c>
      <c r="C297" s="16" t="s">
        <v>349</v>
      </c>
      <c r="E297" s="16" t="s">
        <v>726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504</v>
      </c>
      <c r="B298" s="16" t="s">
        <v>535</v>
      </c>
      <c r="C298" s="16" t="s">
        <v>350</v>
      </c>
      <c r="E298" s="16" t="s">
        <v>768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504</v>
      </c>
      <c r="B299" s="16" t="s">
        <v>537</v>
      </c>
      <c r="C299" s="16" t="s">
        <v>351</v>
      </c>
      <c r="E299" s="16" t="s">
        <v>769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504</v>
      </c>
      <c r="B300" s="16" t="s">
        <v>539</v>
      </c>
      <c r="C300" s="16" t="s">
        <v>354</v>
      </c>
      <c r="E300" s="16" t="s">
        <v>770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504</v>
      </c>
      <c r="B301" s="16" t="s">
        <v>541</v>
      </c>
      <c r="C301" s="16" t="s">
        <v>355</v>
      </c>
      <c r="E301" s="16" t="s">
        <v>767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504</v>
      </c>
      <c r="B302" s="16" t="s">
        <v>542</v>
      </c>
      <c r="C302" s="16" t="s">
        <v>356</v>
      </c>
      <c r="E302" s="16" t="s">
        <v>771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504</v>
      </c>
      <c r="B303" s="16" t="s">
        <v>543</v>
      </c>
      <c r="C303" s="16" t="s">
        <v>358</v>
      </c>
      <c r="E303" s="16" t="s">
        <v>767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504</v>
      </c>
      <c r="B304" s="16" t="s">
        <v>544</v>
      </c>
      <c r="C304" s="16" t="s">
        <v>359</v>
      </c>
      <c r="E304" s="16" t="s">
        <v>767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504</v>
      </c>
      <c r="B305" s="16" t="s">
        <v>546</v>
      </c>
      <c r="C305" s="16" t="s">
        <v>360</v>
      </c>
      <c r="E305" s="16" t="s">
        <v>769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508</v>
      </c>
      <c r="B306" s="16" t="s">
        <v>527</v>
      </c>
      <c r="C306" s="16" t="s">
        <v>345</v>
      </c>
      <c r="E306" s="16" t="s">
        <v>725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508</v>
      </c>
      <c r="B307" s="16" t="s">
        <v>529</v>
      </c>
      <c r="C307" s="16" t="s">
        <v>346</v>
      </c>
      <c r="E307" s="16" t="s">
        <v>772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508</v>
      </c>
      <c r="B308" s="16" t="s">
        <v>531</v>
      </c>
      <c r="C308" s="16" t="s">
        <v>347</v>
      </c>
      <c r="E308" s="16" t="s">
        <v>773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508</v>
      </c>
      <c r="B309" s="16" t="s">
        <v>533</v>
      </c>
      <c r="C309" s="16" t="s">
        <v>349</v>
      </c>
      <c r="E309" s="16" t="s">
        <v>725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508</v>
      </c>
      <c r="B310" s="16" t="s">
        <v>535</v>
      </c>
      <c r="C310" s="16" t="s">
        <v>350</v>
      </c>
      <c r="E310" s="16" t="s">
        <v>774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508</v>
      </c>
      <c r="B311" s="16" t="s">
        <v>537</v>
      </c>
      <c r="C311" s="16" t="s">
        <v>351</v>
      </c>
      <c r="E311" s="16" t="s">
        <v>725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508</v>
      </c>
      <c r="B312" s="16" t="s">
        <v>539</v>
      </c>
      <c r="C312" s="16" t="s">
        <v>354</v>
      </c>
      <c r="E312" s="16" t="s">
        <v>775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508</v>
      </c>
      <c r="B313" s="16" t="s">
        <v>541</v>
      </c>
      <c r="C313" s="16" t="s">
        <v>355</v>
      </c>
      <c r="E313" s="16" t="s">
        <v>769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508</v>
      </c>
      <c r="B314" s="16" t="s">
        <v>542</v>
      </c>
      <c r="C314" s="16" t="s">
        <v>356</v>
      </c>
      <c r="E314" s="16" t="s">
        <v>767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508</v>
      </c>
      <c r="B315" s="16" t="s">
        <v>543</v>
      </c>
      <c r="C315" s="16" t="s">
        <v>358</v>
      </c>
      <c r="E315" s="16" t="s">
        <v>771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508</v>
      </c>
      <c r="B316" s="16" t="s">
        <v>544</v>
      </c>
      <c r="C316" s="16" t="s">
        <v>359</v>
      </c>
      <c r="E316" s="16" t="s">
        <v>728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508</v>
      </c>
      <c r="B317" s="16" t="s">
        <v>546</v>
      </c>
      <c r="C317" s="16" t="s">
        <v>360</v>
      </c>
      <c r="E317" s="16" t="s">
        <v>776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410</v>
      </c>
      <c r="B318" s="16" t="s">
        <v>527</v>
      </c>
      <c r="C318" s="16" t="s">
        <v>345</v>
      </c>
      <c r="E318" s="16" t="s">
        <v>777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410</v>
      </c>
      <c r="B319" s="16" t="s">
        <v>529</v>
      </c>
      <c r="C319" s="16" t="s">
        <v>346</v>
      </c>
      <c r="E319" s="16" t="s">
        <v>778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410</v>
      </c>
      <c r="B320" s="16" t="s">
        <v>531</v>
      </c>
      <c r="C320" s="16" t="s">
        <v>347</v>
      </c>
      <c r="E320" s="16" t="s">
        <v>779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410</v>
      </c>
      <c r="B321" s="16" t="s">
        <v>533</v>
      </c>
      <c r="C321" s="16" t="s">
        <v>349</v>
      </c>
      <c r="E321" s="16" t="s">
        <v>728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410</v>
      </c>
      <c r="B322" s="16" t="s">
        <v>535</v>
      </c>
      <c r="C322" s="16" t="s">
        <v>350</v>
      </c>
      <c r="E322" s="16" t="s">
        <v>771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410</v>
      </c>
      <c r="B323" s="16" t="s">
        <v>537</v>
      </c>
      <c r="C323" s="16" t="s">
        <v>351</v>
      </c>
      <c r="E323" s="16" t="s">
        <v>780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410</v>
      </c>
      <c r="B324" s="16" t="s">
        <v>539</v>
      </c>
      <c r="C324" s="16" t="s">
        <v>354</v>
      </c>
      <c r="E324" s="16" t="s">
        <v>768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410</v>
      </c>
      <c r="B325" s="16" t="s">
        <v>541</v>
      </c>
      <c r="C325" s="16" t="s">
        <v>355</v>
      </c>
      <c r="E325" s="16" t="s">
        <v>774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410</v>
      </c>
      <c r="B326" s="16" t="s">
        <v>542</v>
      </c>
      <c r="C326" s="16" t="s">
        <v>356</v>
      </c>
      <c r="E326" s="16" t="s">
        <v>781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410</v>
      </c>
      <c r="B327" s="16" t="s">
        <v>543</v>
      </c>
      <c r="C327" s="16" t="s">
        <v>358</v>
      </c>
      <c r="E327" s="16" t="s">
        <v>723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410</v>
      </c>
      <c r="B328" s="16" t="s">
        <v>544</v>
      </c>
      <c r="C328" s="16" t="s">
        <v>359</v>
      </c>
      <c r="E328" s="16" t="s">
        <v>782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410</v>
      </c>
      <c r="B329" s="16" t="s">
        <v>546</v>
      </c>
      <c r="C329" s="16" t="s">
        <v>360</v>
      </c>
      <c r="E329" s="16" t="s">
        <v>724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515</v>
      </c>
      <c r="B330" s="16" t="s">
        <v>527</v>
      </c>
      <c r="C330" s="16" t="s">
        <v>345</v>
      </c>
      <c r="E330" s="16" t="s">
        <v>773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515</v>
      </c>
      <c r="B331" s="16" t="s">
        <v>529</v>
      </c>
      <c r="C331" s="16" t="s">
        <v>346</v>
      </c>
      <c r="E331" s="16" t="s">
        <v>775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515</v>
      </c>
      <c r="B332" s="16" t="s">
        <v>531</v>
      </c>
      <c r="C332" s="16" t="s">
        <v>347</v>
      </c>
      <c r="E332" s="16" t="s">
        <v>768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515</v>
      </c>
      <c r="B333" s="16" t="s">
        <v>533</v>
      </c>
      <c r="C333" s="16" t="s">
        <v>349</v>
      </c>
      <c r="E333" s="16" t="s">
        <v>783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515</v>
      </c>
      <c r="B334" s="16" t="s">
        <v>535</v>
      </c>
      <c r="C334" s="16" t="s">
        <v>350</v>
      </c>
      <c r="E334" s="16" t="s">
        <v>770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515</v>
      </c>
      <c r="B335" s="16" t="s">
        <v>537</v>
      </c>
      <c r="C335" s="16" t="s">
        <v>351</v>
      </c>
      <c r="E335" s="16" t="s">
        <v>780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515</v>
      </c>
      <c r="B336" s="16" t="s">
        <v>539</v>
      </c>
      <c r="C336" s="16" t="s">
        <v>354</v>
      </c>
      <c r="E336" s="16" t="s">
        <v>770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515</v>
      </c>
      <c r="B337" s="16" t="s">
        <v>541</v>
      </c>
      <c r="C337" s="16" t="s">
        <v>355</v>
      </c>
      <c r="E337" s="16" t="s">
        <v>771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515</v>
      </c>
      <c r="B338" s="16" t="s">
        <v>542</v>
      </c>
      <c r="C338" s="16" t="s">
        <v>356</v>
      </c>
      <c r="E338" s="16" t="s">
        <v>767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515</v>
      </c>
      <c r="B339" s="16" t="s">
        <v>543</v>
      </c>
      <c r="C339" s="16" t="s">
        <v>358</v>
      </c>
      <c r="E339" s="16" t="s">
        <v>770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515</v>
      </c>
      <c r="B340" s="16" t="s">
        <v>544</v>
      </c>
      <c r="C340" s="16" t="s">
        <v>359</v>
      </c>
      <c r="E340" s="16" t="s">
        <v>780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515</v>
      </c>
      <c r="B341" t="s">
        <v>546</v>
      </c>
      <c r="C341" t="s">
        <v>360</v>
      </c>
      <c r="D341">
        <v>500</v>
      </c>
      <c r="E341" t="s">
        <v>783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397</v>
      </c>
      <c r="B342" s="16" t="s">
        <v>527</v>
      </c>
      <c r="C342" s="16" t="s">
        <v>345</v>
      </c>
      <c r="E342" s="16" t="s">
        <v>784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397</v>
      </c>
      <c r="B343" s="16" t="s">
        <v>529</v>
      </c>
      <c r="C343" s="16" t="s">
        <v>346</v>
      </c>
      <c r="E343" s="16" t="s">
        <v>775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785</v>
      </c>
    </row>
    <row r="361" spans="1:14" ht="12.75">
      <c r="A361" t="s">
        <v>372</v>
      </c>
      <c r="B361" t="s">
        <v>786</v>
      </c>
      <c r="C361" t="s">
        <v>523</v>
      </c>
      <c r="D361" t="s">
        <v>526</v>
      </c>
      <c r="E361" t="s">
        <v>787</v>
      </c>
      <c r="F361" t="s">
        <v>56</v>
      </c>
      <c r="I361" t="s">
        <v>788</v>
      </c>
      <c r="N361" t="s">
        <v>789</v>
      </c>
    </row>
    <row r="362" spans="1:15" ht="12.75">
      <c r="A362" s="75">
        <v>2011</v>
      </c>
      <c r="B362" s="75">
        <v>1</v>
      </c>
      <c r="C362" s="76" t="s">
        <v>790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398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791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792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 t="e">
        <f t="shared" si="18"/>
        <v>#N/A</v>
      </c>
    </row>
    <row r="366" spans="1:15" ht="12.75">
      <c r="A366" s="75">
        <v>2011</v>
      </c>
      <c r="B366" s="75">
        <v>5</v>
      </c>
      <c r="C366" s="76" t="s">
        <v>350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 t="e">
        <f t="shared" si="22"/>
        <v>#N/A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 t="e">
        <f t="shared" si="18"/>
        <v>#N/A</v>
      </c>
    </row>
    <row r="367" spans="1:15" ht="12.75">
      <c r="A367" s="75">
        <v>2011</v>
      </c>
      <c r="B367" s="75">
        <v>6</v>
      </c>
      <c r="C367" s="76" t="s">
        <v>793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 t="e">
        <f t="shared" si="22"/>
        <v>#N/A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 t="e">
        <f t="shared" si="18"/>
        <v>#N/A</v>
      </c>
    </row>
    <row r="368" spans="1:15" ht="12.75">
      <c r="A368" s="75">
        <v>2011</v>
      </c>
      <c r="B368" s="75">
        <v>7</v>
      </c>
      <c r="C368" s="76" t="s">
        <v>794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795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796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797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798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799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790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398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791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792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350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793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794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795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796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797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798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799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790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398</v>
      </c>
      <c r="D387" s="78">
        <v>2.43</v>
      </c>
      <c r="E387" s="78">
        <v>5.23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February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February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-1.4% (-3.1 billion vehicle miles ) resulting in estimated travel for the month at 214.6**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68.2 billion vehicle-miles on rural roads and 146.4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-0.4% ( -1.8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February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141748</v>
      </c>
      <c r="G25" s="32">
        <f>VALUE(Data!C9)</f>
        <v>290627</v>
      </c>
      <c r="H25" s="32">
        <f>VALUE(Data!D9)</f>
        <v>1939041</v>
      </c>
    </row>
    <row r="26" spans="5:8" ht="12.75">
      <c r="E26" s="31">
        <f>VALUE(Data!A10)</f>
        <v>1989</v>
      </c>
      <c r="F26" s="32">
        <f>VALUE(Data!B10)</f>
        <v>146732</v>
      </c>
      <c r="G26" s="32">
        <f>VALUE(Data!C10)</f>
        <v>306482</v>
      </c>
      <c r="H26" s="32">
        <f>VALUE(Data!D10)</f>
        <v>2041441</v>
      </c>
    </row>
    <row r="27" spans="5:8" ht="12.75">
      <c r="E27" s="31">
        <f>VALUE(Data!A11)</f>
        <v>1990</v>
      </c>
      <c r="F27" s="32">
        <f>VALUE(Data!B11)</f>
        <v>153559</v>
      </c>
      <c r="G27" s="32">
        <f>VALUE(Data!C11)</f>
        <v>317159</v>
      </c>
      <c r="H27" s="32">
        <f>VALUE(Data!D11)</f>
        <v>2117716</v>
      </c>
    </row>
    <row r="28" spans="5:8" ht="12.75">
      <c r="E28" s="31">
        <f>VALUE(Data!A12)</f>
        <v>1991</v>
      </c>
      <c r="F28" s="32">
        <f>VALUE(Data!B12)</f>
        <v>153351</v>
      </c>
      <c r="G28" s="32">
        <f>VALUE(Data!C12)</f>
        <v>311240</v>
      </c>
      <c r="H28" s="32">
        <f>VALUE(Data!D12)</f>
        <v>2141582</v>
      </c>
    </row>
    <row r="29" spans="5:8" ht="12.75">
      <c r="E29" s="31">
        <f>VALUE(Data!A13)</f>
        <v>1992</v>
      </c>
      <c r="F29" s="32">
        <f>VALUE(Data!B13)</f>
        <v>160204</v>
      </c>
      <c r="G29" s="32">
        <f>VALUE(Data!C13)</f>
        <v>327856</v>
      </c>
      <c r="H29" s="32">
        <f>VALUE(Data!D13)</f>
        <v>2188830</v>
      </c>
    </row>
    <row r="30" spans="5:8" ht="12.75">
      <c r="E30" s="31">
        <f>VALUE(Data!A14)</f>
        <v>1993</v>
      </c>
      <c r="F30" s="32">
        <f>VALUE(Data!B14)</f>
        <v>162844</v>
      </c>
      <c r="G30" s="32">
        <f>VALUE(Data!C14)</f>
        <v>334524</v>
      </c>
      <c r="H30" s="32">
        <f>VALUE(Data!D14)</f>
        <v>2253820</v>
      </c>
    </row>
    <row r="31" spans="5:8" ht="12.75">
      <c r="E31" s="31">
        <f>VALUE(Data!A15)</f>
        <v>1994</v>
      </c>
      <c r="F31" s="32">
        <f>VALUE(Data!B15)</f>
        <v>166444</v>
      </c>
      <c r="G31" s="32">
        <f>VALUE(Data!C15)</f>
        <v>335758</v>
      </c>
      <c r="H31" s="32">
        <f>VALUE(Data!D15)</f>
        <v>2297939</v>
      </c>
    </row>
    <row r="32" spans="5:8" ht="12.75">
      <c r="E32" s="31">
        <f>VALUE(Data!A16)</f>
        <v>1995</v>
      </c>
      <c r="F32" s="32">
        <f>VALUE(Data!B16)</f>
        <v>171053</v>
      </c>
      <c r="G32" s="32">
        <f>VALUE(Data!C16)</f>
        <v>364891</v>
      </c>
      <c r="H32" s="32">
        <f>VALUE(Data!D16)</f>
        <v>2386720</v>
      </c>
    </row>
    <row r="33" spans="5:8" ht="12.75">
      <c r="E33" s="31">
        <f>VALUE(Data!A17)</f>
        <v>1996</v>
      </c>
      <c r="F33" s="32">
        <f>VALUE(Data!B17)</f>
        <v>176562</v>
      </c>
      <c r="G33" s="32">
        <f>VALUE(Data!C17)</f>
        <v>360027</v>
      </c>
      <c r="H33" s="32">
        <f>VALUE(Data!D17)</f>
        <v>2417911</v>
      </c>
    </row>
    <row r="34" spans="5:8" ht="12.75">
      <c r="E34" s="31">
        <f>VALUE(Data!A18)</f>
        <v>1997</v>
      </c>
      <c r="F34" s="32">
        <f>VALUE(Data!B18)</f>
        <v>183950</v>
      </c>
      <c r="G34" s="32">
        <f>VALUE(Data!C18)</f>
        <v>374076</v>
      </c>
      <c r="H34" s="32">
        <f>VALUE(Data!D18)</f>
        <v>2496251</v>
      </c>
    </row>
    <row r="35" spans="5:8" ht="12.75">
      <c r="E35" s="31">
        <f>VALUE(Data!A19)</f>
        <v>1998</v>
      </c>
      <c r="F35" s="32">
        <f>VALUE(Data!B19)</f>
        <v>187167</v>
      </c>
      <c r="G35" s="32">
        <f>VALUE(Data!C19)</f>
        <v>384037</v>
      </c>
      <c r="H35" s="32">
        <f>VALUE(Data!D19)</f>
        <v>2570334</v>
      </c>
    </row>
    <row r="36" spans="5:8" ht="12.75">
      <c r="E36" s="31">
        <f>VALUE(Data!A20)</f>
        <v>1999</v>
      </c>
      <c r="F36" s="32">
        <f>VALUE(Data!B20)</f>
        <v>191485</v>
      </c>
      <c r="G36" s="32">
        <f>VALUE(Data!C20)</f>
        <v>385067</v>
      </c>
      <c r="H36" s="32">
        <f>VALUE(Data!D20)</f>
        <v>2626392</v>
      </c>
    </row>
    <row r="37" spans="5:8" ht="12.75">
      <c r="E37" s="31">
        <f>VALUE(Data!A21)</f>
        <v>2000</v>
      </c>
      <c r="F37" s="32">
        <f>VALUE(Data!B21)</f>
        <v>199261</v>
      </c>
      <c r="G37" s="32">
        <f>VALUE(Data!C21)</f>
        <v>402703</v>
      </c>
      <c r="H37" s="32">
        <f>VALUE(Data!D21)</f>
        <v>2697095</v>
      </c>
    </row>
    <row r="38" spans="5:8" ht="12.75">
      <c r="E38" s="31">
        <f>VALUE(Data!A22)</f>
        <v>2001</v>
      </c>
      <c r="F38" s="32">
        <f>VALUE(Data!B22)</f>
        <v>200876</v>
      </c>
      <c r="G38" s="32">
        <f>VALUE(Data!C22)</f>
        <v>410562</v>
      </c>
      <c r="H38" s="32">
        <f>VALUE(Data!D22)</f>
        <v>2754784</v>
      </c>
    </row>
    <row r="39" spans="5:8" ht="12.75">
      <c r="E39" s="31">
        <f>VALUE(Data!A23)</f>
        <v>2002</v>
      </c>
      <c r="F39" s="32">
        <f>VALUE(Data!B23)</f>
        <v>208237</v>
      </c>
      <c r="G39" s="32">
        <f>VALUE(Data!C23)</f>
        <v>423452</v>
      </c>
      <c r="H39" s="32">
        <f>VALUE(Data!D23)</f>
        <v>2808501</v>
      </c>
    </row>
    <row r="40" spans="5:8" ht="12.75">
      <c r="E40" s="31">
        <f>VALUE(Data!A24)</f>
        <v>2003</v>
      </c>
      <c r="F40" s="32">
        <f>VALUE(Data!B24)</f>
        <v>203677</v>
      </c>
      <c r="G40" s="32">
        <f>VALUE(Data!C24)</f>
        <v>422211</v>
      </c>
      <c r="H40" s="32">
        <f>VALUE(Data!D24)</f>
        <v>2854268</v>
      </c>
    </row>
    <row r="41" spans="5:8" ht="12.75">
      <c r="E41" s="31">
        <f>VALUE(Data!A25)</f>
        <v>2004</v>
      </c>
      <c r="F41" s="32">
        <f>VALUE(Data!B25)</f>
        <v>213709</v>
      </c>
      <c r="G41" s="32">
        <f>VALUE(Data!C25)</f>
        <v>436159</v>
      </c>
      <c r="H41" s="32">
        <f>VALUE(Data!D25)</f>
        <v>2904170</v>
      </c>
    </row>
    <row r="42" spans="5:8" ht="12.75">
      <c r="E42" s="31">
        <f>VALUE(Data!A26)</f>
        <v>2005</v>
      </c>
      <c r="F42" s="32">
        <f>VALUE(Data!B26)</f>
        <v>219970</v>
      </c>
      <c r="G42" s="32">
        <f>VALUE(Data!C26)</f>
        <v>444042</v>
      </c>
      <c r="H42" s="32">
        <f>VALUE(Data!D26)</f>
        <v>2972672</v>
      </c>
    </row>
    <row r="43" spans="5:8" ht="12.75">
      <c r="E43" s="31">
        <f>VALUE(Data!A27)</f>
        <v>2006</v>
      </c>
      <c r="F43" s="32">
        <f>VALUE(Data!B27)</f>
        <v>220730</v>
      </c>
      <c r="G43" s="32">
        <f>VALUE(Data!C27)</f>
        <v>454032</v>
      </c>
      <c r="H43" s="32">
        <f>VALUE(Data!D27)</f>
        <v>2999419</v>
      </c>
    </row>
    <row r="44" spans="5:8" ht="12.75">
      <c r="E44" s="31">
        <f>VALUE(Data!A28)</f>
        <v>2007</v>
      </c>
      <c r="F44" s="32">
        <f>VALUE(Data!B28)</f>
        <v>219221</v>
      </c>
      <c r="G44" s="32">
        <f>VALUE(Data!C28)</f>
        <v>453020</v>
      </c>
      <c r="H44" s="32">
        <f>VALUE(Data!D28)</f>
        <v>3013360</v>
      </c>
    </row>
    <row r="45" spans="5:8" ht="12.75">
      <c r="E45" s="31">
        <f>VALUE(Data!A29)</f>
        <v>2008</v>
      </c>
      <c r="F45" s="32">
        <f>VALUE(Data!B29)</f>
        <v>221728</v>
      </c>
      <c r="G45" s="32">
        <f>VALUE(Data!C29)</f>
        <v>455197</v>
      </c>
      <c r="H45" s="32">
        <f>VALUE(Data!D29)</f>
        <v>3033301</v>
      </c>
    </row>
    <row r="46" spans="5:8" ht="12.75">
      <c r="E46" s="31">
        <f>VALUE(Data!A30)</f>
        <v>2009</v>
      </c>
      <c r="F46" s="32">
        <f>VALUE(Data!B30)</f>
        <v>218031</v>
      </c>
      <c r="G46" s="32">
        <f>VALUE(Data!C30)</f>
        <v>442871</v>
      </c>
      <c r="H46" s="32">
        <f>VALUE(Data!D30)</f>
        <v>2964202</v>
      </c>
    </row>
    <row r="47" spans="5:8" ht="12.75">
      <c r="E47" s="31">
        <f>VALUE(Data!A31)</f>
        <v>2010</v>
      </c>
      <c r="F47" s="32">
        <f>VALUE(Data!B31)</f>
        <v>210968</v>
      </c>
      <c r="G47" s="32">
        <f>VALUE(Data!C31)</f>
        <v>431145</v>
      </c>
      <c r="H47" s="32">
        <f>VALUE(Data!D31)</f>
        <v>2945037</v>
      </c>
    </row>
    <row r="48" spans="5:8" ht="12.75">
      <c r="E48" s="31">
        <f>VALUE(Data!A32)</f>
        <v>2011</v>
      </c>
      <c r="F48" s="32">
        <f>VALUE(Data!B32)</f>
        <v>213547</v>
      </c>
      <c r="G48" s="32">
        <f>VALUE(Data!C32)</f>
        <v>436271</v>
      </c>
      <c r="H48" s="32">
        <f>VALUE(Data!D32)</f>
        <v>2972089</v>
      </c>
    </row>
    <row r="49" spans="5:8" ht="12.75">
      <c r="E49" s="31">
        <f>VALUE(Data!A33)</f>
        <v>2012</v>
      </c>
      <c r="F49" s="32">
        <f>VALUE(Data!B33)</f>
        <v>217656</v>
      </c>
      <c r="G49" s="32">
        <f>VALUE(Data!C33)</f>
        <v>443369</v>
      </c>
      <c r="H49" s="32">
        <f>VALUE(Data!D33)</f>
        <v>2952913</v>
      </c>
    </row>
    <row r="50" spans="5:8" ht="12.75">
      <c r="E50" s="31">
        <f>VALUE(Data!A34)</f>
        <v>2013</v>
      </c>
      <c r="F50" s="32">
        <f>VALUE(Data!B34)</f>
        <v>214586</v>
      </c>
      <c r="G50" s="32">
        <f>VALUE(Data!C34)</f>
        <v>441576</v>
      </c>
      <c r="H50" s="32">
        <f>VALUE(Data!D34)</f>
        <v>2952601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9" t="s">
        <v>70</v>
      </c>
      <c r="B7" s="200"/>
      <c r="C7" s="201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9" t="s">
        <v>83</v>
      </c>
      <c r="B8" s="200"/>
      <c r="C8" s="201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9" t="s">
        <v>108</v>
      </c>
      <c r="B10" s="200"/>
      <c r="C10" s="201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9" t="s">
        <v>121</v>
      </c>
      <c r="B11" s="200"/>
      <c r="C11" s="201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9" t="s">
        <v>132</v>
      </c>
      <c r="B12" s="200"/>
      <c r="C12" s="201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146</v>
      </c>
      <c r="E14" s="120" t="s">
        <v>147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70</v>
      </c>
      <c r="B15" s="200"/>
      <c r="C15" s="201"/>
      <c r="D15" s="120" t="s">
        <v>71</v>
      </c>
      <c r="E15" s="120" t="s">
        <v>148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83</v>
      </c>
      <c r="B16" s="200"/>
      <c r="C16" s="201"/>
      <c r="D16" s="120" t="s">
        <v>149</v>
      </c>
      <c r="E16" s="120" t="s">
        <v>150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151</v>
      </c>
      <c r="E17" s="120" t="s">
        <v>152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108</v>
      </c>
      <c r="B18" s="200"/>
      <c r="C18" s="201"/>
      <c r="D18" s="120" t="s">
        <v>153</v>
      </c>
      <c r="E18" s="120" t="s">
        <v>154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121</v>
      </c>
      <c r="B19" s="200"/>
      <c r="C19" s="201"/>
      <c r="D19" s="120" t="s">
        <v>155</v>
      </c>
      <c r="E19" s="120" t="s">
        <v>156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132</v>
      </c>
      <c r="B20" s="200"/>
      <c r="C20" s="201"/>
      <c r="D20" s="153" t="s">
        <v>157</v>
      </c>
      <c r="E20" s="153" t="s">
        <v>158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160</v>
      </c>
      <c r="E22" s="120" t="s">
        <v>161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70</v>
      </c>
      <c r="B23" s="200"/>
      <c r="C23" s="201"/>
      <c r="D23" s="120" t="s">
        <v>162</v>
      </c>
      <c r="E23" s="120" t="s">
        <v>163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83</v>
      </c>
      <c r="B24" s="200"/>
      <c r="C24" s="201"/>
      <c r="D24" s="120" t="s">
        <v>164</v>
      </c>
      <c r="E24" s="120" t="s">
        <v>165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166</v>
      </c>
      <c r="E25" s="120" t="s">
        <v>167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108</v>
      </c>
      <c r="B26" s="200"/>
      <c r="C26" s="201"/>
      <c r="D26" s="120" t="s">
        <v>168</v>
      </c>
      <c r="E26" s="120" t="s">
        <v>169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121</v>
      </c>
      <c r="B27" s="200"/>
      <c r="C27" s="201"/>
      <c r="D27" s="120" t="s">
        <v>170</v>
      </c>
      <c r="E27" s="120" t="s">
        <v>165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132</v>
      </c>
      <c r="B28" s="200"/>
      <c r="C28" s="201"/>
      <c r="D28" s="153" t="s">
        <v>171</v>
      </c>
      <c r="E28" s="251" t="s">
        <v>172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78</v>
      </c>
      <c r="F34" s="120" t="s">
        <v>175</v>
      </c>
      <c r="G34" s="120" t="s">
        <v>176</v>
      </c>
      <c r="H34" s="120" t="s">
        <v>177</v>
      </c>
      <c r="I34" s="120" t="s">
        <v>178</v>
      </c>
      <c r="J34" s="120" t="s">
        <v>179</v>
      </c>
      <c r="K34" s="120" t="s">
        <v>180</v>
      </c>
      <c r="L34" s="120" t="s">
        <v>181</v>
      </c>
      <c r="M34" s="120" t="s">
        <v>182</v>
      </c>
      <c r="N34" s="120" t="s">
        <v>183</v>
      </c>
      <c r="O34" s="120" t="s">
        <v>184</v>
      </c>
      <c r="P34">
        <v>22</v>
      </c>
    </row>
    <row r="35" spans="1:16" ht="12.75" customHeight="1">
      <c r="A35" s="199" t="s">
        <v>70</v>
      </c>
      <c r="B35" s="200"/>
      <c r="C35" s="201"/>
      <c r="D35" s="120" t="s">
        <v>71</v>
      </c>
      <c r="E35" s="120" t="s">
        <v>185</v>
      </c>
      <c r="F35" s="120" t="s">
        <v>119</v>
      </c>
      <c r="G35" s="120" t="s">
        <v>186</v>
      </c>
      <c r="H35" s="120" t="s">
        <v>187</v>
      </c>
      <c r="I35" s="120" t="s">
        <v>188</v>
      </c>
      <c r="J35" s="120" t="s">
        <v>189</v>
      </c>
      <c r="K35" s="120" t="s">
        <v>190</v>
      </c>
      <c r="L35" s="120" t="s">
        <v>191</v>
      </c>
      <c r="M35" s="120" t="s">
        <v>192</v>
      </c>
      <c r="N35" s="120" t="s">
        <v>193</v>
      </c>
      <c r="O35" s="120" t="s">
        <v>194</v>
      </c>
      <c r="P35">
        <v>23</v>
      </c>
    </row>
    <row r="36" spans="1:16" ht="12.75" customHeight="1">
      <c r="A36" s="199" t="s">
        <v>83</v>
      </c>
      <c r="B36" s="200"/>
      <c r="C36" s="201"/>
      <c r="D36" s="120" t="s">
        <v>72</v>
      </c>
      <c r="E36" s="120" t="s">
        <v>195</v>
      </c>
      <c r="F36" s="120" t="s">
        <v>196</v>
      </c>
      <c r="G36" s="120" t="s">
        <v>197</v>
      </c>
      <c r="H36" s="120" t="s">
        <v>198</v>
      </c>
      <c r="I36" s="120" t="s">
        <v>199</v>
      </c>
      <c r="J36" s="120" t="s">
        <v>200</v>
      </c>
      <c r="K36" s="120" t="s">
        <v>201</v>
      </c>
      <c r="L36" s="120" t="s">
        <v>202</v>
      </c>
      <c r="M36" s="120" t="s">
        <v>203</v>
      </c>
      <c r="N36" s="120" t="s">
        <v>204</v>
      </c>
      <c r="O36" s="120" t="s">
        <v>205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206</v>
      </c>
      <c r="F37" s="120" t="s">
        <v>207</v>
      </c>
      <c r="G37" s="120" t="s">
        <v>208</v>
      </c>
      <c r="H37" s="120" t="s">
        <v>209</v>
      </c>
      <c r="I37" s="120" t="s">
        <v>210</v>
      </c>
      <c r="J37" s="120" t="s">
        <v>211</v>
      </c>
      <c r="K37" s="120" t="s">
        <v>212</v>
      </c>
      <c r="L37" s="120" t="s">
        <v>213</v>
      </c>
      <c r="M37" s="120" t="s">
        <v>214</v>
      </c>
      <c r="N37" s="120" t="s">
        <v>215</v>
      </c>
      <c r="O37" s="120" t="s">
        <v>216</v>
      </c>
      <c r="P37">
        <v>25</v>
      </c>
    </row>
    <row r="38" spans="1:16" ht="12.75" customHeight="1">
      <c r="A38" s="199" t="s">
        <v>108</v>
      </c>
      <c r="B38" s="200"/>
      <c r="C38" s="201"/>
      <c r="D38" s="120" t="s">
        <v>109</v>
      </c>
      <c r="E38" s="120" t="s">
        <v>217</v>
      </c>
      <c r="F38" s="120" t="s">
        <v>218</v>
      </c>
      <c r="G38" s="120" t="s">
        <v>219</v>
      </c>
      <c r="H38" s="120" t="s">
        <v>220</v>
      </c>
      <c r="I38" s="120" t="s">
        <v>221</v>
      </c>
      <c r="J38" s="120" t="s">
        <v>222</v>
      </c>
      <c r="K38" s="120" t="s">
        <v>223</v>
      </c>
      <c r="L38" s="120" t="s">
        <v>224</v>
      </c>
      <c r="M38" s="120" t="s">
        <v>225</v>
      </c>
      <c r="N38" s="120" t="s">
        <v>226</v>
      </c>
      <c r="O38" s="120" t="s">
        <v>227</v>
      </c>
      <c r="P38">
        <v>26</v>
      </c>
    </row>
    <row r="39" spans="1:16" ht="12.75" customHeight="1" thickBot="1">
      <c r="A39" s="199" t="s">
        <v>121</v>
      </c>
      <c r="B39" s="200"/>
      <c r="C39" s="201"/>
      <c r="D39" s="120" t="s">
        <v>122</v>
      </c>
      <c r="E39" s="120" t="s">
        <v>228</v>
      </c>
      <c r="F39" s="120" t="s">
        <v>229</v>
      </c>
      <c r="G39" s="120" t="s">
        <v>230</v>
      </c>
      <c r="H39" s="120" t="s">
        <v>231</v>
      </c>
      <c r="I39" s="120" t="s">
        <v>232</v>
      </c>
      <c r="J39" s="120" t="s">
        <v>233</v>
      </c>
      <c r="K39" s="120" t="s">
        <v>234</v>
      </c>
      <c r="L39" s="120" t="s">
        <v>235</v>
      </c>
      <c r="M39" s="120" t="s">
        <v>236</v>
      </c>
      <c r="N39" s="120" t="s">
        <v>237</v>
      </c>
      <c r="O39" s="120" t="s">
        <v>238</v>
      </c>
      <c r="P39">
        <v>27</v>
      </c>
    </row>
    <row r="40" spans="1:16" ht="12.75" customHeight="1">
      <c r="A40" s="199" t="s">
        <v>132</v>
      </c>
      <c r="B40" s="200"/>
      <c r="C40" s="201"/>
      <c r="D40" s="153" t="s">
        <v>133</v>
      </c>
      <c r="E40" s="153" t="s">
        <v>239</v>
      </c>
      <c r="F40" s="153" t="s">
        <v>240</v>
      </c>
      <c r="G40" s="153" t="s">
        <v>241</v>
      </c>
      <c r="H40" s="153" t="s">
        <v>242</v>
      </c>
      <c r="I40" s="153" t="s">
        <v>243</v>
      </c>
      <c r="J40" s="153" t="s">
        <v>244</v>
      </c>
      <c r="K40" s="153" t="s">
        <v>245</v>
      </c>
      <c r="L40" s="153" t="s">
        <v>246</v>
      </c>
      <c r="M40" s="153" t="s">
        <v>247</v>
      </c>
      <c r="N40" s="153" t="s">
        <v>248</v>
      </c>
      <c r="O40" s="153" t="s">
        <v>249</v>
      </c>
      <c r="P40">
        <v>28</v>
      </c>
    </row>
    <row r="41" spans="1:15" ht="12.75" customHeight="1">
      <c r="A41" s="45"/>
      <c r="B41" s="46"/>
      <c r="C41" s="46"/>
      <c r="D41" s="87" t="s">
        <v>250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146</v>
      </c>
      <c r="E42" s="120" t="s">
        <v>251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70</v>
      </c>
      <c r="B43" s="200"/>
      <c r="C43" s="201"/>
      <c r="D43" s="120" t="s">
        <v>71</v>
      </c>
      <c r="E43" s="120" t="s">
        <v>252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83</v>
      </c>
      <c r="B44" s="200"/>
      <c r="C44" s="201"/>
      <c r="D44" s="120" t="s">
        <v>149</v>
      </c>
      <c r="E44" s="120" t="s">
        <v>253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151</v>
      </c>
      <c r="E45" s="120" t="s">
        <v>254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108</v>
      </c>
      <c r="B46" s="200"/>
      <c r="C46" s="201"/>
      <c r="D46" s="120" t="s">
        <v>153</v>
      </c>
      <c r="E46" s="120" t="s">
        <v>255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121</v>
      </c>
      <c r="B47" s="200"/>
      <c r="C47" s="201"/>
      <c r="D47" s="120" t="s">
        <v>155</v>
      </c>
      <c r="E47" s="120" t="s">
        <v>256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132</v>
      </c>
      <c r="B48" s="200"/>
      <c r="C48" s="201"/>
      <c r="D48" s="153" t="s">
        <v>157</v>
      </c>
      <c r="E48" s="153" t="s">
        <v>257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160</v>
      </c>
      <c r="E50" s="120" t="s">
        <v>170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70</v>
      </c>
      <c r="B51" s="200"/>
      <c r="C51" s="201"/>
      <c r="D51" s="120" t="s">
        <v>162</v>
      </c>
      <c r="E51" s="120" t="s">
        <v>259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83</v>
      </c>
      <c r="B52" s="200"/>
      <c r="C52" s="201"/>
      <c r="D52" s="120" t="s">
        <v>164</v>
      </c>
      <c r="E52" s="120" t="s">
        <v>167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166</v>
      </c>
      <c r="E53" s="120" t="s">
        <v>260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108</v>
      </c>
      <c r="B54" s="200"/>
      <c r="C54" s="201"/>
      <c r="D54" s="120" t="s">
        <v>168</v>
      </c>
      <c r="E54" s="120" t="s">
        <v>261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121</v>
      </c>
      <c r="B55" s="200"/>
      <c r="C55" s="201"/>
      <c r="D55" s="120" t="s">
        <v>170</v>
      </c>
      <c r="E55" s="120" t="s">
        <v>259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132</v>
      </c>
      <c r="B56" s="200"/>
      <c r="C56" s="201"/>
      <c r="D56" s="153" t="s">
        <v>171</v>
      </c>
      <c r="E56" s="251" t="s">
        <v>161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262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264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40909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265</v>
      </c>
      <c r="E4" s="220" t="s">
        <v>266</v>
      </c>
      <c r="F4" s="221"/>
      <c r="G4" s="218" t="s">
        <v>267</v>
      </c>
      <c r="H4" s="218" t="s">
        <v>265</v>
      </c>
      <c r="I4" s="220" t="s">
        <v>266</v>
      </c>
      <c r="J4" s="221"/>
      <c r="K4" s="218" t="s">
        <v>267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19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68" t="s">
        <v>272</v>
      </c>
      <c r="H8" s="68" t="s">
        <v>273</v>
      </c>
      <c r="I8" s="68" t="s">
        <v>274</v>
      </c>
      <c r="J8" s="68" t="s">
        <v>275</v>
      </c>
      <c r="K8" s="69" t="s">
        <v>276</v>
      </c>
      <c r="L8" s="72" t="s">
        <v>56</v>
      </c>
    </row>
    <row r="9" spans="1:12" ht="12.75" customHeight="1">
      <c r="A9" s="228" t="s">
        <v>277</v>
      </c>
      <c r="B9" s="229"/>
      <c r="C9" s="230"/>
      <c r="D9" s="143">
        <v>6</v>
      </c>
      <c r="E9" s="83">
        <v>130</v>
      </c>
      <c r="F9" s="117">
        <v>146</v>
      </c>
      <c r="G9" s="134">
        <v>-10.8</v>
      </c>
      <c r="H9" s="143">
        <v>5</v>
      </c>
      <c r="I9" s="83">
        <v>147</v>
      </c>
      <c r="J9" s="83">
        <v>148</v>
      </c>
      <c r="K9" s="134">
        <v>-0.9</v>
      </c>
      <c r="L9">
        <v>1</v>
      </c>
    </row>
    <row r="10" spans="1:12" ht="12.75" customHeight="1">
      <c r="A10" s="228" t="s">
        <v>278</v>
      </c>
      <c r="B10" s="229"/>
      <c r="C10" s="230"/>
      <c r="D10" s="143">
        <v>30</v>
      </c>
      <c r="E10" s="83">
        <v>382</v>
      </c>
      <c r="F10" s="117">
        <v>416</v>
      </c>
      <c r="G10" s="134">
        <v>-8.1</v>
      </c>
      <c r="H10" s="143">
        <v>30</v>
      </c>
      <c r="I10" s="83">
        <v>428</v>
      </c>
      <c r="J10" s="83">
        <v>423</v>
      </c>
      <c r="K10" s="134">
        <v>1.3</v>
      </c>
      <c r="L10">
        <v>2</v>
      </c>
    </row>
    <row r="11" spans="1:12" ht="12.75" customHeight="1">
      <c r="A11" s="228" t="s">
        <v>279</v>
      </c>
      <c r="B11" s="229"/>
      <c r="C11" s="230"/>
      <c r="D11" s="143">
        <v>11</v>
      </c>
      <c r="E11" s="83">
        <v>179</v>
      </c>
      <c r="F11" s="117">
        <v>190</v>
      </c>
      <c r="G11" s="134">
        <v>-5.8</v>
      </c>
      <c r="H11" s="143">
        <v>6</v>
      </c>
      <c r="I11" s="83">
        <v>180</v>
      </c>
      <c r="J11" s="83">
        <v>179</v>
      </c>
      <c r="K11" s="134">
        <v>0.7</v>
      </c>
      <c r="L11">
        <v>3</v>
      </c>
    </row>
    <row r="12" spans="1:12" ht="12.75" customHeight="1">
      <c r="A12" s="228" t="s">
        <v>280</v>
      </c>
      <c r="B12" s="229"/>
      <c r="C12" s="230"/>
      <c r="D12" s="143">
        <v>22</v>
      </c>
      <c r="E12" s="83">
        <v>230</v>
      </c>
      <c r="F12" s="117">
        <v>246</v>
      </c>
      <c r="G12" s="134">
        <v>-6.5</v>
      </c>
      <c r="H12" s="143">
        <v>16</v>
      </c>
      <c r="I12" s="83">
        <v>251</v>
      </c>
      <c r="J12" s="83">
        <v>247</v>
      </c>
      <c r="K12" s="134">
        <v>1.5</v>
      </c>
      <c r="L12">
        <v>4</v>
      </c>
    </row>
    <row r="13" spans="1:12" ht="12.75" customHeight="1">
      <c r="A13" s="228" t="s">
        <v>281</v>
      </c>
      <c r="B13" s="229"/>
      <c r="C13" s="230"/>
      <c r="D13" s="143">
        <v>0</v>
      </c>
      <c r="E13" s="83">
        <v>293</v>
      </c>
      <c r="F13" s="117">
        <v>302</v>
      </c>
      <c r="G13" s="134">
        <v>-2.9</v>
      </c>
      <c r="H13" s="143">
        <v>0</v>
      </c>
      <c r="I13" s="83">
        <v>285</v>
      </c>
      <c r="J13" s="83">
        <v>285</v>
      </c>
      <c r="K13" s="134">
        <v>0</v>
      </c>
      <c r="L13">
        <v>5</v>
      </c>
    </row>
    <row r="14" spans="1:12" ht="12.75" customHeight="1">
      <c r="A14" s="228" t="s">
        <v>282</v>
      </c>
      <c r="B14" s="229"/>
      <c r="C14" s="230"/>
      <c r="D14" s="143">
        <v>53</v>
      </c>
      <c r="E14" s="83">
        <v>926</v>
      </c>
      <c r="F14" s="117">
        <v>966</v>
      </c>
      <c r="G14" s="134">
        <v>-4.1</v>
      </c>
      <c r="H14" s="143">
        <v>50</v>
      </c>
      <c r="I14" s="83">
        <v>994</v>
      </c>
      <c r="J14" s="83">
        <v>998</v>
      </c>
      <c r="K14" s="134">
        <v>-0.3</v>
      </c>
      <c r="L14">
        <v>6</v>
      </c>
    </row>
    <row r="15" spans="1:12" ht="12.75" customHeight="1">
      <c r="A15" s="228" t="s">
        <v>283</v>
      </c>
      <c r="B15" s="229"/>
      <c r="C15" s="230"/>
      <c r="D15" s="143">
        <v>35</v>
      </c>
      <c r="E15" s="83">
        <v>1577</v>
      </c>
      <c r="F15" s="117">
        <v>1634</v>
      </c>
      <c r="G15" s="134">
        <v>-3.4</v>
      </c>
      <c r="H15" s="143">
        <v>36</v>
      </c>
      <c r="I15" s="83">
        <v>1586</v>
      </c>
      <c r="J15" s="83">
        <v>1576</v>
      </c>
      <c r="K15" s="134">
        <v>0.6</v>
      </c>
      <c r="L15">
        <v>7</v>
      </c>
    </row>
    <row r="16" spans="1:12" ht="12.75" customHeight="1">
      <c r="A16" s="228" t="s">
        <v>284</v>
      </c>
      <c r="B16" s="229"/>
      <c r="C16" s="230"/>
      <c r="D16" s="143">
        <v>0</v>
      </c>
      <c r="E16" s="83">
        <v>43</v>
      </c>
      <c r="F16" s="117">
        <v>46</v>
      </c>
      <c r="G16" s="134">
        <v>-6.7</v>
      </c>
      <c r="H16" s="143">
        <v>0</v>
      </c>
      <c r="I16" s="83">
        <v>29</v>
      </c>
      <c r="J16" s="83">
        <v>29</v>
      </c>
      <c r="K16" s="134">
        <v>0.6</v>
      </c>
      <c r="L16">
        <v>8</v>
      </c>
    </row>
    <row r="17" spans="1:12" ht="12.75" customHeight="1">
      <c r="A17" s="228" t="s">
        <v>285</v>
      </c>
      <c r="B17" s="229"/>
      <c r="C17" s="230"/>
      <c r="D17" s="143">
        <v>44</v>
      </c>
      <c r="E17" s="83">
        <v>205</v>
      </c>
      <c r="F17" s="117">
        <v>214</v>
      </c>
      <c r="G17" s="134">
        <v>-4</v>
      </c>
      <c r="H17" s="143">
        <v>41</v>
      </c>
      <c r="I17" s="83">
        <v>224</v>
      </c>
      <c r="J17" s="83">
        <v>222</v>
      </c>
      <c r="K17" s="134">
        <v>1</v>
      </c>
      <c r="L17">
        <v>9</v>
      </c>
    </row>
    <row r="18" spans="1:11" ht="12.75" customHeight="1">
      <c r="A18" s="228" t="s">
        <v>286</v>
      </c>
      <c r="B18" s="229"/>
      <c r="C18" s="230"/>
      <c r="D18" s="144"/>
      <c r="E18" s="84">
        <f>SUM(E9:E17)</f>
        <v>3965</v>
      </c>
      <c r="F18" s="34">
        <f>SUM(F9:F17)</f>
        <v>4160</v>
      </c>
      <c r="G18" s="134">
        <f>((E18-F18)/F18)*100</f>
        <v>-4.6875</v>
      </c>
      <c r="H18" s="144"/>
      <c r="I18" s="84">
        <f>SUM(I9:I17)</f>
        <v>4124</v>
      </c>
      <c r="J18" s="84">
        <f>SUM(J9:J17)</f>
        <v>4107</v>
      </c>
      <c r="K18" s="134">
        <f>((I18-J18)/J18)*100</f>
        <v>0.41392744095446793</v>
      </c>
    </row>
    <row r="19" spans="1:11" ht="12.75" customHeight="1">
      <c r="A19" s="60" t="s">
        <v>287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288</v>
      </c>
      <c r="B20" s="229"/>
      <c r="C20" s="230"/>
      <c r="D20" s="143">
        <v>26</v>
      </c>
      <c r="E20" s="83">
        <v>116</v>
      </c>
      <c r="F20" s="117">
        <v>116</v>
      </c>
      <c r="G20" s="134">
        <v>0.1</v>
      </c>
      <c r="H20" s="143">
        <v>27</v>
      </c>
      <c r="I20" s="83">
        <v>102</v>
      </c>
      <c r="J20" s="83">
        <v>101</v>
      </c>
      <c r="K20" s="134">
        <v>1</v>
      </c>
      <c r="L20">
        <v>10</v>
      </c>
    </row>
    <row r="21" spans="1:12" ht="12.75" customHeight="1">
      <c r="A21" s="228" t="s">
        <v>289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290</v>
      </c>
      <c r="B22" s="229"/>
      <c r="C22" s="230"/>
      <c r="D22" s="143">
        <v>96</v>
      </c>
      <c r="E22" s="83">
        <v>1805</v>
      </c>
      <c r="F22" s="117">
        <v>1804</v>
      </c>
      <c r="G22" s="134">
        <v>0</v>
      </c>
      <c r="H22" s="143">
        <v>96</v>
      </c>
      <c r="I22" s="83">
        <v>1948</v>
      </c>
      <c r="J22" s="83">
        <v>1922</v>
      </c>
      <c r="K22" s="134">
        <v>1.3</v>
      </c>
      <c r="L22">
        <v>12</v>
      </c>
    </row>
    <row r="23" spans="1:12" ht="12.75" customHeight="1">
      <c r="A23" s="228" t="s">
        <v>291</v>
      </c>
      <c r="B23" s="229"/>
      <c r="C23" s="230"/>
      <c r="D23" s="143">
        <v>68</v>
      </c>
      <c r="E23" s="83">
        <v>1727</v>
      </c>
      <c r="F23" s="117">
        <v>1751</v>
      </c>
      <c r="G23" s="134">
        <v>-1.4</v>
      </c>
      <c r="H23" s="143">
        <v>76</v>
      </c>
      <c r="I23" s="83">
        <v>1821</v>
      </c>
      <c r="J23" s="83">
        <v>1796</v>
      </c>
      <c r="K23" s="134">
        <v>1.4</v>
      </c>
      <c r="L23">
        <v>13</v>
      </c>
    </row>
    <row r="24" spans="1:12" ht="12.75" customHeight="1">
      <c r="A24" s="228" t="s">
        <v>292</v>
      </c>
      <c r="B24" s="229"/>
      <c r="C24" s="230"/>
      <c r="D24" s="143">
        <v>26</v>
      </c>
      <c r="E24" s="83">
        <v>587</v>
      </c>
      <c r="F24" s="117">
        <v>603</v>
      </c>
      <c r="G24" s="134">
        <v>-2.5</v>
      </c>
      <c r="H24" s="143">
        <v>25</v>
      </c>
      <c r="I24" s="83">
        <v>621</v>
      </c>
      <c r="J24" s="83">
        <v>626</v>
      </c>
      <c r="K24" s="134">
        <v>-0.9</v>
      </c>
      <c r="L24">
        <v>14</v>
      </c>
    </row>
    <row r="25" spans="1:12" ht="12.75" customHeight="1">
      <c r="A25" s="228" t="s">
        <v>293</v>
      </c>
      <c r="B25" s="229"/>
      <c r="C25" s="230"/>
      <c r="D25" s="143">
        <v>15</v>
      </c>
      <c r="E25" s="83">
        <v>1361</v>
      </c>
      <c r="F25" s="117">
        <v>1380</v>
      </c>
      <c r="G25" s="134">
        <v>-1.4</v>
      </c>
      <c r="H25" s="143">
        <v>15</v>
      </c>
      <c r="I25" s="83">
        <v>1488</v>
      </c>
      <c r="J25" s="83">
        <v>1501</v>
      </c>
      <c r="K25" s="134">
        <v>-0.9</v>
      </c>
      <c r="L25">
        <v>15</v>
      </c>
    </row>
    <row r="26" spans="1:12" ht="12.75" customHeight="1">
      <c r="A26" s="228" t="s">
        <v>294</v>
      </c>
      <c r="B26" s="229"/>
      <c r="C26" s="230"/>
      <c r="D26" s="143">
        <v>69</v>
      </c>
      <c r="E26" s="83">
        <v>1121</v>
      </c>
      <c r="F26" s="117">
        <v>1138</v>
      </c>
      <c r="G26" s="134">
        <v>-1.5</v>
      </c>
      <c r="H26" s="143">
        <v>70</v>
      </c>
      <c r="I26" s="83">
        <v>1210</v>
      </c>
      <c r="J26" s="83">
        <v>1193</v>
      </c>
      <c r="K26" s="134">
        <v>1.4</v>
      </c>
      <c r="L26">
        <v>16</v>
      </c>
    </row>
    <row r="27" spans="1:12" ht="12.75" customHeight="1">
      <c r="A27" s="228" t="s">
        <v>295</v>
      </c>
      <c r="B27" s="229"/>
      <c r="C27" s="230"/>
      <c r="D27" s="143">
        <v>263</v>
      </c>
      <c r="E27" s="83">
        <v>1454</v>
      </c>
      <c r="F27" s="117">
        <v>1464</v>
      </c>
      <c r="G27" s="134">
        <v>-0.7</v>
      </c>
      <c r="H27" s="143">
        <v>261</v>
      </c>
      <c r="I27" s="83">
        <v>1496</v>
      </c>
      <c r="J27" s="83">
        <v>1514</v>
      </c>
      <c r="K27" s="134">
        <v>-1.2</v>
      </c>
      <c r="L27">
        <v>17</v>
      </c>
    </row>
    <row r="28" spans="1:12" ht="12.75" customHeight="1">
      <c r="A28" s="228" t="s">
        <v>296</v>
      </c>
      <c r="B28" s="229"/>
      <c r="C28" s="230"/>
      <c r="D28" s="143">
        <v>14</v>
      </c>
      <c r="E28" s="83">
        <v>500</v>
      </c>
      <c r="F28" s="117">
        <v>519</v>
      </c>
      <c r="G28" s="134">
        <v>-3.6</v>
      </c>
      <c r="H28" s="143">
        <v>15</v>
      </c>
      <c r="I28" s="83">
        <v>458</v>
      </c>
      <c r="J28" s="83">
        <v>459</v>
      </c>
      <c r="K28" s="134">
        <v>-0.2</v>
      </c>
      <c r="L28">
        <v>18</v>
      </c>
    </row>
    <row r="29" spans="1:11" ht="12.75" customHeight="1">
      <c r="A29" s="228" t="s">
        <v>286</v>
      </c>
      <c r="B29" s="229"/>
      <c r="C29" s="230"/>
      <c r="D29" s="144"/>
      <c r="E29" s="84">
        <f>SUM(E20:E28)</f>
        <v>8671</v>
      </c>
      <c r="F29" s="34">
        <f>SUM(F20:F28)</f>
        <v>8775</v>
      </c>
      <c r="G29" s="134">
        <f>((E29-F29)/F29)*100</f>
        <v>-1.1851851851851851</v>
      </c>
      <c r="H29" s="144"/>
      <c r="I29" s="84">
        <f>SUM(I20:I28)</f>
        <v>9144</v>
      </c>
      <c r="J29" s="84">
        <f>SUM(J20:J28)</f>
        <v>9112</v>
      </c>
      <c r="K29" s="134">
        <f>((I29-J29)/J29)*100</f>
        <v>0.35118525021949076</v>
      </c>
    </row>
    <row r="30" spans="1:11" ht="12.75" customHeight="1">
      <c r="A30" s="60" t="s">
        <v>297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298</v>
      </c>
      <c r="B31" s="229"/>
      <c r="C31" s="230"/>
      <c r="D31" s="143">
        <v>15</v>
      </c>
      <c r="E31" s="83">
        <v>1343</v>
      </c>
      <c r="F31" s="117">
        <v>1390</v>
      </c>
      <c r="G31" s="134">
        <v>-3.4</v>
      </c>
      <c r="H31" s="143">
        <v>16</v>
      </c>
      <c r="I31" s="83">
        <v>1160</v>
      </c>
      <c r="J31" s="83">
        <v>1165</v>
      </c>
      <c r="K31" s="134">
        <v>-0.4</v>
      </c>
      <c r="L31">
        <v>19</v>
      </c>
    </row>
    <row r="32" spans="1:12" ht="12.75" customHeight="1">
      <c r="A32" s="228" t="s">
        <v>299</v>
      </c>
      <c r="B32" s="229"/>
      <c r="C32" s="230"/>
      <c r="D32" s="143">
        <v>29</v>
      </c>
      <c r="E32" s="83">
        <v>1074</v>
      </c>
      <c r="F32" s="117">
        <v>1109</v>
      </c>
      <c r="G32" s="134">
        <v>-3.1</v>
      </c>
      <c r="H32" s="143">
        <v>26</v>
      </c>
      <c r="I32" s="83">
        <v>1289</v>
      </c>
      <c r="J32" s="83">
        <v>1282</v>
      </c>
      <c r="K32" s="134">
        <v>0.5</v>
      </c>
      <c r="L32">
        <v>20</v>
      </c>
    </row>
    <row r="33" spans="1:12" ht="12.75" customHeight="1">
      <c r="A33" s="228" t="s">
        <v>300</v>
      </c>
      <c r="B33" s="229"/>
      <c r="C33" s="230"/>
      <c r="D33" s="143">
        <v>91</v>
      </c>
      <c r="E33" s="83">
        <v>865</v>
      </c>
      <c r="F33" s="117">
        <v>885</v>
      </c>
      <c r="G33" s="134">
        <v>-2.2</v>
      </c>
      <c r="H33" s="143">
        <v>90</v>
      </c>
      <c r="I33" s="83">
        <v>937</v>
      </c>
      <c r="J33" s="83">
        <v>933</v>
      </c>
      <c r="K33" s="134">
        <v>0.3</v>
      </c>
      <c r="L33">
        <v>21</v>
      </c>
    </row>
    <row r="34" spans="1:12" ht="12.75" customHeight="1">
      <c r="A34" s="228" t="s">
        <v>301</v>
      </c>
      <c r="B34" s="229"/>
      <c r="C34" s="230"/>
      <c r="D34" s="143">
        <v>63</v>
      </c>
      <c r="E34" s="83">
        <v>640</v>
      </c>
      <c r="F34" s="117">
        <v>707</v>
      </c>
      <c r="G34" s="134">
        <v>-9.4</v>
      </c>
      <c r="H34" s="143">
        <v>61</v>
      </c>
      <c r="I34" s="83">
        <v>732</v>
      </c>
      <c r="J34" s="83">
        <v>754</v>
      </c>
      <c r="K34" s="134">
        <v>-3</v>
      </c>
      <c r="L34">
        <v>22</v>
      </c>
    </row>
    <row r="35" spans="1:12" ht="12.75" customHeight="1">
      <c r="A35" s="228" t="s">
        <v>302</v>
      </c>
      <c r="B35" s="229"/>
      <c r="C35" s="230"/>
      <c r="D35" s="143">
        <v>0</v>
      </c>
      <c r="E35" s="83">
        <v>1269</v>
      </c>
      <c r="F35" s="117">
        <v>1294</v>
      </c>
      <c r="G35" s="134">
        <v>-1.9</v>
      </c>
      <c r="H35" s="143">
        <v>63</v>
      </c>
      <c r="I35" s="83">
        <v>1387</v>
      </c>
      <c r="J35" s="83">
        <v>1374</v>
      </c>
      <c r="K35" s="134">
        <v>0.9</v>
      </c>
      <c r="L35">
        <v>23</v>
      </c>
    </row>
    <row r="36" spans="1:12" ht="12.75" customHeight="1">
      <c r="A36" s="228" t="s">
        <v>303</v>
      </c>
      <c r="B36" s="229"/>
      <c r="C36" s="230"/>
      <c r="D36" s="143">
        <v>13</v>
      </c>
      <c r="E36" s="83">
        <v>1081</v>
      </c>
      <c r="F36" s="117">
        <v>1101</v>
      </c>
      <c r="G36" s="134">
        <v>-1.8</v>
      </c>
      <c r="H36" s="143">
        <v>9</v>
      </c>
      <c r="I36" s="83">
        <v>1144</v>
      </c>
      <c r="J36" s="83">
        <v>1161</v>
      </c>
      <c r="K36" s="134">
        <v>-1.5</v>
      </c>
      <c r="L36">
        <v>24</v>
      </c>
    </row>
    <row r="37" spans="1:12" ht="12.75" customHeight="1">
      <c r="A37" s="228" t="s">
        <v>304</v>
      </c>
      <c r="B37" s="229"/>
      <c r="C37" s="230"/>
      <c r="D37" s="143">
        <v>82</v>
      </c>
      <c r="E37" s="83">
        <v>1060</v>
      </c>
      <c r="F37" s="117">
        <v>1067</v>
      </c>
      <c r="G37" s="134">
        <v>-0.7</v>
      </c>
      <c r="H37" s="143">
        <v>82</v>
      </c>
      <c r="I37" s="83">
        <v>1103</v>
      </c>
      <c r="J37" s="83">
        <v>1109</v>
      </c>
      <c r="K37" s="134">
        <v>-0.5</v>
      </c>
      <c r="L37">
        <v>25</v>
      </c>
    </row>
    <row r="38" spans="1:12" ht="12.75" customHeight="1">
      <c r="A38" s="228" t="s">
        <v>305</v>
      </c>
      <c r="B38" s="229"/>
      <c r="C38" s="230"/>
      <c r="D38" s="143">
        <v>37</v>
      </c>
      <c r="E38" s="83">
        <v>534</v>
      </c>
      <c r="F38" s="117">
        <v>533</v>
      </c>
      <c r="G38" s="134">
        <v>0.2</v>
      </c>
      <c r="H38" s="143">
        <v>37</v>
      </c>
      <c r="I38" s="83">
        <v>559</v>
      </c>
      <c r="J38" s="83">
        <v>561</v>
      </c>
      <c r="K38" s="134">
        <v>-0.4</v>
      </c>
      <c r="L38">
        <v>26</v>
      </c>
    </row>
    <row r="39" spans="1:12" ht="12.75" customHeight="1">
      <c r="A39" s="228" t="s">
        <v>306</v>
      </c>
      <c r="B39" s="229"/>
      <c r="C39" s="230"/>
      <c r="D39" s="143">
        <v>35</v>
      </c>
      <c r="E39" s="83">
        <v>331</v>
      </c>
      <c r="F39" s="117">
        <v>332</v>
      </c>
      <c r="G39" s="134">
        <v>-0.3</v>
      </c>
      <c r="H39" s="143">
        <v>34</v>
      </c>
      <c r="I39" s="83">
        <v>338</v>
      </c>
      <c r="J39" s="83">
        <v>337</v>
      </c>
      <c r="K39" s="134">
        <v>0.5</v>
      </c>
      <c r="L39">
        <v>27</v>
      </c>
    </row>
    <row r="40" spans="1:12" ht="12.75" customHeight="1">
      <c r="A40" s="228" t="s">
        <v>307</v>
      </c>
      <c r="B40" s="229"/>
      <c r="C40" s="230"/>
      <c r="D40" s="143">
        <v>48</v>
      </c>
      <c r="E40" s="83">
        <v>1388</v>
      </c>
      <c r="F40" s="117">
        <v>1398</v>
      </c>
      <c r="G40" s="134">
        <v>-0.7</v>
      </c>
      <c r="H40" s="143">
        <v>46</v>
      </c>
      <c r="I40" s="83">
        <v>1494</v>
      </c>
      <c r="J40" s="83">
        <v>1442</v>
      </c>
      <c r="K40" s="134">
        <v>3.6</v>
      </c>
      <c r="L40">
        <v>28</v>
      </c>
    </row>
    <row r="41" spans="1:12" ht="12.75" customHeight="1">
      <c r="A41" s="228" t="s">
        <v>308</v>
      </c>
      <c r="B41" s="229"/>
      <c r="C41" s="230"/>
      <c r="D41" s="143">
        <v>34</v>
      </c>
      <c r="E41" s="83">
        <v>297</v>
      </c>
      <c r="F41" s="117">
        <v>309</v>
      </c>
      <c r="G41" s="134">
        <v>-3.7</v>
      </c>
      <c r="H41" s="143">
        <v>33</v>
      </c>
      <c r="I41" s="83">
        <v>306</v>
      </c>
      <c r="J41" s="83">
        <v>320</v>
      </c>
      <c r="K41" s="134">
        <v>-4.5</v>
      </c>
      <c r="L41">
        <v>29</v>
      </c>
    </row>
    <row r="42" spans="1:12" ht="12.75" customHeight="1">
      <c r="A42" s="228" t="s">
        <v>309</v>
      </c>
      <c r="B42" s="229"/>
      <c r="C42" s="230"/>
      <c r="D42" s="143">
        <v>76</v>
      </c>
      <c r="E42" s="83">
        <v>1206</v>
      </c>
      <c r="F42" s="117">
        <v>1235</v>
      </c>
      <c r="G42" s="134">
        <v>-2.3</v>
      </c>
      <c r="H42" s="143">
        <v>73</v>
      </c>
      <c r="I42" s="83">
        <v>1269</v>
      </c>
      <c r="J42" s="83">
        <v>1274</v>
      </c>
      <c r="K42" s="134">
        <v>-0.4</v>
      </c>
      <c r="L42">
        <v>30</v>
      </c>
    </row>
    <row r="43" spans="1:11" ht="12.75" customHeight="1">
      <c r="A43" s="228" t="s">
        <v>286</v>
      </c>
      <c r="B43" s="229"/>
      <c r="C43" s="230"/>
      <c r="D43" s="144"/>
      <c r="E43" s="84">
        <f>SUM(E31:E42)</f>
        <v>11088</v>
      </c>
      <c r="F43" s="34">
        <f>SUM(F31:F42)</f>
        <v>11360</v>
      </c>
      <c r="G43" s="134">
        <f>((E43-F43)/F43)*100</f>
        <v>-2.3943661971830985</v>
      </c>
      <c r="H43" s="144"/>
      <c r="I43" s="84">
        <f>SUM(I31:I42)</f>
        <v>11718</v>
      </c>
      <c r="J43" s="84">
        <f>SUM(J31:J42)</f>
        <v>11712</v>
      </c>
      <c r="K43" s="134">
        <f>((I43-J43)/J43)*100</f>
        <v>0.05122950819672131</v>
      </c>
    </row>
    <row r="44" spans="1:11" ht="12.75" customHeight="1">
      <c r="A44" s="60" t="s">
        <v>310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311</v>
      </c>
      <c r="B45" s="229"/>
      <c r="C45" s="230"/>
      <c r="D45" s="143">
        <v>32</v>
      </c>
      <c r="E45" s="83">
        <v>1194</v>
      </c>
      <c r="F45" s="117">
        <v>1202</v>
      </c>
      <c r="G45" s="134">
        <v>-0.6</v>
      </c>
      <c r="H45" s="143">
        <v>48</v>
      </c>
      <c r="I45" s="83">
        <v>1234</v>
      </c>
      <c r="J45" s="83">
        <v>1233</v>
      </c>
      <c r="K45" s="134">
        <v>0.1</v>
      </c>
      <c r="L45">
        <v>31</v>
      </c>
    </row>
    <row r="46" spans="1:12" ht="12.75" customHeight="1">
      <c r="A46" s="228" t="s">
        <v>312</v>
      </c>
      <c r="B46" s="229"/>
      <c r="C46" s="230"/>
      <c r="D46" s="143">
        <v>33</v>
      </c>
      <c r="E46" s="83">
        <v>805</v>
      </c>
      <c r="F46" s="117">
        <v>823</v>
      </c>
      <c r="G46" s="134">
        <v>-2.1</v>
      </c>
      <c r="H46" s="143">
        <v>22</v>
      </c>
      <c r="I46" s="83">
        <v>854</v>
      </c>
      <c r="J46" s="83">
        <v>897</v>
      </c>
      <c r="K46" s="134">
        <v>-4.7</v>
      </c>
      <c r="L46">
        <v>32</v>
      </c>
    </row>
    <row r="47" spans="1:12" ht="12.75" customHeight="1">
      <c r="A47" s="228" t="s">
        <v>313</v>
      </c>
      <c r="B47" s="229"/>
      <c r="C47" s="230"/>
      <c r="D47" s="143">
        <v>19</v>
      </c>
      <c r="E47" s="83">
        <v>1208</v>
      </c>
      <c r="F47" s="117">
        <v>1213</v>
      </c>
      <c r="G47" s="134">
        <v>-0.4</v>
      </c>
      <c r="H47" s="143">
        <v>0</v>
      </c>
      <c r="I47" s="83">
        <v>1291</v>
      </c>
      <c r="J47" s="83">
        <v>1286</v>
      </c>
      <c r="K47" s="134">
        <v>0.3</v>
      </c>
      <c r="L47">
        <v>33</v>
      </c>
    </row>
    <row r="48" spans="1:12" ht="12.75" customHeight="1">
      <c r="A48" s="228" t="s">
        <v>314</v>
      </c>
      <c r="B48" s="229"/>
      <c r="C48" s="230"/>
      <c r="D48" s="143">
        <v>0</v>
      </c>
      <c r="E48" s="83">
        <v>783</v>
      </c>
      <c r="F48" s="117">
        <v>792</v>
      </c>
      <c r="G48" s="134">
        <v>-1.2</v>
      </c>
      <c r="H48" s="143">
        <v>14</v>
      </c>
      <c r="I48" s="83">
        <v>858</v>
      </c>
      <c r="J48" s="83">
        <v>872</v>
      </c>
      <c r="K48" s="134">
        <v>-1.6</v>
      </c>
      <c r="L48">
        <v>34</v>
      </c>
    </row>
    <row r="49" spans="1:12" ht="12.75" customHeight="1">
      <c r="A49" s="228" t="s">
        <v>315</v>
      </c>
      <c r="B49" s="229"/>
      <c r="C49" s="230"/>
      <c r="D49" s="143">
        <v>33</v>
      </c>
      <c r="E49" s="83">
        <v>1001</v>
      </c>
      <c r="F49" s="117">
        <v>1009</v>
      </c>
      <c r="G49" s="134">
        <v>-0.8</v>
      </c>
      <c r="H49" s="143">
        <v>31</v>
      </c>
      <c r="I49" s="83">
        <v>969</v>
      </c>
      <c r="J49" s="83">
        <v>968</v>
      </c>
      <c r="K49" s="134">
        <v>0.2</v>
      </c>
      <c r="L49">
        <v>35</v>
      </c>
    </row>
    <row r="50" spans="1:12" ht="12.75" customHeight="1">
      <c r="A50" s="228" t="s">
        <v>316</v>
      </c>
      <c r="B50" s="229"/>
      <c r="C50" s="230"/>
      <c r="D50" s="143">
        <v>0</v>
      </c>
      <c r="E50" s="83">
        <v>990</v>
      </c>
      <c r="F50" s="117">
        <v>978</v>
      </c>
      <c r="G50" s="134">
        <v>1.2</v>
      </c>
      <c r="H50" s="143">
        <v>43</v>
      </c>
      <c r="I50" s="83">
        <v>943</v>
      </c>
      <c r="J50" s="83">
        <v>916</v>
      </c>
      <c r="K50" s="134">
        <v>2.9</v>
      </c>
      <c r="L50">
        <v>36</v>
      </c>
    </row>
    <row r="51" spans="1:12" ht="12.75" customHeight="1">
      <c r="A51" s="228" t="s">
        <v>317</v>
      </c>
      <c r="B51" s="229"/>
      <c r="C51" s="230"/>
      <c r="D51" s="143">
        <v>23</v>
      </c>
      <c r="E51" s="83">
        <v>1318</v>
      </c>
      <c r="F51" s="117">
        <v>1337</v>
      </c>
      <c r="G51" s="134">
        <v>-1.4</v>
      </c>
      <c r="H51" s="143">
        <v>26</v>
      </c>
      <c r="I51" s="83">
        <v>1523</v>
      </c>
      <c r="J51" s="83">
        <v>1533</v>
      </c>
      <c r="K51" s="134">
        <v>-0.7</v>
      </c>
      <c r="L51">
        <v>37</v>
      </c>
    </row>
    <row r="52" spans="1:12" ht="12.75" customHeight="1">
      <c r="A52" s="228" t="s">
        <v>318</v>
      </c>
      <c r="B52" s="229"/>
      <c r="C52" s="230"/>
      <c r="D52" s="143">
        <v>107</v>
      </c>
      <c r="E52" s="83">
        <v>3856</v>
      </c>
      <c r="F52" s="117">
        <v>3722</v>
      </c>
      <c r="G52" s="134">
        <v>3.6</v>
      </c>
      <c r="H52" s="143">
        <v>104</v>
      </c>
      <c r="I52" s="83">
        <v>4002</v>
      </c>
      <c r="J52" s="83">
        <v>3904</v>
      </c>
      <c r="K52" s="134">
        <v>2.5</v>
      </c>
      <c r="L52">
        <v>38</v>
      </c>
    </row>
    <row r="53" spans="1:11" ht="12.75" customHeight="1">
      <c r="A53" s="228" t="s">
        <v>286</v>
      </c>
      <c r="B53" s="229"/>
      <c r="C53" s="230"/>
      <c r="D53" s="144"/>
      <c r="E53" s="84">
        <f>SUM(E45:E52)</f>
        <v>11155</v>
      </c>
      <c r="F53" s="34">
        <f>SUM(F45:F52)</f>
        <v>11076</v>
      </c>
      <c r="G53" s="134">
        <f>((E53-F53)/F53)*100</f>
        <v>0.7132538822679667</v>
      </c>
      <c r="H53" s="144"/>
      <c r="I53" s="84">
        <f>SUM(I45:I52)</f>
        <v>11674</v>
      </c>
      <c r="J53" s="84">
        <f>SUM(J45:J52)</f>
        <v>11609</v>
      </c>
      <c r="K53" s="134">
        <f>((I53-J53)/J53)*100</f>
        <v>0.5599104143337066</v>
      </c>
    </row>
    <row r="54" spans="1:11" ht="12.75" customHeight="1">
      <c r="A54" s="60" t="s">
        <v>319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320</v>
      </c>
      <c r="B55" s="229"/>
      <c r="C55" s="230"/>
      <c r="D55" s="143">
        <v>0</v>
      </c>
      <c r="E55" s="83">
        <v>77</v>
      </c>
      <c r="F55" s="117">
        <v>76</v>
      </c>
      <c r="G55" s="134">
        <v>2</v>
      </c>
      <c r="H55" s="143">
        <v>36</v>
      </c>
      <c r="I55" s="83">
        <v>80</v>
      </c>
      <c r="J55" s="83">
        <v>76</v>
      </c>
      <c r="K55" s="134">
        <v>5.3</v>
      </c>
      <c r="L55">
        <v>39</v>
      </c>
    </row>
    <row r="56" spans="1:12" ht="12.75" customHeight="1">
      <c r="A56" s="228" t="s">
        <v>321</v>
      </c>
      <c r="B56" s="229"/>
      <c r="C56" s="230"/>
      <c r="D56" s="143">
        <v>36</v>
      </c>
      <c r="E56" s="83">
        <v>947</v>
      </c>
      <c r="F56" s="117">
        <v>955</v>
      </c>
      <c r="G56" s="134">
        <v>-0.8</v>
      </c>
      <c r="H56" s="143">
        <v>36</v>
      </c>
      <c r="I56" s="83">
        <v>980</v>
      </c>
      <c r="J56" s="83">
        <v>997</v>
      </c>
      <c r="K56" s="134">
        <v>-1.8</v>
      </c>
      <c r="L56">
        <v>40</v>
      </c>
    </row>
    <row r="57" spans="1:12" ht="12.75" customHeight="1">
      <c r="A57" s="228" t="s">
        <v>322</v>
      </c>
      <c r="B57" s="229"/>
      <c r="C57" s="230"/>
      <c r="D57" s="143">
        <v>51</v>
      </c>
      <c r="E57" s="83">
        <v>2743</v>
      </c>
      <c r="F57" s="117">
        <v>2710</v>
      </c>
      <c r="G57" s="134">
        <v>1.3</v>
      </c>
      <c r="H57" s="143">
        <v>41</v>
      </c>
      <c r="I57" s="83">
        <v>2794</v>
      </c>
      <c r="J57" s="83">
        <v>2711</v>
      </c>
      <c r="K57" s="134">
        <v>3.1</v>
      </c>
      <c r="L57">
        <v>41</v>
      </c>
    </row>
    <row r="58" spans="1:12" ht="12.75" customHeight="1">
      <c r="A58" s="228" t="s">
        <v>323</v>
      </c>
      <c r="B58" s="229"/>
      <c r="C58" s="230"/>
      <c r="D58" s="143">
        <v>19</v>
      </c>
      <c r="E58" s="83">
        <v>757</v>
      </c>
      <c r="F58" s="117">
        <v>731</v>
      </c>
      <c r="G58" s="134">
        <v>3.6</v>
      </c>
      <c r="H58" s="143">
        <v>19</v>
      </c>
      <c r="I58" s="83">
        <v>806</v>
      </c>
      <c r="J58" s="83">
        <v>804</v>
      </c>
      <c r="K58" s="134">
        <v>0.3</v>
      </c>
      <c r="L58">
        <v>42</v>
      </c>
    </row>
    <row r="59" spans="1:12" ht="12.75" customHeight="1">
      <c r="A59" s="228" t="s">
        <v>324</v>
      </c>
      <c r="B59" s="229"/>
      <c r="C59" s="230"/>
      <c r="D59" s="143">
        <v>7</v>
      </c>
      <c r="E59" s="83">
        <v>91</v>
      </c>
      <c r="F59" s="117">
        <v>90</v>
      </c>
      <c r="G59" s="134">
        <v>1.5</v>
      </c>
      <c r="H59" s="143">
        <v>7</v>
      </c>
      <c r="I59" s="83">
        <v>87</v>
      </c>
      <c r="J59" s="83">
        <v>88</v>
      </c>
      <c r="K59" s="134">
        <v>-0.5</v>
      </c>
      <c r="L59">
        <v>43</v>
      </c>
    </row>
    <row r="60" spans="1:12" ht="12.75" customHeight="1">
      <c r="A60" s="228" t="s">
        <v>325</v>
      </c>
      <c r="B60" s="229"/>
      <c r="C60" s="230"/>
      <c r="D60" s="143">
        <v>104</v>
      </c>
      <c r="E60" s="83">
        <v>347</v>
      </c>
      <c r="F60" s="117">
        <v>345</v>
      </c>
      <c r="G60" s="134">
        <v>0.4</v>
      </c>
      <c r="H60" s="143">
        <v>102</v>
      </c>
      <c r="I60" s="83">
        <v>345</v>
      </c>
      <c r="J60" s="83">
        <v>349</v>
      </c>
      <c r="K60" s="134">
        <v>-1.3</v>
      </c>
      <c r="L60">
        <v>44</v>
      </c>
    </row>
    <row r="61" spans="1:12" ht="12.75" customHeight="1">
      <c r="A61" s="228" t="s">
        <v>326</v>
      </c>
      <c r="B61" s="229"/>
      <c r="C61" s="230"/>
      <c r="D61" s="143">
        <v>52</v>
      </c>
      <c r="E61" s="83">
        <v>371</v>
      </c>
      <c r="F61" s="117">
        <v>363</v>
      </c>
      <c r="G61" s="134">
        <v>2.2</v>
      </c>
      <c r="H61" s="143">
        <v>55</v>
      </c>
      <c r="I61" s="83">
        <v>351</v>
      </c>
      <c r="J61" s="83">
        <v>345</v>
      </c>
      <c r="K61" s="134">
        <v>1.7</v>
      </c>
      <c r="L61">
        <v>45</v>
      </c>
    </row>
    <row r="62" spans="1:12" ht="12.75" customHeight="1">
      <c r="A62" s="228" t="s">
        <v>327</v>
      </c>
      <c r="B62" s="229"/>
      <c r="C62" s="230"/>
      <c r="D62" s="143">
        <v>33</v>
      </c>
      <c r="E62" s="83">
        <v>250</v>
      </c>
      <c r="F62" s="117">
        <v>252</v>
      </c>
      <c r="G62" s="134">
        <v>-0.7</v>
      </c>
      <c r="H62" s="143">
        <v>35</v>
      </c>
      <c r="I62" s="83">
        <v>260</v>
      </c>
      <c r="J62" s="83">
        <v>260</v>
      </c>
      <c r="K62" s="134">
        <v>0</v>
      </c>
      <c r="L62">
        <v>46</v>
      </c>
    </row>
    <row r="63" spans="1:12" ht="12.75" customHeight="1">
      <c r="A63" s="228" t="s">
        <v>328</v>
      </c>
      <c r="B63" s="229"/>
      <c r="C63" s="230"/>
      <c r="D63" s="143">
        <v>42</v>
      </c>
      <c r="E63" s="83">
        <v>632</v>
      </c>
      <c r="F63" s="117">
        <v>649</v>
      </c>
      <c r="G63" s="134">
        <v>-2.7</v>
      </c>
      <c r="H63" s="143">
        <v>40</v>
      </c>
      <c r="I63" s="83">
        <v>693</v>
      </c>
      <c r="J63" s="83">
        <v>714</v>
      </c>
      <c r="K63" s="134">
        <v>-3</v>
      </c>
      <c r="L63">
        <v>47</v>
      </c>
    </row>
    <row r="64" spans="1:12" ht="12.75" customHeight="1">
      <c r="A64" s="228" t="s">
        <v>329</v>
      </c>
      <c r="B64" s="229"/>
      <c r="C64" s="230"/>
      <c r="D64" s="143">
        <v>103</v>
      </c>
      <c r="E64" s="83">
        <v>706</v>
      </c>
      <c r="F64" s="117">
        <v>703</v>
      </c>
      <c r="G64" s="134">
        <v>0.4</v>
      </c>
      <c r="H64" s="143">
        <v>105</v>
      </c>
      <c r="I64" s="83">
        <v>684</v>
      </c>
      <c r="J64" s="83">
        <v>665</v>
      </c>
      <c r="K64" s="134">
        <v>2.8</v>
      </c>
      <c r="L64">
        <v>48</v>
      </c>
    </row>
    <row r="65" spans="1:12" ht="12.75" customHeight="1">
      <c r="A65" s="228" t="s">
        <v>330</v>
      </c>
      <c r="B65" s="229"/>
      <c r="C65" s="230"/>
      <c r="D65" s="143">
        <v>45</v>
      </c>
      <c r="E65" s="83">
        <v>357</v>
      </c>
      <c r="F65" s="117">
        <v>362</v>
      </c>
      <c r="G65" s="134">
        <v>-1.5</v>
      </c>
      <c r="H65" s="143">
        <v>43</v>
      </c>
      <c r="I65" s="83">
        <v>382</v>
      </c>
      <c r="J65" s="83">
        <v>390</v>
      </c>
      <c r="K65" s="134">
        <v>-2.1</v>
      </c>
      <c r="L65">
        <v>49</v>
      </c>
    </row>
    <row r="66" spans="1:12" ht="12.75" customHeight="1">
      <c r="A66" s="228" t="s">
        <v>331</v>
      </c>
      <c r="B66" s="229"/>
      <c r="C66" s="230"/>
      <c r="D66" s="143">
        <v>71</v>
      </c>
      <c r="E66" s="83">
        <v>702</v>
      </c>
      <c r="F66" s="117">
        <v>687</v>
      </c>
      <c r="G66" s="134">
        <v>2.3</v>
      </c>
      <c r="H66" s="143">
        <v>80</v>
      </c>
      <c r="I66" s="83">
        <v>693</v>
      </c>
      <c r="J66" s="83">
        <v>657</v>
      </c>
      <c r="K66" s="134">
        <v>5.5</v>
      </c>
      <c r="L66">
        <v>50</v>
      </c>
    </row>
    <row r="67" spans="1:12" ht="12.75" customHeight="1">
      <c r="A67" s="228" t="s">
        <v>332</v>
      </c>
      <c r="B67" s="229"/>
      <c r="C67" s="230"/>
      <c r="D67" s="143">
        <v>65</v>
      </c>
      <c r="E67" s="83">
        <v>277</v>
      </c>
      <c r="F67" s="117">
        <v>276</v>
      </c>
      <c r="G67" s="134">
        <v>0.5</v>
      </c>
      <c r="H67" s="143">
        <v>73</v>
      </c>
      <c r="I67" s="83">
        <v>302</v>
      </c>
      <c r="J67" s="83">
        <v>303</v>
      </c>
      <c r="K67" s="134">
        <v>-0.3</v>
      </c>
      <c r="L67">
        <v>51</v>
      </c>
    </row>
    <row r="68" spans="1:11" ht="12.75" customHeight="1">
      <c r="A68" s="228" t="s">
        <v>286</v>
      </c>
      <c r="B68" s="229"/>
      <c r="C68" s="230"/>
      <c r="D68" s="73"/>
      <c r="E68" s="84">
        <f>SUM(E55:E67)</f>
        <v>8257</v>
      </c>
      <c r="F68" s="34">
        <f>SUM(F55:F67)</f>
        <v>8199</v>
      </c>
      <c r="G68" s="134">
        <f>((E68-F68)/F68)*100</f>
        <v>0.7074033418709599</v>
      </c>
      <c r="H68" s="85"/>
      <c r="I68" s="84">
        <f>SUM(I55:I67)</f>
        <v>8457</v>
      </c>
      <c r="J68" s="84">
        <f>SUM(J55:J67)</f>
        <v>8359</v>
      </c>
      <c r="K68" s="134">
        <f>((I68-J68)/J68)*100</f>
        <v>1.1723890417514058</v>
      </c>
    </row>
    <row r="69" spans="1:11" ht="12.75" customHeight="1">
      <c r="A69" s="225" t="s">
        <v>333</v>
      </c>
      <c r="B69" s="226"/>
      <c r="C69" s="227"/>
      <c r="D69" s="84">
        <f>SUM(D6:D68)</f>
        <v>2176</v>
      </c>
      <c r="E69" s="84">
        <f>E18+E29+E43+E53+E68</f>
        <v>43136</v>
      </c>
      <c r="F69" s="34">
        <f>F18+F29+F43+F53+F68</f>
        <v>43570</v>
      </c>
      <c r="G69" s="134">
        <f>((E69-F69)/F69)*100</f>
        <v>-0.9960982327289419</v>
      </c>
      <c r="H69" s="84">
        <f>SUM(H6:H68)</f>
        <v>2299</v>
      </c>
      <c r="I69" s="84">
        <f>I18+I29+I43+I53+I68</f>
        <v>45117</v>
      </c>
      <c r="J69" s="84">
        <f>J18+J29+J43+J53+J68</f>
        <v>44899</v>
      </c>
      <c r="K69" s="134">
        <f>((I69-J69)/J69)*100</f>
        <v>0.4855341989799328</v>
      </c>
    </row>
    <row r="70" spans="1:11" ht="12.75">
      <c r="A70" s="231" t="s">
        <v>334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264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40909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265</v>
      </c>
      <c r="E4" s="220" t="s">
        <v>266</v>
      </c>
      <c r="F4" s="221"/>
      <c r="G4" s="233" t="s">
        <v>267</v>
      </c>
      <c r="H4" s="218" t="s">
        <v>265</v>
      </c>
      <c r="I4" s="220" t="s">
        <v>266</v>
      </c>
      <c r="J4" s="221"/>
      <c r="K4" s="233" t="s">
        <v>267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34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135" t="s">
        <v>272</v>
      </c>
      <c r="H8" s="68" t="s">
        <v>273</v>
      </c>
      <c r="I8" s="68" t="s">
        <v>274</v>
      </c>
      <c r="J8" s="68" t="s">
        <v>275</v>
      </c>
      <c r="K8" s="136" t="s">
        <v>276</v>
      </c>
      <c r="L8" s="72" t="s">
        <v>56</v>
      </c>
    </row>
    <row r="9" spans="1:12" ht="12.75" customHeight="1">
      <c r="A9" s="228" t="s">
        <v>277</v>
      </c>
      <c r="B9" s="229"/>
      <c r="C9" s="230"/>
      <c r="D9" s="143">
        <v>26</v>
      </c>
      <c r="E9" s="83">
        <v>1487</v>
      </c>
      <c r="F9" s="83">
        <v>1629</v>
      </c>
      <c r="G9" s="134">
        <v>-8.7</v>
      </c>
      <c r="H9" s="143">
        <v>25</v>
      </c>
      <c r="I9" s="83">
        <v>1731</v>
      </c>
      <c r="J9" s="83">
        <v>1719</v>
      </c>
      <c r="K9" s="134">
        <v>0.7</v>
      </c>
      <c r="L9">
        <v>1</v>
      </c>
    </row>
    <row r="10" spans="1:12" ht="12.75" customHeight="1">
      <c r="A10" s="228" t="s">
        <v>278</v>
      </c>
      <c r="B10" s="229"/>
      <c r="C10" s="230"/>
      <c r="D10" s="143">
        <v>5</v>
      </c>
      <c r="E10" s="83">
        <v>184</v>
      </c>
      <c r="F10" s="83">
        <v>206</v>
      </c>
      <c r="G10" s="134">
        <v>-10.8</v>
      </c>
      <c r="H10" s="143">
        <v>5</v>
      </c>
      <c r="I10" s="83">
        <v>208</v>
      </c>
      <c r="J10" s="83">
        <v>211</v>
      </c>
      <c r="K10" s="134">
        <v>-1.4</v>
      </c>
      <c r="L10">
        <v>2</v>
      </c>
    </row>
    <row r="11" spans="1:12" ht="12.75" customHeight="1">
      <c r="A11" s="228" t="s">
        <v>279</v>
      </c>
      <c r="B11" s="229"/>
      <c r="C11" s="230"/>
      <c r="D11" s="143">
        <v>58</v>
      </c>
      <c r="E11" s="83">
        <v>2995</v>
      </c>
      <c r="F11" s="83">
        <v>3198</v>
      </c>
      <c r="G11" s="134">
        <v>-6.4</v>
      </c>
      <c r="H11" s="143">
        <v>43</v>
      </c>
      <c r="I11" s="83">
        <v>3394</v>
      </c>
      <c r="J11" s="83">
        <v>3318</v>
      </c>
      <c r="K11" s="134">
        <v>2.3</v>
      </c>
      <c r="L11">
        <v>3</v>
      </c>
    </row>
    <row r="12" spans="1:12" ht="12.75" customHeight="1">
      <c r="A12" s="228" t="s">
        <v>280</v>
      </c>
      <c r="B12" s="229"/>
      <c r="C12" s="230"/>
      <c r="D12" s="143">
        <v>24</v>
      </c>
      <c r="E12" s="83">
        <v>402</v>
      </c>
      <c r="F12" s="83">
        <v>431</v>
      </c>
      <c r="G12" s="134">
        <v>-6.8</v>
      </c>
      <c r="H12" s="143">
        <v>20</v>
      </c>
      <c r="I12" s="83">
        <v>447</v>
      </c>
      <c r="J12" s="83">
        <v>443</v>
      </c>
      <c r="K12" s="134">
        <v>1</v>
      </c>
      <c r="L12">
        <v>4</v>
      </c>
    </row>
    <row r="13" spans="1:12" ht="12.75" customHeight="1">
      <c r="A13" s="228" t="s">
        <v>281</v>
      </c>
      <c r="B13" s="229"/>
      <c r="C13" s="230"/>
      <c r="D13" s="143">
        <v>1</v>
      </c>
      <c r="E13" s="83">
        <v>3624</v>
      </c>
      <c r="F13" s="83">
        <v>3733</v>
      </c>
      <c r="G13" s="134">
        <v>-2.9</v>
      </c>
      <c r="H13" s="143">
        <v>1</v>
      </c>
      <c r="I13" s="83">
        <v>3645</v>
      </c>
      <c r="J13" s="83">
        <v>3646</v>
      </c>
      <c r="K13" s="134">
        <v>0</v>
      </c>
      <c r="L13">
        <v>5</v>
      </c>
    </row>
    <row r="14" spans="1:12" ht="12.75" customHeight="1">
      <c r="A14" s="228" t="s">
        <v>282</v>
      </c>
      <c r="B14" s="229"/>
      <c r="C14" s="230"/>
      <c r="D14" s="143">
        <v>92</v>
      </c>
      <c r="E14" s="83">
        <v>5249</v>
      </c>
      <c r="F14" s="83">
        <v>5469</v>
      </c>
      <c r="G14" s="134">
        <v>-4</v>
      </c>
      <c r="H14" s="143">
        <v>76</v>
      </c>
      <c r="I14" s="83">
        <v>5665</v>
      </c>
      <c r="J14" s="83">
        <v>5616</v>
      </c>
      <c r="K14" s="134">
        <v>0.9</v>
      </c>
      <c r="L14">
        <v>6</v>
      </c>
    </row>
    <row r="15" spans="1:12" ht="12.75" customHeight="1">
      <c r="A15" s="228" t="s">
        <v>283</v>
      </c>
      <c r="B15" s="229"/>
      <c r="C15" s="230"/>
      <c r="D15" s="143">
        <v>20</v>
      </c>
      <c r="E15" s="83">
        <v>3346</v>
      </c>
      <c r="F15" s="83">
        <v>3442</v>
      </c>
      <c r="G15" s="134">
        <v>-2.8</v>
      </c>
      <c r="H15" s="143">
        <v>21</v>
      </c>
      <c r="I15" s="83">
        <v>3633</v>
      </c>
      <c r="J15" s="83">
        <v>3609</v>
      </c>
      <c r="K15" s="134">
        <v>0.7</v>
      </c>
      <c r="L15">
        <v>7</v>
      </c>
    </row>
    <row r="16" spans="1:12" ht="12.75" customHeight="1">
      <c r="A16" s="228" t="s">
        <v>284</v>
      </c>
      <c r="B16" s="229"/>
      <c r="C16" s="230"/>
      <c r="D16" s="143">
        <v>40</v>
      </c>
      <c r="E16" s="83">
        <v>377</v>
      </c>
      <c r="F16" s="83">
        <v>404</v>
      </c>
      <c r="G16" s="134">
        <v>-6.7</v>
      </c>
      <c r="H16" s="143">
        <v>43</v>
      </c>
      <c r="I16" s="83">
        <v>343</v>
      </c>
      <c r="J16" s="83">
        <v>341</v>
      </c>
      <c r="K16" s="134">
        <v>0.6</v>
      </c>
      <c r="L16">
        <v>8</v>
      </c>
    </row>
    <row r="17" spans="1:12" ht="12.75" customHeight="1">
      <c r="A17" s="228" t="s">
        <v>285</v>
      </c>
      <c r="B17" s="229"/>
      <c r="C17" s="230"/>
      <c r="D17" s="143">
        <v>15</v>
      </c>
      <c r="E17" s="83">
        <v>87</v>
      </c>
      <c r="F17" s="83">
        <v>90</v>
      </c>
      <c r="G17" s="134">
        <v>-3.1</v>
      </c>
      <c r="H17" s="143">
        <v>16</v>
      </c>
      <c r="I17" s="83">
        <v>99</v>
      </c>
      <c r="J17" s="83">
        <v>99</v>
      </c>
      <c r="K17" s="134">
        <v>0.4</v>
      </c>
      <c r="L17">
        <v>9</v>
      </c>
    </row>
    <row r="18" spans="1:11" ht="12.75" customHeight="1">
      <c r="A18" s="228" t="s">
        <v>286</v>
      </c>
      <c r="B18" s="229"/>
      <c r="C18" s="230"/>
      <c r="D18" s="144"/>
      <c r="E18" s="84">
        <f>SUM(E9:E17)</f>
        <v>17751</v>
      </c>
      <c r="F18" s="84">
        <f>SUM(F9:F17)</f>
        <v>18602</v>
      </c>
      <c r="G18" s="134">
        <f>((E18-F18)/F18)*100</f>
        <v>-4.574776905709064</v>
      </c>
      <c r="H18" s="144"/>
      <c r="I18" s="84">
        <f>SUM(I9:I17)</f>
        <v>19165</v>
      </c>
      <c r="J18" s="84">
        <f>SUM(J9:J17)</f>
        <v>19002</v>
      </c>
      <c r="K18" s="134">
        <f>((I18-J18)/J18)*100</f>
        <v>0.8578044416377224</v>
      </c>
    </row>
    <row r="19" spans="1:11" ht="12.75" customHeight="1">
      <c r="A19" s="60" t="s">
        <v>287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288</v>
      </c>
      <c r="B20" s="229"/>
      <c r="C20" s="230"/>
      <c r="D20" s="143">
        <v>15</v>
      </c>
      <c r="E20" s="83">
        <v>320</v>
      </c>
      <c r="F20" s="83">
        <v>324</v>
      </c>
      <c r="G20" s="134">
        <v>-1.2</v>
      </c>
      <c r="H20" s="143">
        <v>18</v>
      </c>
      <c r="I20" s="83">
        <v>345</v>
      </c>
      <c r="J20" s="83">
        <v>342</v>
      </c>
      <c r="K20" s="134">
        <v>1</v>
      </c>
      <c r="L20">
        <v>10</v>
      </c>
    </row>
    <row r="21" spans="1:12" ht="12.75" customHeight="1">
      <c r="A21" s="228" t="s">
        <v>289</v>
      </c>
      <c r="B21" s="229"/>
      <c r="C21" s="230"/>
      <c r="D21" s="143">
        <v>0</v>
      </c>
      <c r="E21" s="83">
        <v>185</v>
      </c>
      <c r="F21" s="83">
        <v>189</v>
      </c>
      <c r="G21" s="134">
        <v>-2</v>
      </c>
      <c r="H21" s="143">
        <v>0</v>
      </c>
      <c r="I21" s="83">
        <v>218</v>
      </c>
      <c r="J21" s="83">
        <v>221</v>
      </c>
      <c r="K21" s="134">
        <v>-1.5</v>
      </c>
      <c r="L21">
        <v>11</v>
      </c>
    </row>
    <row r="22" spans="1:12" ht="12.75" customHeight="1">
      <c r="A22" s="228" t="s">
        <v>290</v>
      </c>
      <c r="B22" s="229"/>
      <c r="C22" s="230"/>
      <c r="D22" s="143">
        <v>136</v>
      </c>
      <c r="E22" s="83">
        <v>7932</v>
      </c>
      <c r="F22" s="83">
        <v>7917</v>
      </c>
      <c r="G22" s="134">
        <v>0.2</v>
      </c>
      <c r="H22" s="143">
        <v>131</v>
      </c>
      <c r="I22" s="83">
        <v>8850</v>
      </c>
      <c r="J22" s="83">
        <v>8723</v>
      </c>
      <c r="K22" s="134">
        <v>1.5</v>
      </c>
      <c r="L22">
        <v>12</v>
      </c>
    </row>
    <row r="23" spans="1:12" ht="12.75" customHeight="1">
      <c r="A23" s="228" t="s">
        <v>291</v>
      </c>
      <c r="B23" s="229"/>
      <c r="C23" s="230"/>
      <c r="D23" s="143">
        <v>110</v>
      </c>
      <c r="E23" s="83">
        <v>3824</v>
      </c>
      <c r="F23" s="83">
        <v>3876</v>
      </c>
      <c r="G23" s="134">
        <v>-1.3</v>
      </c>
      <c r="H23" s="143">
        <v>114</v>
      </c>
      <c r="I23" s="83">
        <v>3845</v>
      </c>
      <c r="J23" s="83">
        <v>3850</v>
      </c>
      <c r="K23" s="134">
        <v>-0.1</v>
      </c>
      <c r="L23">
        <v>13</v>
      </c>
    </row>
    <row r="24" spans="1:12" ht="12.75" customHeight="1">
      <c r="A24" s="228" t="s">
        <v>292</v>
      </c>
      <c r="B24" s="229"/>
      <c r="C24" s="230"/>
      <c r="D24" s="143">
        <v>39</v>
      </c>
      <c r="E24" s="83">
        <v>2497</v>
      </c>
      <c r="F24" s="83">
        <v>2533</v>
      </c>
      <c r="G24" s="134">
        <v>-1.4</v>
      </c>
      <c r="H24" s="143">
        <v>39</v>
      </c>
      <c r="I24" s="83">
        <v>2752</v>
      </c>
      <c r="J24" s="83">
        <v>2743</v>
      </c>
      <c r="K24" s="134">
        <v>0.3</v>
      </c>
      <c r="L24">
        <v>14</v>
      </c>
    </row>
    <row r="25" spans="1:12" ht="12.75" customHeight="1">
      <c r="A25" s="228" t="s">
        <v>293</v>
      </c>
      <c r="B25" s="229"/>
      <c r="C25" s="230"/>
      <c r="D25" s="143">
        <v>22</v>
      </c>
      <c r="E25" s="83">
        <v>3489</v>
      </c>
      <c r="F25" s="83">
        <v>3499</v>
      </c>
      <c r="G25" s="134">
        <v>-0.3</v>
      </c>
      <c r="H25" s="143">
        <v>22</v>
      </c>
      <c r="I25" s="83">
        <v>3554</v>
      </c>
      <c r="J25" s="83">
        <v>3590</v>
      </c>
      <c r="K25" s="134">
        <v>-1</v>
      </c>
      <c r="L25">
        <v>15</v>
      </c>
    </row>
    <row r="26" spans="1:12" ht="12.75" customHeight="1">
      <c r="A26" s="228" t="s">
        <v>294</v>
      </c>
      <c r="B26" s="229"/>
      <c r="C26" s="230"/>
      <c r="D26" s="143">
        <v>42</v>
      </c>
      <c r="E26" s="83">
        <v>1579</v>
      </c>
      <c r="F26" s="83">
        <v>1595</v>
      </c>
      <c r="G26" s="134">
        <v>-1</v>
      </c>
      <c r="H26" s="143">
        <v>38</v>
      </c>
      <c r="I26" s="83">
        <v>1611</v>
      </c>
      <c r="J26" s="83">
        <v>1605</v>
      </c>
      <c r="K26" s="134">
        <v>0.4</v>
      </c>
      <c r="L26">
        <v>16</v>
      </c>
    </row>
    <row r="27" spans="1:12" ht="12.75" customHeight="1">
      <c r="A27" s="228" t="s">
        <v>295</v>
      </c>
      <c r="B27" s="229"/>
      <c r="C27" s="230"/>
      <c r="D27" s="143">
        <v>338</v>
      </c>
      <c r="E27" s="83">
        <v>3008</v>
      </c>
      <c r="F27" s="83">
        <v>3061</v>
      </c>
      <c r="G27" s="134">
        <v>-1.7</v>
      </c>
      <c r="H27" s="143">
        <v>338</v>
      </c>
      <c r="I27" s="83">
        <v>3169</v>
      </c>
      <c r="J27" s="83">
        <v>3243</v>
      </c>
      <c r="K27" s="134">
        <v>-2.3</v>
      </c>
      <c r="L27">
        <v>17</v>
      </c>
    </row>
    <row r="28" spans="1:12" ht="12.75" customHeight="1">
      <c r="A28" s="228" t="s">
        <v>296</v>
      </c>
      <c r="B28" s="229"/>
      <c r="C28" s="230"/>
      <c r="D28" s="143">
        <v>12</v>
      </c>
      <c r="E28" s="83">
        <v>454</v>
      </c>
      <c r="F28" s="83">
        <v>472</v>
      </c>
      <c r="G28" s="134">
        <v>-3.8</v>
      </c>
      <c r="H28" s="143">
        <v>8</v>
      </c>
      <c r="I28" s="83">
        <v>528</v>
      </c>
      <c r="J28" s="83">
        <v>508</v>
      </c>
      <c r="K28" s="134">
        <v>3.9</v>
      </c>
      <c r="L28">
        <v>18</v>
      </c>
    </row>
    <row r="29" spans="1:11" ht="12.75" customHeight="1">
      <c r="A29" s="228" t="s">
        <v>286</v>
      </c>
      <c r="B29" s="229"/>
      <c r="C29" s="230"/>
      <c r="D29" s="144"/>
      <c r="E29" s="84">
        <f>SUM(E20:E28)</f>
        <v>23288</v>
      </c>
      <c r="F29" s="84">
        <f>SUM(F20:F28)</f>
        <v>23466</v>
      </c>
      <c r="G29" s="134">
        <f>((E29-F29)/F29)*100</f>
        <v>-0.7585442768260462</v>
      </c>
      <c r="H29" s="144"/>
      <c r="I29" s="84">
        <f>SUM(I20:I28)</f>
        <v>24872</v>
      </c>
      <c r="J29" s="84">
        <f>SUM(J20:J28)</f>
        <v>24825</v>
      </c>
      <c r="K29" s="134">
        <f>((I29-J29)/J29)*100</f>
        <v>0.18932527693857</v>
      </c>
    </row>
    <row r="30" spans="1:11" ht="12.75" customHeight="1">
      <c r="A30" s="60" t="s">
        <v>297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298</v>
      </c>
      <c r="B31" s="229"/>
      <c r="C31" s="230"/>
      <c r="D31" s="143">
        <v>35</v>
      </c>
      <c r="E31" s="83">
        <v>4499</v>
      </c>
      <c r="F31" s="83">
        <v>4601</v>
      </c>
      <c r="G31" s="134">
        <v>-2.2</v>
      </c>
      <c r="H31" s="143">
        <v>46</v>
      </c>
      <c r="I31" s="83">
        <v>4362</v>
      </c>
      <c r="J31" s="83">
        <v>4328</v>
      </c>
      <c r="K31" s="134">
        <v>0.8</v>
      </c>
      <c r="L31">
        <v>19</v>
      </c>
    </row>
    <row r="32" spans="1:12" ht="12.75" customHeight="1">
      <c r="A32" s="228" t="s">
        <v>299</v>
      </c>
      <c r="B32" s="229"/>
      <c r="C32" s="230"/>
      <c r="D32" s="143">
        <v>25</v>
      </c>
      <c r="E32" s="83">
        <v>2142</v>
      </c>
      <c r="F32" s="83">
        <v>2213</v>
      </c>
      <c r="G32" s="134">
        <v>-3.2</v>
      </c>
      <c r="H32" s="143">
        <v>22</v>
      </c>
      <c r="I32" s="83">
        <v>2615</v>
      </c>
      <c r="J32" s="83">
        <v>2626</v>
      </c>
      <c r="K32" s="134">
        <v>-0.4</v>
      </c>
      <c r="L32">
        <v>20</v>
      </c>
    </row>
    <row r="33" spans="1:12" ht="12.75" customHeight="1">
      <c r="A33" s="228" t="s">
        <v>300</v>
      </c>
      <c r="B33" s="229"/>
      <c r="C33" s="230"/>
      <c r="D33" s="143">
        <v>34</v>
      </c>
      <c r="E33" s="83">
        <v>680</v>
      </c>
      <c r="F33" s="83">
        <v>696</v>
      </c>
      <c r="G33" s="134">
        <v>-2.4</v>
      </c>
      <c r="H33" s="143">
        <v>34</v>
      </c>
      <c r="I33" s="83">
        <v>719</v>
      </c>
      <c r="J33" s="83">
        <v>721</v>
      </c>
      <c r="K33" s="134">
        <v>-0.2</v>
      </c>
      <c r="L33">
        <v>21</v>
      </c>
    </row>
    <row r="34" spans="1:12" ht="12.75" customHeight="1">
      <c r="A34" s="228" t="s">
        <v>301</v>
      </c>
      <c r="B34" s="229"/>
      <c r="C34" s="230"/>
      <c r="D34" s="143">
        <v>18</v>
      </c>
      <c r="E34" s="83">
        <v>860</v>
      </c>
      <c r="F34" s="83">
        <v>946</v>
      </c>
      <c r="G34" s="134">
        <v>-9.1</v>
      </c>
      <c r="H34" s="143">
        <v>17</v>
      </c>
      <c r="I34" s="83">
        <v>952</v>
      </c>
      <c r="J34" s="83">
        <v>964</v>
      </c>
      <c r="K34" s="134">
        <v>-1.3</v>
      </c>
      <c r="L34">
        <v>22</v>
      </c>
    </row>
    <row r="35" spans="1:12" ht="12.75" customHeight="1">
      <c r="A35" s="228" t="s">
        <v>302</v>
      </c>
      <c r="B35" s="229"/>
      <c r="C35" s="230"/>
      <c r="D35" s="143">
        <v>0</v>
      </c>
      <c r="E35" s="83">
        <v>4047</v>
      </c>
      <c r="F35" s="83">
        <v>4144</v>
      </c>
      <c r="G35" s="134">
        <v>-2.3</v>
      </c>
      <c r="H35" s="143">
        <v>52</v>
      </c>
      <c r="I35" s="83">
        <v>4844</v>
      </c>
      <c r="J35" s="83">
        <v>4758</v>
      </c>
      <c r="K35" s="134">
        <v>1.8</v>
      </c>
      <c r="L35">
        <v>23</v>
      </c>
    </row>
    <row r="36" spans="1:12" ht="12.75" customHeight="1">
      <c r="A36" s="228" t="s">
        <v>303</v>
      </c>
      <c r="B36" s="229"/>
      <c r="C36" s="230"/>
      <c r="D36" s="143">
        <v>19</v>
      </c>
      <c r="E36" s="83">
        <v>1820</v>
      </c>
      <c r="F36" s="83">
        <v>1834</v>
      </c>
      <c r="G36" s="134">
        <v>-0.8</v>
      </c>
      <c r="H36" s="143">
        <v>17</v>
      </c>
      <c r="I36" s="83">
        <v>1929</v>
      </c>
      <c r="J36" s="83">
        <v>1897</v>
      </c>
      <c r="K36" s="134">
        <v>1.7</v>
      </c>
      <c r="L36">
        <v>24</v>
      </c>
    </row>
    <row r="37" spans="1:12" ht="12.75" customHeight="1">
      <c r="A37" s="228" t="s">
        <v>304</v>
      </c>
      <c r="B37" s="229"/>
      <c r="C37" s="230"/>
      <c r="D37" s="143">
        <v>65</v>
      </c>
      <c r="E37" s="83">
        <v>2166</v>
      </c>
      <c r="F37" s="83">
        <v>2177</v>
      </c>
      <c r="G37" s="134">
        <v>-0.5</v>
      </c>
      <c r="H37" s="143">
        <v>66</v>
      </c>
      <c r="I37" s="83">
        <v>2443</v>
      </c>
      <c r="J37" s="83">
        <v>2416</v>
      </c>
      <c r="K37" s="134">
        <v>1.1</v>
      </c>
      <c r="L37">
        <v>25</v>
      </c>
    </row>
    <row r="38" spans="1:12" ht="12.75" customHeight="1">
      <c r="A38" s="228" t="s">
        <v>305</v>
      </c>
      <c r="B38" s="229"/>
      <c r="C38" s="230"/>
      <c r="D38" s="143">
        <v>14</v>
      </c>
      <c r="E38" s="83">
        <v>484</v>
      </c>
      <c r="F38" s="83">
        <v>488</v>
      </c>
      <c r="G38" s="134">
        <v>-0.9</v>
      </c>
      <c r="H38" s="143">
        <v>14</v>
      </c>
      <c r="I38" s="83">
        <v>507</v>
      </c>
      <c r="J38" s="83">
        <v>509</v>
      </c>
      <c r="K38" s="134">
        <v>-0.4</v>
      </c>
      <c r="L38">
        <v>26</v>
      </c>
    </row>
    <row r="39" spans="1:12" ht="12.75" customHeight="1">
      <c r="A39" s="228" t="s">
        <v>306</v>
      </c>
      <c r="B39" s="229"/>
      <c r="C39" s="230"/>
      <c r="D39" s="143">
        <v>8</v>
      </c>
      <c r="E39" s="83">
        <v>123</v>
      </c>
      <c r="F39" s="83">
        <v>125</v>
      </c>
      <c r="G39" s="134">
        <v>-1.1</v>
      </c>
      <c r="H39" s="143">
        <v>8</v>
      </c>
      <c r="I39" s="83">
        <v>141</v>
      </c>
      <c r="J39" s="83">
        <v>140</v>
      </c>
      <c r="K39" s="134">
        <v>0.9</v>
      </c>
      <c r="L39">
        <v>27</v>
      </c>
    </row>
    <row r="40" spans="1:12" ht="12.75" customHeight="1">
      <c r="A40" s="228" t="s">
        <v>307</v>
      </c>
      <c r="B40" s="229"/>
      <c r="C40" s="230"/>
      <c r="D40" s="143">
        <v>82</v>
      </c>
      <c r="E40" s="83">
        <v>4049</v>
      </c>
      <c r="F40" s="83">
        <v>4124</v>
      </c>
      <c r="G40" s="134">
        <v>-1.8</v>
      </c>
      <c r="H40" s="143">
        <v>81</v>
      </c>
      <c r="I40" s="83">
        <v>4282</v>
      </c>
      <c r="J40" s="83">
        <v>4150</v>
      </c>
      <c r="K40" s="134">
        <v>3.2</v>
      </c>
      <c r="L40">
        <v>28</v>
      </c>
    </row>
    <row r="41" spans="1:12" ht="12.75" customHeight="1">
      <c r="A41" s="228" t="s">
        <v>308</v>
      </c>
      <c r="B41" s="229"/>
      <c r="C41" s="230"/>
      <c r="D41" s="143">
        <v>9</v>
      </c>
      <c r="E41" s="83">
        <v>151</v>
      </c>
      <c r="F41" s="83">
        <v>152</v>
      </c>
      <c r="G41" s="134">
        <v>-1</v>
      </c>
      <c r="H41" s="143">
        <v>8</v>
      </c>
      <c r="I41" s="83">
        <v>148</v>
      </c>
      <c r="J41" s="83">
        <v>151</v>
      </c>
      <c r="K41" s="134">
        <v>-2.4</v>
      </c>
      <c r="L41">
        <v>29</v>
      </c>
    </row>
    <row r="42" spans="1:12" ht="12.75" customHeight="1">
      <c r="A42" s="228" t="s">
        <v>309</v>
      </c>
      <c r="B42" s="229"/>
      <c r="C42" s="230"/>
      <c r="D42" s="143">
        <v>52</v>
      </c>
      <c r="E42" s="83">
        <v>1728</v>
      </c>
      <c r="F42" s="83">
        <v>1761</v>
      </c>
      <c r="G42" s="134">
        <v>-1.9</v>
      </c>
      <c r="H42" s="143">
        <v>51</v>
      </c>
      <c r="I42" s="83">
        <v>1895</v>
      </c>
      <c r="J42" s="83">
        <v>1878</v>
      </c>
      <c r="K42" s="134">
        <v>0.9</v>
      </c>
      <c r="L42">
        <v>30</v>
      </c>
    </row>
    <row r="43" spans="1:11" ht="12.75" customHeight="1">
      <c r="A43" s="228" t="s">
        <v>286</v>
      </c>
      <c r="B43" s="229"/>
      <c r="C43" s="230"/>
      <c r="D43" s="144"/>
      <c r="E43" s="84">
        <f>SUM(E31:E42)</f>
        <v>22749</v>
      </c>
      <c r="F43" s="84">
        <f>SUM(F31:F42)</f>
        <v>23261</v>
      </c>
      <c r="G43" s="134">
        <f>((E43-F43)/F43)*100</f>
        <v>-2.2011091526589572</v>
      </c>
      <c r="H43" s="144"/>
      <c r="I43" s="84">
        <f>SUM(I31:I42)</f>
        <v>24837</v>
      </c>
      <c r="J43" s="84">
        <f>SUM(J31:J42)</f>
        <v>24538</v>
      </c>
      <c r="K43" s="134">
        <f>((I43-J43)/J43)*100</f>
        <v>1.2185182166435733</v>
      </c>
    </row>
    <row r="44" spans="1:11" ht="12.75" customHeight="1">
      <c r="A44" s="60" t="s">
        <v>310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311</v>
      </c>
      <c r="B45" s="229"/>
      <c r="C45" s="230"/>
      <c r="D45" s="143">
        <v>16</v>
      </c>
      <c r="E45" s="83">
        <v>1682</v>
      </c>
      <c r="F45" s="83">
        <v>1709</v>
      </c>
      <c r="G45" s="134">
        <v>-1.6</v>
      </c>
      <c r="H45" s="143">
        <v>29</v>
      </c>
      <c r="I45" s="83">
        <v>1690</v>
      </c>
      <c r="J45" s="83">
        <v>1679</v>
      </c>
      <c r="K45" s="134">
        <v>0.7</v>
      </c>
      <c r="L45">
        <v>31</v>
      </c>
    </row>
    <row r="46" spans="1:12" ht="12.75" customHeight="1">
      <c r="A46" s="228" t="s">
        <v>312</v>
      </c>
      <c r="B46" s="229"/>
      <c r="C46" s="230"/>
      <c r="D46" s="143">
        <v>5</v>
      </c>
      <c r="E46" s="83">
        <v>926</v>
      </c>
      <c r="F46" s="83">
        <v>937</v>
      </c>
      <c r="G46" s="134">
        <v>-1.1</v>
      </c>
      <c r="H46" s="143">
        <v>7</v>
      </c>
      <c r="I46" s="83">
        <v>1087</v>
      </c>
      <c r="J46" s="83">
        <v>1090</v>
      </c>
      <c r="K46" s="134">
        <v>-0.3</v>
      </c>
      <c r="L46">
        <v>32</v>
      </c>
    </row>
    <row r="47" spans="1:12" ht="12.75" customHeight="1">
      <c r="A47" s="228" t="s">
        <v>313</v>
      </c>
      <c r="B47" s="229"/>
      <c r="C47" s="230"/>
      <c r="D47" s="143">
        <v>7</v>
      </c>
      <c r="E47" s="83">
        <v>1164</v>
      </c>
      <c r="F47" s="83">
        <v>1171</v>
      </c>
      <c r="G47" s="134">
        <v>-0.5</v>
      </c>
      <c r="H47" s="143">
        <v>0</v>
      </c>
      <c r="I47" s="83">
        <v>1308</v>
      </c>
      <c r="J47" s="83">
        <v>1300</v>
      </c>
      <c r="K47" s="134">
        <v>0.6</v>
      </c>
      <c r="L47">
        <v>33</v>
      </c>
    </row>
    <row r="48" spans="1:12" ht="12.75" customHeight="1">
      <c r="A48" s="228" t="s">
        <v>314</v>
      </c>
      <c r="B48" s="229"/>
      <c r="C48" s="230"/>
      <c r="D48" s="143">
        <v>1</v>
      </c>
      <c r="E48" s="83">
        <v>1592</v>
      </c>
      <c r="F48" s="83">
        <v>1619</v>
      </c>
      <c r="G48" s="134">
        <v>-1.7</v>
      </c>
      <c r="H48" s="143">
        <v>14</v>
      </c>
      <c r="I48" s="83">
        <v>1781</v>
      </c>
      <c r="J48" s="83">
        <v>1775</v>
      </c>
      <c r="K48" s="134">
        <v>0.4</v>
      </c>
      <c r="L48">
        <v>34</v>
      </c>
    </row>
    <row r="49" spans="1:12" ht="12.75" customHeight="1">
      <c r="A49" s="228" t="s">
        <v>315</v>
      </c>
      <c r="B49" s="229"/>
      <c r="C49" s="230"/>
      <c r="D49" s="143">
        <v>21</v>
      </c>
      <c r="E49" s="83">
        <v>810</v>
      </c>
      <c r="F49" s="83">
        <v>822</v>
      </c>
      <c r="G49" s="134">
        <v>-1.4</v>
      </c>
      <c r="H49" s="143">
        <v>23</v>
      </c>
      <c r="I49" s="83">
        <v>873</v>
      </c>
      <c r="J49" s="83">
        <v>881</v>
      </c>
      <c r="K49" s="134">
        <v>-1</v>
      </c>
      <c r="L49">
        <v>35</v>
      </c>
    </row>
    <row r="50" spans="1:12" ht="12.75" customHeight="1">
      <c r="A50" s="228" t="s">
        <v>316</v>
      </c>
      <c r="B50" s="229"/>
      <c r="C50" s="230"/>
      <c r="D50" s="143">
        <v>0</v>
      </c>
      <c r="E50" s="83">
        <v>1442</v>
      </c>
      <c r="F50" s="83">
        <v>1430</v>
      </c>
      <c r="G50" s="134">
        <v>0.8</v>
      </c>
      <c r="H50" s="143">
        <v>28</v>
      </c>
      <c r="I50" s="83">
        <v>1534</v>
      </c>
      <c r="J50" s="83">
        <v>1515</v>
      </c>
      <c r="K50" s="134">
        <v>1.2</v>
      </c>
      <c r="L50">
        <v>36</v>
      </c>
    </row>
    <row r="51" spans="1:12" ht="12.75" customHeight="1">
      <c r="A51" s="228" t="s">
        <v>317</v>
      </c>
      <c r="B51" s="229"/>
      <c r="C51" s="230"/>
      <c r="D51" s="143">
        <v>6</v>
      </c>
      <c r="E51" s="83">
        <v>2553</v>
      </c>
      <c r="F51" s="83">
        <v>2578</v>
      </c>
      <c r="G51" s="134">
        <v>-1</v>
      </c>
      <c r="H51" s="143">
        <v>5</v>
      </c>
      <c r="I51" s="83">
        <v>2653</v>
      </c>
      <c r="J51" s="83">
        <v>2647</v>
      </c>
      <c r="K51" s="134">
        <v>0.2</v>
      </c>
      <c r="L51">
        <v>37</v>
      </c>
    </row>
    <row r="52" spans="1:12" ht="12.75" customHeight="1">
      <c r="A52" s="228" t="s">
        <v>318</v>
      </c>
      <c r="B52" s="229"/>
      <c r="C52" s="230"/>
      <c r="D52" s="143">
        <v>83</v>
      </c>
      <c r="E52" s="83">
        <v>11228</v>
      </c>
      <c r="F52" s="83">
        <v>11008</v>
      </c>
      <c r="G52" s="134">
        <v>2</v>
      </c>
      <c r="H52" s="143">
        <v>81</v>
      </c>
      <c r="I52" s="83">
        <v>11273</v>
      </c>
      <c r="J52" s="83">
        <v>11200</v>
      </c>
      <c r="K52" s="134">
        <v>0.7</v>
      </c>
      <c r="L52">
        <v>38</v>
      </c>
    </row>
    <row r="53" spans="1:11" ht="12.75" customHeight="1">
      <c r="A53" s="228" t="s">
        <v>286</v>
      </c>
      <c r="B53" s="229"/>
      <c r="C53" s="230"/>
      <c r="D53" s="144"/>
      <c r="E53" s="84">
        <f>SUM(E45:E52)</f>
        <v>21397</v>
      </c>
      <c r="F53" s="84">
        <f>SUM(F45:F52)</f>
        <v>21274</v>
      </c>
      <c r="G53" s="134">
        <f>((E53-F53)/F53)*100</f>
        <v>0.5781705368054902</v>
      </c>
      <c r="H53" s="144"/>
      <c r="I53" s="84">
        <f>SUM(I45:I52)</f>
        <v>22199</v>
      </c>
      <c r="J53" s="84">
        <f>SUM(J45:J52)</f>
        <v>22087</v>
      </c>
      <c r="K53" s="134">
        <f>((I53-J53)/J53)*100</f>
        <v>0.5070856159731969</v>
      </c>
    </row>
    <row r="54" spans="1:11" ht="12.75" customHeight="1">
      <c r="A54" s="60" t="s">
        <v>319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320</v>
      </c>
      <c r="B55" s="229"/>
      <c r="C55" s="230"/>
      <c r="D55" s="143">
        <v>0</v>
      </c>
      <c r="E55" s="83">
        <v>123</v>
      </c>
      <c r="F55" s="83">
        <v>124</v>
      </c>
      <c r="G55" s="134">
        <v>-0.4</v>
      </c>
      <c r="H55" s="143">
        <v>43</v>
      </c>
      <c r="I55" s="83">
        <v>123</v>
      </c>
      <c r="J55" s="83">
        <v>119</v>
      </c>
      <c r="K55" s="134">
        <v>3.2</v>
      </c>
      <c r="L55">
        <v>39</v>
      </c>
    </row>
    <row r="56" spans="1:12" ht="12.75" customHeight="1">
      <c r="A56" s="228" t="s">
        <v>321</v>
      </c>
      <c r="B56" s="229"/>
      <c r="C56" s="230"/>
      <c r="D56" s="143">
        <v>18</v>
      </c>
      <c r="E56" s="83">
        <v>2772</v>
      </c>
      <c r="F56" s="83">
        <v>2803</v>
      </c>
      <c r="G56" s="134">
        <v>-1.1</v>
      </c>
      <c r="H56" s="143">
        <v>18</v>
      </c>
      <c r="I56" s="83">
        <v>2783</v>
      </c>
      <c r="J56" s="83">
        <v>2756</v>
      </c>
      <c r="K56" s="134">
        <v>1</v>
      </c>
      <c r="L56">
        <v>40</v>
      </c>
    </row>
    <row r="57" spans="1:12" ht="12.75" customHeight="1">
      <c r="A57" s="228" t="s">
        <v>322</v>
      </c>
      <c r="B57" s="229"/>
      <c r="C57" s="230"/>
      <c r="D57" s="143">
        <v>83</v>
      </c>
      <c r="E57" s="83">
        <v>15898</v>
      </c>
      <c r="F57" s="83">
        <v>16030</v>
      </c>
      <c r="G57" s="134">
        <v>-0.8</v>
      </c>
      <c r="H57" s="143">
        <v>53</v>
      </c>
      <c r="I57" s="83">
        <v>16200</v>
      </c>
      <c r="J57" s="83">
        <v>16059</v>
      </c>
      <c r="K57" s="134">
        <v>0.9</v>
      </c>
      <c r="L57">
        <v>41</v>
      </c>
    </row>
    <row r="58" spans="1:12" ht="12.75" customHeight="1">
      <c r="A58" s="228" t="s">
        <v>323</v>
      </c>
      <c r="B58" s="229"/>
      <c r="C58" s="230"/>
      <c r="D58" s="143">
        <v>1</v>
      </c>
      <c r="E58" s="83">
        <v>1993</v>
      </c>
      <c r="F58" s="83">
        <v>1963</v>
      </c>
      <c r="G58" s="134">
        <v>1.5</v>
      </c>
      <c r="H58" s="143">
        <v>13</v>
      </c>
      <c r="I58" s="83">
        <v>2302</v>
      </c>
      <c r="J58" s="83">
        <v>2274</v>
      </c>
      <c r="K58" s="134">
        <v>1.2</v>
      </c>
      <c r="L58">
        <v>42</v>
      </c>
    </row>
    <row r="59" spans="1:12" ht="12.75" customHeight="1">
      <c r="A59" s="228" t="s">
        <v>324</v>
      </c>
      <c r="B59" s="229"/>
      <c r="C59" s="230"/>
      <c r="D59" s="143">
        <v>36</v>
      </c>
      <c r="E59" s="83">
        <v>309</v>
      </c>
      <c r="F59" s="83">
        <v>309</v>
      </c>
      <c r="G59" s="134">
        <v>-0.2</v>
      </c>
      <c r="H59" s="143">
        <v>37</v>
      </c>
      <c r="I59" s="83">
        <v>423</v>
      </c>
      <c r="J59" s="83">
        <v>419</v>
      </c>
      <c r="K59" s="134">
        <v>1</v>
      </c>
      <c r="L59">
        <v>43</v>
      </c>
    </row>
    <row r="60" spans="1:12" ht="12.75" customHeight="1">
      <c r="A60" s="228" t="s">
        <v>325</v>
      </c>
      <c r="B60" s="229"/>
      <c r="C60" s="230"/>
      <c r="D60" s="143">
        <v>79</v>
      </c>
      <c r="E60" s="83">
        <v>387</v>
      </c>
      <c r="F60" s="83">
        <v>386</v>
      </c>
      <c r="G60" s="134">
        <v>0.4</v>
      </c>
      <c r="H60" s="143">
        <v>77</v>
      </c>
      <c r="I60" s="83">
        <v>390</v>
      </c>
      <c r="J60" s="83">
        <v>396</v>
      </c>
      <c r="K60" s="134">
        <v>-1.5</v>
      </c>
      <c r="L60">
        <v>44</v>
      </c>
    </row>
    <row r="61" spans="1:12" ht="12.75" customHeight="1">
      <c r="A61" s="228" t="s">
        <v>326</v>
      </c>
      <c r="B61" s="229"/>
      <c r="C61" s="230"/>
      <c r="D61" s="143">
        <v>6</v>
      </c>
      <c r="E61" s="83">
        <v>119</v>
      </c>
      <c r="F61" s="83">
        <v>116</v>
      </c>
      <c r="G61" s="134">
        <v>2.1</v>
      </c>
      <c r="H61" s="143">
        <v>6</v>
      </c>
      <c r="I61" s="83">
        <v>111</v>
      </c>
      <c r="J61" s="83">
        <v>109</v>
      </c>
      <c r="K61" s="134">
        <v>1.4</v>
      </c>
      <c r="L61">
        <v>45</v>
      </c>
    </row>
    <row r="62" spans="1:12" ht="12.75" customHeight="1">
      <c r="A62" s="228" t="s">
        <v>327</v>
      </c>
      <c r="B62" s="229"/>
      <c r="C62" s="230"/>
      <c r="D62" s="143">
        <v>25</v>
      </c>
      <c r="E62" s="83">
        <v>902</v>
      </c>
      <c r="F62" s="83">
        <v>913</v>
      </c>
      <c r="G62" s="134">
        <v>-1.2</v>
      </c>
      <c r="H62" s="143">
        <v>24</v>
      </c>
      <c r="I62" s="83">
        <v>959</v>
      </c>
      <c r="J62" s="83">
        <v>960</v>
      </c>
      <c r="K62" s="134">
        <v>-0.1</v>
      </c>
      <c r="L62">
        <v>46</v>
      </c>
    </row>
    <row r="63" spans="1:12" ht="12.75" customHeight="1">
      <c r="A63" s="228" t="s">
        <v>328</v>
      </c>
      <c r="B63" s="229"/>
      <c r="C63" s="230"/>
      <c r="D63" s="143">
        <v>33</v>
      </c>
      <c r="E63" s="83">
        <v>650</v>
      </c>
      <c r="F63" s="83">
        <v>659</v>
      </c>
      <c r="G63" s="134">
        <v>-1.3</v>
      </c>
      <c r="H63" s="143">
        <v>32</v>
      </c>
      <c r="I63" s="83">
        <v>687</v>
      </c>
      <c r="J63" s="83">
        <v>709</v>
      </c>
      <c r="K63" s="134">
        <v>-3.2</v>
      </c>
      <c r="L63">
        <v>47</v>
      </c>
    </row>
    <row r="64" spans="1:12" ht="12.75" customHeight="1">
      <c r="A64" s="228" t="s">
        <v>329</v>
      </c>
      <c r="B64" s="229"/>
      <c r="C64" s="230"/>
      <c r="D64" s="143">
        <v>44</v>
      </c>
      <c r="E64" s="83">
        <v>1080</v>
      </c>
      <c r="F64" s="83">
        <v>1073</v>
      </c>
      <c r="G64" s="134">
        <v>0.7</v>
      </c>
      <c r="H64" s="143">
        <v>42</v>
      </c>
      <c r="I64" s="83">
        <v>1127</v>
      </c>
      <c r="J64" s="83">
        <v>1105</v>
      </c>
      <c r="K64" s="134">
        <v>2</v>
      </c>
      <c r="L64">
        <v>48</v>
      </c>
    </row>
    <row r="65" spans="1:12" ht="12.75" customHeight="1">
      <c r="A65" s="228" t="s">
        <v>330</v>
      </c>
      <c r="B65" s="229"/>
      <c r="C65" s="230"/>
      <c r="D65" s="143">
        <v>44</v>
      </c>
      <c r="E65" s="83">
        <v>945</v>
      </c>
      <c r="F65" s="83">
        <v>959</v>
      </c>
      <c r="G65" s="134">
        <v>-1.5</v>
      </c>
      <c r="H65" s="143">
        <v>42</v>
      </c>
      <c r="I65" s="83">
        <v>995</v>
      </c>
      <c r="J65" s="83">
        <v>1018</v>
      </c>
      <c r="K65" s="134">
        <v>-2.2</v>
      </c>
      <c r="L65">
        <v>49</v>
      </c>
    </row>
    <row r="66" spans="1:12" ht="12.75" customHeight="1">
      <c r="A66" s="228" t="s">
        <v>331</v>
      </c>
      <c r="B66" s="229"/>
      <c r="C66" s="230"/>
      <c r="D66" s="143">
        <v>62</v>
      </c>
      <c r="E66" s="83">
        <v>2383</v>
      </c>
      <c r="F66" s="83">
        <v>2374</v>
      </c>
      <c r="G66" s="134">
        <v>0.4</v>
      </c>
      <c r="H66" s="143">
        <v>64</v>
      </c>
      <c r="I66" s="83">
        <v>2405</v>
      </c>
      <c r="J66" s="83">
        <v>2249</v>
      </c>
      <c r="K66" s="134">
        <v>6.9</v>
      </c>
      <c r="L66">
        <v>50</v>
      </c>
    </row>
    <row r="67" spans="1:12" ht="12.75" customHeight="1">
      <c r="A67" s="228" t="s">
        <v>332</v>
      </c>
      <c r="B67" s="229"/>
      <c r="C67" s="230"/>
      <c r="D67" s="143">
        <v>24</v>
      </c>
      <c r="E67" s="83">
        <v>114</v>
      </c>
      <c r="F67" s="83">
        <v>114</v>
      </c>
      <c r="G67" s="134">
        <v>-0.1</v>
      </c>
      <c r="H67" s="143">
        <v>29</v>
      </c>
      <c r="I67" s="83">
        <v>127</v>
      </c>
      <c r="J67" s="83">
        <v>126</v>
      </c>
      <c r="K67" s="134">
        <v>0.1</v>
      </c>
      <c r="L67">
        <v>51</v>
      </c>
    </row>
    <row r="68" spans="1:11" ht="12.75" customHeight="1">
      <c r="A68" s="228" t="s">
        <v>286</v>
      </c>
      <c r="B68" s="229"/>
      <c r="C68" s="230"/>
      <c r="D68" s="31"/>
      <c r="E68" s="84">
        <f>SUM(E55:E67)</f>
        <v>27675</v>
      </c>
      <c r="F68" s="84">
        <f>SUM(F55:F67)</f>
        <v>27823</v>
      </c>
      <c r="G68" s="134">
        <f>((E68-F68)/F68)*100</f>
        <v>-0.531934011429393</v>
      </c>
      <c r="H68" s="85"/>
      <c r="I68" s="84">
        <f>SUM(I55:I67)</f>
        <v>28632</v>
      </c>
      <c r="J68" s="84">
        <f>SUM(J55:J67)</f>
        <v>28299</v>
      </c>
      <c r="K68" s="134">
        <f>((I68-J68)/J68)*100</f>
        <v>1.1767200254425951</v>
      </c>
    </row>
    <row r="69" spans="1:11" ht="12.75" customHeight="1">
      <c r="A69" s="225" t="s">
        <v>333</v>
      </c>
      <c r="B69" s="226"/>
      <c r="C69" s="227"/>
      <c r="D69" s="34">
        <f>SUM(D6:D68)</f>
        <v>1950</v>
      </c>
      <c r="E69" s="84">
        <f>E18+E29+E43+E53+E68</f>
        <v>112860</v>
      </c>
      <c r="F69" s="84">
        <f>F18+F29+F43+F53+F68</f>
        <v>114426</v>
      </c>
      <c r="G69" s="134">
        <f>((E69-F69)/F69)*100</f>
        <v>-1.368570080226522</v>
      </c>
      <c r="H69" s="34">
        <f>SUM(H6:H68)</f>
        <v>2041</v>
      </c>
      <c r="I69" s="84">
        <f>I18+I29+I43+I53+I68</f>
        <v>119705</v>
      </c>
      <c r="J69" s="84">
        <f>J18+J29+J43+J53+J68</f>
        <v>118751</v>
      </c>
      <c r="K69" s="134">
        <f>((I69-J69)/J69)*100</f>
        <v>0.803361655901845</v>
      </c>
    </row>
    <row r="70" spans="1:11" ht="12.75">
      <c r="A70" s="231" t="s">
        <v>334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336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264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40909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265</v>
      </c>
      <c r="E4" s="237" t="s">
        <v>266</v>
      </c>
      <c r="F4" s="238"/>
      <c r="G4" s="239" t="s">
        <v>267</v>
      </c>
      <c r="H4" s="235" t="s">
        <v>265</v>
      </c>
      <c r="I4" s="237" t="s">
        <v>266</v>
      </c>
      <c r="J4" s="238"/>
      <c r="K4" s="239" t="s">
        <v>267</v>
      </c>
    </row>
    <row r="5" spans="1:11" ht="25.5">
      <c r="A5" s="212"/>
      <c r="B5" s="213"/>
      <c r="C5" s="214"/>
      <c r="D5" s="236"/>
      <c r="E5" s="115" t="str">
        <f>CONCATENATE(Data!A4,"   (Preliminary)")</f>
        <v>2013   (Preliminary)</v>
      </c>
      <c r="F5" s="137">
        <f>Data!A4-1</f>
        <v>2012</v>
      </c>
      <c r="G5" s="240"/>
      <c r="H5" s="236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269</v>
      </c>
      <c r="E8" s="116" t="s">
        <v>270</v>
      </c>
      <c r="F8" s="116" t="s">
        <v>271</v>
      </c>
      <c r="G8" s="107" t="s">
        <v>272</v>
      </c>
      <c r="H8" s="116" t="s">
        <v>273</v>
      </c>
      <c r="I8" s="116" t="s">
        <v>274</v>
      </c>
      <c r="J8" s="116" t="s">
        <v>275</v>
      </c>
      <c r="K8" s="109" t="s">
        <v>276</v>
      </c>
      <c r="L8" s="72" t="s">
        <v>56</v>
      </c>
    </row>
    <row r="9" spans="1:12" ht="12.75" customHeight="1">
      <c r="A9" s="228" t="s">
        <v>277</v>
      </c>
      <c r="B9" s="229"/>
      <c r="C9" s="230"/>
      <c r="D9" s="143">
        <v>33</v>
      </c>
      <c r="E9" s="117">
        <v>2081</v>
      </c>
      <c r="F9" s="117">
        <v>2282</v>
      </c>
      <c r="G9" s="134">
        <v>-8.8</v>
      </c>
      <c r="H9" s="143">
        <v>31</v>
      </c>
      <c r="I9" s="117">
        <v>2411</v>
      </c>
      <c r="J9" s="117">
        <v>2398</v>
      </c>
      <c r="K9" s="134">
        <v>0.5</v>
      </c>
      <c r="L9">
        <v>1</v>
      </c>
    </row>
    <row r="10" spans="1:12" ht="12.75" customHeight="1">
      <c r="A10" s="228" t="s">
        <v>278</v>
      </c>
      <c r="B10" s="229"/>
      <c r="C10" s="230"/>
      <c r="D10" s="143">
        <v>49</v>
      </c>
      <c r="E10" s="117">
        <v>978</v>
      </c>
      <c r="F10" s="117">
        <v>1074</v>
      </c>
      <c r="G10" s="134">
        <v>-8.9</v>
      </c>
      <c r="H10" s="143">
        <v>49</v>
      </c>
      <c r="I10" s="117">
        <v>1081</v>
      </c>
      <c r="J10" s="117">
        <v>1079</v>
      </c>
      <c r="K10" s="134">
        <v>0.3</v>
      </c>
      <c r="L10">
        <v>2</v>
      </c>
    </row>
    <row r="11" spans="1:12" ht="12.75" customHeight="1">
      <c r="A11" s="228" t="s">
        <v>279</v>
      </c>
      <c r="B11" s="229"/>
      <c r="C11" s="230"/>
      <c r="D11" s="143">
        <v>69</v>
      </c>
      <c r="E11" s="117">
        <v>4031</v>
      </c>
      <c r="F11" s="117">
        <v>4303</v>
      </c>
      <c r="G11" s="134">
        <v>-6.3</v>
      </c>
      <c r="H11" s="143">
        <v>49</v>
      </c>
      <c r="I11" s="117">
        <v>4539</v>
      </c>
      <c r="J11" s="117">
        <v>4441</v>
      </c>
      <c r="K11" s="134">
        <v>2.2</v>
      </c>
      <c r="L11">
        <v>3</v>
      </c>
    </row>
    <row r="12" spans="1:12" ht="12.75" customHeight="1">
      <c r="A12" s="228" t="s">
        <v>280</v>
      </c>
      <c r="B12" s="229"/>
      <c r="C12" s="230"/>
      <c r="D12" s="143">
        <v>50</v>
      </c>
      <c r="E12" s="117">
        <v>882</v>
      </c>
      <c r="F12" s="117">
        <v>944</v>
      </c>
      <c r="G12" s="134">
        <v>-6.6</v>
      </c>
      <c r="H12" s="143">
        <v>40</v>
      </c>
      <c r="I12" s="117">
        <v>969</v>
      </c>
      <c r="J12" s="117">
        <v>956</v>
      </c>
      <c r="K12" s="134">
        <v>1.3</v>
      </c>
      <c r="L12">
        <v>4</v>
      </c>
    </row>
    <row r="13" spans="1:12" ht="12.75" customHeight="1">
      <c r="A13" s="228" t="s">
        <v>281</v>
      </c>
      <c r="B13" s="229"/>
      <c r="C13" s="230"/>
      <c r="D13" s="143">
        <v>1</v>
      </c>
      <c r="E13" s="117">
        <v>5104</v>
      </c>
      <c r="F13" s="117">
        <v>5256</v>
      </c>
      <c r="G13" s="134">
        <v>-2.9</v>
      </c>
      <c r="H13" s="143">
        <v>1</v>
      </c>
      <c r="I13" s="117">
        <v>5165</v>
      </c>
      <c r="J13" s="117">
        <v>5166</v>
      </c>
      <c r="K13" s="134">
        <v>0</v>
      </c>
      <c r="L13">
        <v>5</v>
      </c>
    </row>
    <row r="14" spans="1:12" ht="12.75" customHeight="1">
      <c r="A14" s="228" t="s">
        <v>282</v>
      </c>
      <c r="B14" s="229"/>
      <c r="C14" s="230"/>
      <c r="D14" s="143">
        <v>163</v>
      </c>
      <c r="E14" s="117">
        <v>9126</v>
      </c>
      <c r="F14" s="117">
        <v>9471</v>
      </c>
      <c r="G14" s="134">
        <v>-3.6</v>
      </c>
      <c r="H14" s="143">
        <v>139</v>
      </c>
      <c r="I14" s="117">
        <v>9796</v>
      </c>
      <c r="J14" s="117">
        <v>9722</v>
      </c>
      <c r="K14" s="134">
        <v>0.8</v>
      </c>
      <c r="L14">
        <v>6</v>
      </c>
    </row>
    <row r="15" spans="1:12" ht="12.75" customHeight="1">
      <c r="A15" s="228" t="s">
        <v>283</v>
      </c>
      <c r="B15" s="229"/>
      <c r="C15" s="230"/>
      <c r="D15" s="143">
        <v>69</v>
      </c>
      <c r="E15" s="117">
        <v>6652</v>
      </c>
      <c r="F15" s="117">
        <v>6895</v>
      </c>
      <c r="G15" s="134">
        <v>-3.5</v>
      </c>
      <c r="H15" s="143">
        <v>70</v>
      </c>
      <c r="I15" s="117">
        <v>6979</v>
      </c>
      <c r="J15" s="117">
        <v>6981</v>
      </c>
      <c r="K15" s="134">
        <v>0</v>
      </c>
      <c r="L15">
        <v>7</v>
      </c>
    </row>
    <row r="16" spans="1:12" ht="12.75" customHeight="1">
      <c r="A16" s="228" t="s">
        <v>284</v>
      </c>
      <c r="B16" s="229"/>
      <c r="C16" s="230"/>
      <c r="D16" s="143">
        <v>40</v>
      </c>
      <c r="E16" s="117">
        <v>501</v>
      </c>
      <c r="F16" s="117">
        <v>537</v>
      </c>
      <c r="G16" s="134">
        <v>-6.7</v>
      </c>
      <c r="H16" s="143">
        <v>43</v>
      </c>
      <c r="I16" s="117">
        <v>432</v>
      </c>
      <c r="J16" s="117">
        <v>429</v>
      </c>
      <c r="K16" s="134">
        <v>0.6</v>
      </c>
      <c r="L16">
        <v>8</v>
      </c>
    </row>
    <row r="17" spans="1:12" ht="12.75" customHeight="1">
      <c r="A17" s="228" t="s">
        <v>285</v>
      </c>
      <c r="B17" s="229"/>
      <c r="C17" s="230"/>
      <c r="D17" s="143">
        <v>74</v>
      </c>
      <c r="E17" s="117">
        <v>532</v>
      </c>
      <c r="F17" s="117">
        <v>547</v>
      </c>
      <c r="G17" s="134">
        <v>-2.8</v>
      </c>
      <c r="H17" s="143">
        <v>72</v>
      </c>
      <c r="I17" s="117">
        <v>645</v>
      </c>
      <c r="J17" s="117">
        <v>639</v>
      </c>
      <c r="K17" s="134">
        <v>0.9</v>
      </c>
      <c r="L17">
        <v>9</v>
      </c>
    </row>
    <row r="18" spans="1:11" ht="12.75" customHeight="1">
      <c r="A18" s="228" t="s">
        <v>286</v>
      </c>
      <c r="B18" s="229"/>
      <c r="C18" s="230"/>
      <c r="D18" s="144"/>
      <c r="E18" s="34">
        <f>SUM(E9:E17)</f>
        <v>29887</v>
      </c>
      <c r="F18" s="34">
        <f>SUM(F9:F17)</f>
        <v>31309</v>
      </c>
      <c r="G18" s="134">
        <f>((E18-F18)/F18)*100</f>
        <v>-4.541825034335175</v>
      </c>
      <c r="H18" s="144"/>
      <c r="I18" s="34">
        <f>SUM(I9:I17)</f>
        <v>32017</v>
      </c>
      <c r="J18" s="34">
        <f>SUM(J9:J17)</f>
        <v>31811</v>
      </c>
      <c r="K18" s="134">
        <f>((I18-J18)/J18)*100</f>
        <v>0.647574738298073</v>
      </c>
    </row>
    <row r="19" spans="1:11" ht="12.75" customHeight="1">
      <c r="A19" s="60" t="s">
        <v>287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288</v>
      </c>
      <c r="B20" s="229"/>
      <c r="C20" s="230"/>
      <c r="D20" s="143">
        <v>69</v>
      </c>
      <c r="E20" s="117">
        <v>614</v>
      </c>
      <c r="F20" s="117">
        <v>621</v>
      </c>
      <c r="G20" s="134">
        <v>-1.1</v>
      </c>
      <c r="H20" s="143">
        <v>73</v>
      </c>
      <c r="I20" s="117">
        <v>653</v>
      </c>
      <c r="J20" s="117">
        <v>649</v>
      </c>
      <c r="K20" s="134">
        <v>0.6</v>
      </c>
      <c r="L20">
        <v>10</v>
      </c>
    </row>
    <row r="21" spans="1:12" ht="12.75" customHeight="1">
      <c r="A21" s="228" t="s">
        <v>289</v>
      </c>
      <c r="B21" s="229"/>
      <c r="C21" s="230"/>
      <c r="D21" s="143">
        <v>0</v>
      </c>
      <c r="E21" s="117">
        <v>258</v>
      </c>
      <c r="F21" s="117">
        <v>263</v>
      </c>
      <c r="G21" s="134">
        <v>-1.8</v>
      </c>
      <c r="H21" s="143">
        <v>0</v>
      </c>
      <c r="I21" s="117">
        <v>306</v>
      </c>
      <c r="J21" s="117">
        <v>311</v>
      </c>
      <c r="K21" s="134">
        <v>-1.5</v>
      </c>
      <c r="L21">
        <v>11</v>
      </c>
    </row>
    <row r="22" spans="1:12" ht="12.75" customHeight="1">
      <c r="A22" s="228" t="s">
        <v>290</v>
      </c>
      <c r="B22" s="229"/>
      <c r="C22" s="230"/>
      <c r="D22" s="143">
        <v>239</v>
      </c>
      <c r="E22" s="117">
        <v>14963</v>
      </c>
      <c r="F22" s="117">
        <v>15159</v>
      </c>
      <c r="G22" s="134">
        <v>-1.3</v>
      </c>
      <c r="H22" s="143">
        <v>234</v>
      </c>
      <c r="I22" s="117">
        <v>16530</v>
      </c>
      <c r="J22" s="117">
        <v>16336</v>
      </c>
      <c r="K22" s="134">
        <v>1.2</v>
      </c>
      <c r="L22">
        <v>12</v>
      </c>
    </row>
    <row r="23" spans="1:12" ht="12.75" customHeight="1">
      <c r="A23" s="228" t="s">
        <v>291</v>
      </c>
      <c r="B23" s="229"/>
      <c r="C23" s="230"/>
      <c r="D23" s="143">
        <v>216</v>
      </c>
      <c r="E23" s="117">
        <v>8403</v>
      </c>
      <c r="F23" s="117">
        <v>8375</v>
      </c>
      <c r="G23" s="134">
        <v>0.3</v>
      </c>
      <c r="H23" s="143">
        <v>229</v>
      </c>
      <c r="I23" s="117">
        <v>8540</v>
      </c>
      <c r="J23" s="117">
        <v>8468</v>
      </c>
      <c r="K23" s="134">
        <v>0.8</v>
      </c>
      <c r="L23">
        <v>13</v>
      </c>
    </row>
    <row r="24" spans="1:12" ht="12.75" customHeight="1">
      <c r="A24" s="228" t="s">
        <v>292</v>
      </c>
      <c r="B24" s="229"/>
      <c r="C24" s="230"/>
      <c r="D24" s="143">
        <v>67</v>
      </c>
      <c r="E24" s="117">
        <v>3863</v>
      </c>
      <c r="F24" s="117">
        <v>3923</v>
      </c>
      <c r="G24" s="134">
        <v>-1.5</v>
      </c>
      <c r="H24" s="143">
        <v>66</v>
      </c>
      <c r="I24" s="117">
        <v>4207</v>
      </c>
      <c r="J24" s="117">
        <v>4194</v>
      </c>
      <c r="K24" s="134">
        <v>0.3</v>
      </c>
      <c r="L24">
        <v>14</v>
      </c>
    </row>
    <row r="25" spans="1:12" ht="12.75" customHeight="1">
      <c r="A25" s="228" t="s">
        <v>293</v>
      </c>
      <c r="B25" s="229"/>
      <c r="C25" s="230"/>
      <c r="D25" s="143">
        <v>59</v>
      </c>
      <c r="E25" s="117">
        <v>7641</v>
      </c>
      <c r="F25" s="117">
        <v>7731</v>
      </c>
      <c r="G25" s="134">
        <v>-1.2</v>
      </c>
      <c r="H25" s="143">
        <v>59</v>
      </c>
      <c r="I25" s="117">
        <v>8132</v>
      </c>
      <c r="J25" s="117">
        <v>8214</v>
      </c>
      <c r="K25" s="134">
        <v>-1</v>
      </c>
      <c r="L25">
        <v>15</v>
      </c>
    </row>
    <row r="26" spans="1:12" ht="12.75" customHeight="1">
      <c r="A26" s="228" t="s">
        <v>294</v>
      </c>
      <c r="B26" s="229"/>
      <c r="C26" s="230"/>
      <c r="D26" s="143">
        <v>119</v>
      </c>
      <c r="E26" s="117">
        <v>3698</v>
      </c>
      <c r="F26" s="117">
        <v>3776</v>
      </c>
      <c r="G26" s="134">
        <v>-2.1</v>
      </c>
      <c r="H26" s="143">
        <v>115</v>
      </c>
      <c r="I26" s="117">
        <v>3837</v>
      </c>
      <c r="J26" s="117">
        <v>3827</v>
      </c>
      <c r="K26" s="134">
        <v>0.3</v>
      </c>
      <c r="L26">
        <v>16</v>
      </c>
    </row>
    <row r="27" spans="1:12" ht="12.75" customHeight="1">
      <c r="A27" s="228" t="s">
        <v>295</v>
      </c>
      <c r="B27" s="229"/>
      <c r="C27" s="230"/>
      <c r="D27" s="143">
        <v>615</v>
      </c>
      <c r="E27" s="117">
        <v>5754</v>
      </c>
      <c r="F27" s="117">
        <v>5828</v>
      </c>
      <c r="G27" s="134">
        <v>-1.3</v>
      </c>
      <c r="H27" s="143">
        <v>613</v>
      </c>
      <c r="I27" s="117">
        <v>6048</v>
      </c>
      <c r="J27" s="117">
        <v>6167</v>
      </c>
      <c r="K27" s="134">
        <v>-1.9</v>
      </c>
      <c r="L27">
        <v>17</v>
      </c>
    </row>
    <row r="28" spans="1:12" ht="12.75" customHeight="1">
      <c r="A28" s="228" t="s">
        <v>296</v>
      </c>
      <c r="B28" s="229"/>
      <c r="C28" s="230"/>
      <c r="D28" s="143">
        <v>37</v>
      </c>
      <c r="E28" s="117">
        <v>1349</v>
      </c>
      <c r="F28" s="117">
        <v>1405</v>
      </c>
      <c r="G28" s="134">
        <v>-4</v>
      </c>
      <c r="H28" s="143">
        <v>32</v>
      </c>
      <c r="I28" s="117">
        <v>1357</v>
      </c>
      <c r="J28" s="117">
        <v>1334</v>
      </c>
      <c r="K28" s="134">
        <v>1.7</v>
      </c>
      <c r="L28">
        <v>18</v>
      </c>
    </row>
    <row r="29" spans="1:11" ht="12.75" customHeight="1">
      <c r="A29" s="228" t="s">
        <v>286</v>
      </c>
      <c r="B29" s="229"/>
      <c r="C29" s="230"/>
      <c r="D29" s="144"/>
      <c r="E29" s="34">
        <f>SUM(E20:E28)</f>
        <v>46543</v>
      </c>
      <c r="F29" s="34">
        <f>SUM(F20:F28)</f>
        <v>47081</v>
      </c>
      <c r="G29" s="134">
        <f>((E29-F29)/F29)*100</f>
        <v>-1.1427114972069412</v>
      </c>
      <c r="H29" s="144"/>
      <c r="I29" s="34">
        <f>SUM(I20:I28)</f>
        <v>49610</v>
      </c>
      <c r="J29" s="34">
        <f>SUM(J20:J28)</f>
        <v>49500</v>
      </c>
      <c r="K29" s="134">
        <f>((I29-J29)/J29)*100</f>
        <v>0.2222222222222222</v>
      </c>
    </row>
    <row r="30" spans="1:11" ht="12.75" customHeight="1">
      <c r="A30" s="60" t="s">
        <v>297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298</v>
      </c>
      <c r="B31" s="229"/>
      <c r="C31" s="230"/>
      <c r="D31" s="143">
        <v>57</v>
      </c>
      <c r="E31" s="117">
        <v>7851</v>
      </c>
      <c r="F31" s="117">
        <v>8040</v>
      </c>
      <c r="G31" s="134">
        <v>-2.3</v>
      </c>
      <c r="H31" s="143">
        <v>69</v>
      </c>
      <c r="I31" s="117">
        <v>7412</v>
      </c>
      <c r="J31" s="117">
        <v>7359</v>
      </c>
      <c r="K31" s="134">
        <v>0.7</v>
      </c>
      <c r="L31">
        <v>19</v>
      </c>
    </row>
    <row r="32" spans="1:12" ht="12.75" customHeight="1">
      <c r="A32" s="228" t="s">
        <v>299</v>
      </c>
      <c r="B32" s="229"/>
      <c r="C32" s="230"/>
      <c r="D32" s="143">
        <v>68</v>
      </c>
      <c r="E32" s="117">
        <v>5268</v>
      </c>
      <c r="F32" s="117">
        <v>5419</v>
      </c>
      <c r="G32" s="134">
        <v>-2.8</v>
      </c>
      <c r="H32" s="143">
        <v>62</v>
      </c>
      <c r="I32" s="117">
        <v>6341</v>
      </c>
      <c r="J32" s="117">
        <v>6326</v>
      </c>
      <c r="K32" s="134">
        <v>0.2</v>
      </c>
      <c r="L32">
        <v>20</v>
      </c>
    </row>
    <row r="33" spans="1:12" ht="12.75" customHeight="1">
      <c r="A33" s="228" t="s">
        <v>300</v>
      </c>
      <c r="B33" s="229"/>
      <c r="C33" s="230"/>
      <c r="D33" s="143">
        <v>154</v>
      </c>
      <c r="E33" s="117">
        <v>2073</v>
      </c>
      <c r="F33" s="117">
        <v>2129</v>
      </c>
      <c r="G33" s="134">
        <v>-2.6</v>
      </c>
      <c r="H33" s="143">
        <v>153</v>
      </c>
      <c r="I33" s="117">
        <v>2224</v>
      </c>
      <c r="J33" s="117">
        <v>2249</v>
      </c>
      <c r="K33" s="134">
        <v>-1.1</v>
      </c>
      <c r="L33">
        <v>21</v>
      </c>
    </row>
    <row r="34" spans="1:12" ht="12.75" customHeight="1">
      <c r="A34" s="228" t="s">
        <v>301</v>
      </c>
      <c r="B34" s="229"/>
      <c r="C34" s="230"/>
      <c r="D34" s="143">
        <v>91</v>
      </c>
      <c r="E34" s="117">
        <v>2073</v>
      </c>
      <c r="F34" s="117">
        <v>2273</v>
      </c>
      <c r="G34" s="134">
        <v>-8.8</v>
      </c>
      <c r="H34" s="143">
        <v>88</v>
      </c>
      <c r="I34" s="117">
        <v>2224</v>
      </c>
      <c r="J34" s="117">
        <v>2271</v>
      </c>
      <c r="K34" s="134">
        <v>-2.1</v>
      </c>
      <c r="L34">
        <v>22</v>
      </c>
    </row>
    <row r="35" spans="1:12" ht="12.75" customHeight="1">
      <c r="A35" s="228" t="s">
        <v>302</v>
      </c>
      <c r="B35" s="229"/>
      <c r="C35" s="230"/>
      <c r="D35" s="143">
        <v>0</v>
      </c>
      <c r="E35" s="117">
        <v>6986</v>
      </c>
      <c r="F35" s="117">
        <v>7160</v>
      </c>
      <c r="G35" s="134">
        <v>-2.4</v>
      </c>
      <c r="H35" s="143">
        <v>117</v>
      </c>
      <c r="I35" s="117">
        <v>8071</v>
      </c>
      <c r="J35" s="117">
        <v>7992</v>
      </c>
      <c r="K35" s="134">
        <v>1</v>
      </c>
      <c r="L35">
        <v>23</v>
      </c>
    </row>
    <row r="36" spans="1:12" ht="12.75" customHeight="1">
      <c r="A36" s="228" t="s">
        <v>303</v>
      </c>
      <c r="B36" s="229"/>
      <c r="C36" s="230"/>
      <c r="D36" s="143">
        <v>35</v>
      </c>
      <c r="E36" s="117">
        <v>3962</v>
      </c>
      <c r="F36" s="117">
        <v>4005</v>
      </c>
      <c r="G36" s="134">
        <v>-1.1</v>
      </c>
      <c r="H36" s="143">
        <v>29</v>
      </c>
      <c r="I36" s="117">
        <v>4256</v>
      </c>
      <c r="J36" s="117">
        <v>4234</v>
      </c>
      <c r="K36" s="134">
        <v>0.5</v>
      </c>
      <c r="L36">
        <v>24</v>
      </c>
    </row>
    <row r="37" spans="1:12" ht="12.75" customHeight="1">
      <c r="A37" s="228" t="s">
        <v>304</v>
      </c>
      <c r="B37" s="229"/>
      <c r="C37" s="230"/>
      <c r="D37" s="143">
        <v>155</v>
      </c>
      <c r="E37" s="117">
        <v>4736</v>
      </c>
      <c r="F37" s="117">
        <v>4765</v>
      </c>
      <c r="G37" s="134">
        <v>-0.6</v>
      </c>
      <c r="H37" s="143">
        <v>156</v>
      </c>
      <c r="I37" s="117">
        <v>5238</v>
      </c>
      <c r="J37" s="117">
        <v>5211</v>
      </c>
      <c r="K37" s="134">
        <v>0.5</v>
      </c>
      <c r="L37">
        <v>25</v>
      </c>
    </row>
    <row r="38" spans="1:12" ht="12.75" customHeight="1">
      <c r="A38" s="228" t="s">
        <v>305</v>
      </c>
      <c r="B38" s="229"/>
      <c r="C38" s="230"/>
      <c r="D38" s="143">
        <v>61</v>
      </c>
      <c r="E38" s="117">
        <v>1321</v>
      </c>
      <c r="F38" s="117">
        <v>1322</v>
      </c>
      <c r="G38" s="134">
        <v>-0.1</v>
      </c>
      <c r="H38" s="143">
        <v>60</v>
      </c>
      <c r="I38" s="117">
        <v>1370</v>
      </c>
      <c r="J38" s="117">
        <v>1378</v>
      </c>
      <c r="K38" s="134">
        <v>-0.6</v>
      </c>
      <c r="L38">
        <v>26</v>
      </c>
    </row>
    <row r="39" spans="1:12" ht="12.75" customHeight="1">
      <c r="A39" s="228" t="s">
        <v>306</v>
      </c>
      <c r="B39" s="229"/>
      <c r="C39" s="230"/>
      <c r="D39" s="143">
        <v>48</v>
      </c>
      <c r="E39" s="117">
        <v>646</v>
      </c>
      <c r="F39" s="117">
        <v>649</v>
      </c>
      <c r="G39" s="134">
        <v>-0.5</v>
      </c>
      <c r="H39" s="143">
        <v>47</v>
      </c>
      <c r="I39" s="117">
        <v>682</v>
      </c>
      <c r="J39" s="117">
        <v>676</v>
      </c>
      <c r="K39" s="134">
        <v>0.9</v>
      </c>
      <c r="L39">
        <v>27</v>
      </c>
    </row>
    <row r="40" spans="1:12" ht="12.75" customHeight="1">
      <c r="A40" s="228" t="s">
        <v>307</v>
      </c>
      <c r="B40" s="229"/>
      <c r="C40" s="230"/>
      <c r="D40" s="143">
        <v>147</v>
      </c>
      <c r="E40" s="117">
        <v>8303</v>
      </c>
      <c r="F40" s="117">
        <v>8506</v>
      </c>
      <c r="G40" s="134">
        <v>-2.4</v>
      </c>
      <c r="H40" s="143">
        <v>143</v>
      </c>
      <c r="I40" s="117">
        <v>9231</v>
      </c>
      <c r="J40" s="117">
        <v>8964</v>
      </c>
      <c r="K40" s="134">
        <v>3</v>
      </c>
      <c r="L40">
        <v>28</v>
      </c>
    </row>
    <row r="41" spans="1:12" ht="12.75" customHeight="1">
      <c r="A41" s="228" t="s">
        <v>308</v>
      </c>
      <c r="B41" s="229"/>
      <c r="C41" s="230"/>
      <c r="D41" s="143">
        <v>50</v>
      </c>
      <c r="E41" s="117">
        <v>573</v>
      </c>
      <c r="F41" s="117">
        <v>584</v>
      </c>
      <c r="G41" s="134">
        <v>-1.9</v>
      </c>
      <c r="H41" s="143">
        <v>48</v>
      </c>
      <c r="I41" s="117">
        <v>582</v>
      </c>
      <c r="J41" s="117">
        <v>601</v>
      </c>
      <c r="K41" s="134">
        <v>-3.2</v>
      </c>
      <c r="L41">
        <v>29</v>
      </c>
    </row>
    <row r="42" spans="1:12" ht="12.75" customHeight="1">
      <c r="A42" s="228" t="s">
        <v>309</v>
      </c>
      <c r="B42" s="229"/>
      <c r="C42" s="230"/>
      <c r="D42" s="143">
        <v>133</v>
      </c>
      <c r="E42" s="117">
        <v>3766</v>
      </c>
      <c r="F42" s="117">
        <v>3855</v>
      </c>
      <c r="G42" s="134">
        <v>-2.3</v>
      </c>
      <c r="H42" s="143">
        <v>129</v>
      </c>
      <c r="I42" s="117">
        <v>4039</v>
      </c>
      <c r="J42" s="117">
        <v>4029</v>
      </c>
      <c r="K42" s="134">
        <v>0.3</v>
      </c>
      <c r="L42">
        <v>30</v>
      </c>
    </row>
    <row r="43" spans="1:11" ht="12.75" customHeight="1">
      <c r="A43" s="228" t="s">
        <v>286</v>
      </c>
      <c r="B43" s="229"/>
      <c r="C43" s="230"/>
      <c r="D43" s="144"/>
      <c r="E43" s="34">
        <f>SUM(E31:E42)</f>
        <v>47558</v>
      </c>
      <c r="F43" s="34">
        <f>SUM(F31:F42)</f>
        <v>48707</v>
      </c>
      <c r="G43" s="134">
        <f>((E43-F43)/F43)*100</f>
        <v>-2.359003839283881</v>
      </c>
      <c r="H43" s="144"/>
      <c r="I43" s="34">
        <f>SUM(I31:I42)</f>
        <v>51670</v>
      </c>
      <c r="J43" s="34">
        <f>SUM(J31:J42)</f>
        <v>51290</v>
      </c>
      <c r="K43" s="134">
        <f>((I43-J43)/J43)*100</f>
        <v>0.740885162799766</v>
      </c>
    </row>
    <row r="44" spans="1:11" ht="12.75" customHeight="1">
      <c r="A44" s="60" t="s">
        <v>310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311</v>
      </c>
      <c r="B45" s="229"/>
      <c r="C45" s="230"/>
      <c r="D45" s="143">
        <v>51</v>
      </c>
      <c r="E45" s="117">
        <v>4816</v>
      </c>
      <c r="F45" s="117">
        <v>4916</v>
      </c>
      <c r="G45" s="134">
        <v>-2</v>
      </c>
      <c r="H45" s="143">
        <v>79</v>
      </c>
      <c r="I45" s="117">
        <v>4922</v>
      </c>
      <c r="J45" s="117">
        <v>4949</v>
      </c>
      <c r="K45" s="134">
        <v>-0.5</v>
      </c>
      <c r="L45">
        <v>31</v>
      </c>
    </row>
    <row r="46" spans="1:12" ht="12.75" customHeight="1">
      <c r="A46" s="228" t="s">
        <v>312</v>
      </c>
      <c r="B46" s="229"/>
      <c r="C46" s="230"/>
      <c r="D46" s="143">
        <v>45</v>
      </c>
      <c r="E46" s="117">
        <v>2453</v>
      </c>
      <c r="F46" s="117">
        <v>2519</v>
      </c>
      <c r="G46" s="134">
        <v>-2.6</v>
      </c>
      <c r="H46" s="143">
        <v>31</v>
      </c>
      <c r="I46" s="117">
        <v>2669</v>
      </c>
      <c r="J46" s="117">
        <v>2764</v>
      </c>
      <c r="K46" s="134">
        <v>-3.4</v>
      </c>
      <c r="L46">
        <v>32</v>
      </c>
    </row>
    <row r="47" spans="1:12" ht="12.75" customHeight="1">
      <c r="A47" s="228" t="s">
        <v>313</v>
      </c>
      <c r="B47" s="229"/>
      <c r="C47" s="230"/>
      <c r="D47" s="143">
        <v>34</v>
      </c>
      <c r="E47" s="117">
        <v>3428</v>
      </c>
      <c r="F47" s="117">
        <v>3449</v>
      </c>
      <c r="G47" s="134">
        <v>-0.6</v>
      </c>
      <c r="H47" s="143">
        <v>0</v>
      </c>
      <c r="I47" s="117">
        <v>3720</v>
      </c>
      <c r="J47" s="117">
        <v>3697</v>
      </c>
      <c r="K47" s="134">
        <v>0.6</v>
      </c>
      <c r="L47">
        <v>33</v>
      </c>
    </row>
    <row r="48" spans="1:12" ht="12.75" customHeight="1">
      <c r="A48" s="228" t="s">
        <v>314</v>
      </c>
      <c r="B48" s="229"/>
      <c r="C48" s="230"/>
      <c r="D48" s="143">
        <v>2</v>
      </c>
      <c r="E48" s="117">
        <v>3299</v>
      </c>
      <c r="F48" s="117">
        <v>3340</v>
      </c>
      <c r="G48" s="134">
        <v>-1.2</v>
      </c>
      <c r="H48" s="143">
        <v>33</v>
      </c>
      <c r="I48" s="117">
        <v>3630</v>
      </c>
      <c r="J48" s="117">
        <v>3657</v>
      </c>
      <c r="K48" s="134">
        <v>-0.8</v>
      </c>
      <c r="L48">
        <v>34</v>
      </c>
    </row>
    <row r="49" spans="1:12" ht="12.75" customHeight="1">
      <c r="A49" s="228" t="s">
        <v>315</v>
      </c>
      <c r="B49" s="229"/>
      <c r="C49" s="230"/>
      <c r="D49" s="143">
        <v>60</v>
      </c>
      <c r="E49" s="117">
        <v>2827</v>
      </c>
      <c r="F49" s="117">
        <v>2864</v>
      </c>
      <c r="G49" s="134">
        <v>-1.3</v>
      </c>
      <c r="H49" s="143">
        <v>60</v>
      </c>
      <c r="I49" s="117">
        <v>2933</v>
      </c>
      <c r="J49" s="117">
        <v>2950</v>
      </c>
      <c r="K49" s="134">
        <v>-0.6</v>
      </c>
      <c r="L49">
        <v>35</v>
      </c>
    </row>
    <row r="50" spans="1:12" ht="12.75" customHeight="1">
      <c r="A50" s="228" t="s">
        <v>316</v>
      </c>
      <c r="B50" s="229"/>
      <c r="C50" s="230"/>
      <c r="D50" s="143">
        <v>0</v>
      </c>
      <c r="E50" s="117">
        <v>3630</v>
      </c>
      <c r="F50" s="117">
        <v>3611</v>
      </c>
      <c r="G50" s="134">
        <v>0.5</v>
      </c>
      <c r="H50" s="143">
        <v>81</v>
      </c>
      <c r="I50" s="117">
        <v>3724</v>
      </c>
      <c r="J50" s="117">
        <v>3660</v>
      </c>
      <c r="K50" s="134">
        <v>1.7</v>
      </c>
      <c r="L50">
        <v>36</v>
      </c>
    </row>
    <row r="51" spans="1:12" ht="12.75" customHeight="1">
      <c r="A51" s="228" t="s">
        <v>317</v>
      </c>
      <c r="B51" s="229"/>
      <c r="C51" s="230"/>
      <c r="D51" s="143">
        <v>36</v>
      </c>
      <c r="E51" s="117">
        <v>5232</v>
      </c>
      <c r="F51" s="117">
        <v>5293</v>
      </c>
      <c r="G51" s="134">
        <v>-1.2</v>
      </c>
      <c r="H51" s="143">
        <v>38</v>
      </c>
      <c r="I51" s="117">
        <v>5666</v>
      </c>
      <c r="J51" s="117">
        <v>5671</v>
      </c>
      <c r="K51" s="134">
        <v>-0.1</v>
      </c>
      <c r="L51">
        <v>37</v>
      </c>
    </row>
    <row r="52" spans="1:12" ht="12.75" customHeight="1">
      <c r="A52" s="228" t="s">
        <v>318</v>
      </c>
      <c r="B52" s="229"/>
      <c r="C52" s="230"/>
      <c r="D52" s="143">
        <v>217</v>
      </c>
      <c r="E52" s="117">
        <v>19220</v>
      </c>
      <c r="F52" s="117">
        <v>18770</v>
      </c>
      <c r="G52" s="134">
        <v>2.4</v>
      </c>
      <c r="H52" s="143">
        <v>211</v>
      </c>
      <c r="I52" s="117">
        <v>19306</v>
      </c>
      <c r="J52" s="117">
        <v>19115</v>
      </c>
      <c r="K52" s="134">
        <v>1</v>
      </c>
      <c r="L52">
        <v>38</v>
      </c>
    </row>
    <row r="53" spans="1:11" ht="12.75" customHeight="1">
      <c r="A53" s="228" t="s">
        <v>286</v>
      </c>
      <c r="B53" s="229"/>
      <c r="C53" s="230"/>
      <c r="D53" s="144"/>
      <c r="E53" s="34">
        <f>SUM(E45:E52)</f>
        <v>44905</v>
      </c>
      <c r="F53" s="34">
        <f>SUM(F45:F52)</f>
        <v>44762</v>
      </c>
      <c r="G53" s="134">
        <f>((E53-F53)/F53)*100</f>
        <v>0.31946740538849916</v>
      </c>
      <c r="H53" s="144"/>
      <c r="I53" s="34">
        <f>SUM(I45:I52)</f>
        <v>46570</v>
      </c>
      <c r="J53" s="34">
        <f>SUM(J45:J52)</f>
        <v>46463</v>
      </c>
      <c r="K53" s="134">
        <f>((I53-J53)/J53)*100</f>
        <v>0.23029076899898845</v>
      </c>
    </row>
    <row r="54" spans="1:11" ht="12.75" customHeight="1">
      <c r="A54" s="60" t="s">
        <v>319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320</v>
      </c>
      <c r="B55" s="229"/>
      <c r="C55" s="230"/>
      <c r="D55" s="143">
        <v>0</v>
      </c>
      <c r="E55" s="117">
        <v>297</v>
      </c>
      <c r="F55" s="117">
        <v>296</v>
      </c>
      <c r="G55" s="134">
        <v>0.4</v>
      </c>
      <c r="H55" s="143">
        <v>84</v>
      </c>
      <c r="I55" s="117">
        <v>306</v>
      </c>
      <c r="J55" s="117">
        <v>294</v>
      </c>
      <c r="K55" s="134">
        <v>4.2</v>
      </c>
      <c r="L55">
        <v>39</v>
      </c>
    </row>
    <row r="56" spans="1:12" ht="12.75" customHeight="1">
      <c r="A56" s="228" t="s">
        <v>321</v>
      </c>
      <c r="B56" s="229"/>
      <c r="C56" s="230"/>
      <c r="D56" s="143">
        <v>59</v>
      </c>
      <c r="E56" s="117">
        <v>4814</v>
      </c>
      <c r="F56" s="117">
        <v>4878</v>
      </c>
      <c r="G56" s="134">
        <v>-1.3</v>
      </c>
      <c r="H56" s="143">
        <v>64</v>
      </c>
      <c r="I56" s="117">
        <v>4866</v>
      </c>
      <c r="J56" s="117">
        <v>4883</v>
      </c>
      <c r="K56" s="134">
        <v>-0.3</v>
      </c>
      <c r="L56">
        <v>40</v>
      </c>
    </row>
    <row r="57" spans="1:12" ht="12.75" customHeight="1">
      <c r="A57" s="228" t="s">
        <v>322</v>
      </c>
      <c r="B57" s="229"/>
      <c r="C57" s="230"/>
      <c r="D57" s="143">
        <v>134</v>
      </c>
      <c r="E57" s="117">
        <v>22069</v>
      </c>
      <c r="F57" s="117">
        <v>22184</v>
      </c>
      <c r="G57" s="134">
        <v>-0.5</v>
      </c>
      <c r="H57" s="143">
        <v>94</v>
      </c>
      <c r="I57" s="117">
        <v>22419</v>
      </c>
      <c r="J57" s="117">
        <v>22154</v>
      </c>
      <c r="K57" s="134">
        <v>1.2</v>
      </c>
      <c r="L57">
        <v>41</v>
      </c>
    </row>
    <row r="58" spans="1:12" ht="12.75" customHeight="1">
      <c r="A58" s="228" t="s">
        <v>323</v>
      </c>
      <c r="B58" s="229"/>
      <c r="C58" s="230"/>
      <c r="D58" s="143">
        <v>20</v>
      </c>
      <c r="E58" s="117">
        <v>3435</v>
      </c>
      <c r="F58" s="117">
        <v>3364</v>
      </c>
      <c r="G58" s="134">
        <v>2.1</v>
      </c>
      <c r="H58" s="143">
        <v>33</v>
      </c>
      <c r="I58" s="117">
        <v>3894</v>
      </c>
      <c r="J58" s="117">
        <v>3878</v>
      </c>
      <c r="K58" s="134">
        <v>0.4</v>
      </c>
      <c r="L58">
        <v>42</v>
      </c>
    </row>
    <row r="59" spans="1:23" ht="12.75" customHeight="1">
      <c r="A59" s="228" t="s">
        <v>324</v>
      </c>
      <c r="B59" s="229"/>
      <c r="C59" s="230"/>
      <c r="D59" s="143">
        <v>45</v>
      </c>
      <c r="E59" s="117">
        <v>667</v>
      </c>
      <c r="F59" s="117">
        <v>662</v>
      </c>
      <c r="G59" s="134">
        <v>0.8</v>
      </c>
      <c r="H59" s="143">
        <v>46</v>
      </c>
      <c r="I59" s="117">
        <v>838</v>
      </c>
      <c r="J59" s="117">
        <v>834</v>
      </c>
      <c r="K59" s="134">
        <v>0.5</v>
      </c>
      <c r="L59">
        <v>43</v>
      </c>
      <c r="P59" s="116"/>
      <c r="Q59" s="116" t="s">
        <v>270</v>
      </c>
      <c r="R59" s="116" t="s">
        <v>271</v>
      </c>
      <c r="S59" s="107" t="s">
        <v>272</v>
      </c>
      <c r="T59" s="116" t="s">
        <v>274</v>
      </c>
      <c r="U59" s="116" t="s">
        <v>275</v>
      </c>
      <c r="V59" s="109" t="s">
        <v>276</v>
      </c>
      <c r="W59" s="72" t="s">
        <v>56</v>
      </c>
    </row>
    <row r="60" spans="1:23" ht="12.75" customHeight="1">
      <c r="A60" s="228" t="s">
        <v>325</v>
      </c>
      <c r="B60" s="229"/>
      <c r="C60" s="230"/>
      <c r="D60" s="143">
        <v>191</v>
      </c>
      <c r="E60" s="117">
        <v>1138</v>
      </c>
      <c r="F60" s="117">
        <v>1140</v>
      </c>
      <c r="G60" s="134">
        <v>-0.2</v>
      </c>
      <c r="H60" s="143">
        <v>189</v>
      </c>
      <c r="I60" s="117">
        <v>1137</v>
      </c>
      <c r="J60" s="117">
        <v>1157</v>
      </c>
      <c r="K60" s="134">
        <v>-1.7</v>
      </c>
      <c r="L60">
        <v>44</v>
      </c>
      <c r="P60" s="141"/>
      <c r="Q60" s="141">
        <v>214586</v>
      </c>
      <c r="R60" s="141">
        <v>217656</v>
      </c>
      <c r="S60" s="142">
        <v>-1.4</v>
      </c>
      <c r="T60" s="141">
        <v>226990</v>
      </c>
      <c r="U60" s="141">
        <v>225714</v>
      </c>
      <c r="V60" s="142">
        <v>0.6</v>
      </c>
      <c r="W60">
        <v>1</v>
      </c>
    </row>
    <row r="61" spans="1:12" ht="12.75" customHeight="1">
      <c r="A61" s="228" t="s">
        <v>326</v>
      </c>
      <c r="B61" s="229"/>
      <c r="C61" s="230"/>
      <c r="D61" s="143">
        <v>69</v>
      </c>
      <c r="E61" s="117">
        <v>728</v>
      </c>
      <c r="F61" s="117">
        <v>715</v>
      </c>
      <c r="G61" s="134">
        <v>1.8</v>
      </c>
      <c r="H61" s="143">
        <v>72</v>
      </c>
      <c r="I61" s="117">
        <v>690</v>
      </c>
      <c r="J61" s="117">
        <v>683</v>
      </c>
      <c r="K61" s="134">
        <v>1.1</v>
      </c>
      <c r="L61">
        <v>45</v>
      </c>
    </row>
    <row r="62" spans="1:12" ht="12.75" customHeight="1">
      <c r="A62" s="228" t="s">
        <v>327</v>
      </c>
      <c r="B62" s="229"/>
      <c r="C62" s="230"/>
      <c r="D62" s="143">
        <v>69</v>
      </c>
      <c r="E62" s="117">
        <v>1690</v>
      </c>
      <c r="F62" s="117">
        <v>1711</v>
      </c>
      <c r="G62" s="134">
        <v>-1.2</v>
      </c>
      <c r="H62" s="143">
        <v>65</v>
      </c>
      <c r="I62" s="117">
        <v>1794</v>
      </c>
      <c r="J62" s="117">
        <v>1798</v>
      </c>
      <c r="K62" s="134">
        <v>-0.2</v>
      </c>
      <c r="L62">
        <v>46</v>
      </c>
    </row>
    <row r="63" spans="1:12" ht="12.75" customHeight="1">
      <c r="A63" s="228" t="s">
        <v>328</v>
      </c>
      <c r="B63" s="229"/>
      <c r="C63" s="230"/>
      <c r="D63" s="143">
        <v>86</v>
      </c>
      <c r="E63" s="117">
        <v>1933</v>
      </c>
      <c r="F63" s="117">
        <v>1972</v>
      </c>
      <c r="G63" s="134">
        <v>-2</v>
      </c>
      <c r="H63" s="143">
        <v>81</v>
      </c>
      <c r="I63" s="117">
        <v>2086</v>
      </c>
      <c r="J63" s="117">
        <v>2150</v>
      </c>
      <c r="K63" s="134">
        <v>-3</v>
      </c>
      <c r="L63">
        <v>47</v>
      </c>
    </row>
    <row r="64" spans="1:12" ht="12.75" customHeight="1">
      <c r="A64" s="228" t="s">
        <v>329</v>
      </c>
      <c r="B64" s="229"/>
      <c r="C64" s="230"/>
      <c r="D64" s="143">
        <v>154</v>
      </c>
      <c r="E64" s="117">
        <v>2368</v>
      </c>
      <c r="F64" s="117">
        <v>2347</v>
      </c>
      <c r="G64" s="134">
        <v>0.9</v>
      </c>
      <c r="H64" s="143">
        <v>153</v>
      </c>
      <c r="I64" s="117">
        <v>2402</v>
      </c>
      <c r="J64" s="117">
        <v>2351</v>
      </c>
      <c r="K64" s="134">
        <v>2.2</v>
      </c>
      <c r="L64">
        <v>48</v>
      </c>
    </row>
    <row r="65" spans="1:12" ht="12.75" customHeight="1">
      <c r="A65" s="228" t="s">
        <v>330</v>
      </c>
      <c r="B65" s="229"/>
      <c r="C65" s="230"/>
      <c r="D65" s="143">
        <v>94</v>
      </c>
      <c r="E65" s="117">
        <v>1862</v>
      </c>
      <c r="F65" s="117">
        <v>1871</v>
      </c>
      <c r="G65" s="134">
        <v>-0.5</v>
      </c>
      <c r="H65" s="143">
        <v>90</v>
      </c>
      <c r="I65" s="117">
        <v>1963</v>
      </c>
      <c r="J65" s="117">
        <v>1983</v>
      </c>
      <c r="K65" s="134">
        <v>-1</v>
      </c>
      <c r="L65">
        <v>49</v>
      </c>
    </row>
    <row r="66" spans="1:12" ht="12.75" customHeight="1">
      <c r="A66" s="228" t="s">
        <v>331</v>
      </c>
      <c r="B66" s="229"/>
      <c r="C66" s="230"/>
      <c r="D66" s="143">
        <v>136</v>
      </c>
      <c r="E66" s="117">
        <v>4097</v>
      </c>
      <c r="F66" s="117">
        <v>4063</v>
      </c>
      <c r="G66" s="134">
        <v>0.9</v>
      </c>
      <c r="H66" s="143">
        <v>147</v>
      </c>
      <c r="I66" s="117">
        <v>4085</v>
      </c>
      <c r="J66" s="117">
        <v>3847</v>
      </c>
      <c r="K66" s="134">
        <v>6.2</v>
      </c>
      <c r="L66">
        <v>50</v>
      </c>
    </row>
    <row r="67" spans="1:12" ht="12.75" customHeight="1">
      <c r="A67" s="228" t="s">
        <v>332</v>
      </c>
      <c r="B67" s="229"/>
      <c r="C67" s="230"/>
      <c r="D67" s="143">
        <v>106</v>
      </c>
      <c r="E67" s="117">
        <v>593</v>
      </c>
      <c r="F67" s="117">
        <v>592</v>
      </c>
      <c r="G67" s="134">
        <v>0.2</v>
      </c>
      <c r="H67" s="143">
        <v>122</v>
      </c>
      <c r="I67" s="117">
        <v>642</v>
      </c>
      <c r="J67" s="117">
        <v>640</v>
      </c>
      <c r="K67" s="134">
        <v>0.2</v>
      </c>
      <c r="L67">
        <v>51</v>
      </c>
    </row>
    <row r="68" spans="1:11" ht="12.75" customHeight="1">
      <c r="A68" s="228" t="s">
        <v>286</v>
      </c>
      <c r="B68" s="229"/>
      <c r="C68" s="230"/>
      <c r="D68" s="32"/>
      <c r="E68" s="34">
        <f>SUM(E55:E67)</f>
        <v>45691</v>
      </c>
      <c r="F68" s="34">
        <f>SUM(F55:F67)</f>
        <v>45795</v>
      </c>
      <c r="G68" s="134">
        <f>((E68-F68)/F68)*100</f>
        <v>-0.22709902827819634</v>
      </c>
      <c r="H68" s="32"/>
      <c r="I68" s="34">
        <f>SUM(I55:I67)</f>
        <v>47122</v>
      </c>
      <c r="J68" s="34">
        <f>SUM(J55:J67)</f>
        <v>46652</v>
      </c>
      <c r="K68" s="134">
        <f>((I68-J68)/J68)*100</f>
        <v>1.007459487267427</v>
      </c>
    </row>
    <row r="69" spans="1:12" ht="12.75" customHeight="1" hidden="1">
      <c r="A69" s="55"/>
      <c r="B69" s="139"/>
      <c r="C69" s="140"/>
      <c r="D69" s="116" t="s">
        <v>269</v>
      </c>
      <c r="E69" s="116" t="s">
        <v>270</v>
      </c>
      <c r="F69" s="116" t="s">
        <v>271</v>
      </c>
      <c r="G69" s="107" t="s">
        <v>272</v>
      </c>
      <c r="H69" s="116" t="s">
        <v>273</v>
      </c>
      <c r="I69" s="116" t="s">
        <v>274</v>
      </c>
      <c r="J69" s="116" t="s">
        <v>275</v>
      </c>
      <c r="K69" s="109" t="s">
        <v>276</v>
      </c>
      <c r="L69" s="72" t="s">
        <v>56</v>
      </c>
    </row>
    <row r="70" spans="1:12" ht="12.75" customHeight="1">
      <c r="A70" s="225" t="s">
        <v>333</v>
      </c>
      <c r="B70" s="226"/>
      <c r="C70" s="227"/>
      <c r="D70" s="34">
        <f>SUM(D9:D68)</f>
        <v>4576</v>
      </c>
      <c r="E70" s="34">
        <f>Q60</f>
        <v>214586</v>
      </c>
      <c r="F70" s="34">
        <f>R60</f>
        <v>217656</v>
      </c>
      <c r="G70" s="134">
        <f>S60</f>
        <v>-1.4</v>
      </c>
      <c r="H70" s="34">
        <f>SUM(H9:H68)</f>
        <v>4789</v>
      </c>
      <c r="I70" s="34">
        <f>T60</f>
        <v>226990</v>
      </c>
      <c r="J70" s="34">
        <f>U60</f>
        <v>225714</v>
      </c>
      <c r="K70" s="134">
        <f>V60</f>
        <v>0.6</v>
      </c>
      <c r="L70">
        <v>1</v>
      </c>
    </row>
    <row r="71" spans="1:11" ht="12.75" customHeight="1">
      <c r="A71" s="241" t="s">
        <v>337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338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3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339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340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341</v>
      </c>
      <c r="D3" s="55"/>
      <c r="E3" s="245" t="s">
        <v>70</v>
      </c>
      <c r="F3" s="246"/>
      <c r="G3" s="125" t="s">
        <v>341</v>
      </c>
      <c r="H3" s="55"/>
      <c r="I3" s="245" t="s">
        <v>83</v>
      </c>
      <c r="J3" s="246"/>
      <c r="K3" s="125" t="s">
        <v>341</v>
      </c>
      <c r="L3" s="55"/>
      <c r="M3" s="245" t="s">
        <v>342</v>
      </c>
      <c r="N3" s="246"/>
      <c r="O3" s="125" t="s">
        <v>341</v>
      </c>
      <c r="P3" s="55"/>
      <c r="Q3" s="245" t="s">
        <v>132</v>
      </c>
      <c r="R3" s="246"/>
      <c r="S3" s="125" t="s">
        <v>341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64" t="s">
        <v>56</v>
      </c>
    </row>
    <row r="6" spans="1:20" ht="12.75">
      <c r="A6" s="31" t="s">
        <v>345</v>
      </c>
      <c r="B6" s="32">
        <v>17710</v>
      </c>
      <c r="C6" s="126">
        <v>0.7</v>
      </c>
      <c r="D6" s="31">
        <v>1</v>
      </c>
      <c r="E6" s="31" t="s">
        <v>345</v>
      </c>
      <c r="F6" s="32">
        <v>27190</v>
      </c>
      <c r="G6" s="126">
        <v>1.2</v>
      </c>
      <c r="H6" s="31">
        <v>1</v>
      </c>
      <c r="I6" s="31" t="s">
        <v>345</v>
      </c>
      <c r="J6" s="32">
        <v>26561</v>
      </c>
      <c r="K6" s="126">
        <v>1</v>
      </c>
      <c r="L6" s="31">
        <v>1</v>
      </c>
      <c r="M6" s="31" t="s">
        <v>345</v>
      </c>
      <c r="N6" s="32">
        <v>71461</v>
      </c>
      <c r="O6" s="126">
        <v>1</v>
      </c>
      <c r="P6" s="31">
        <v>1</v>
      </c>
      <c r="Q6" s="31" t="s">
        <v>345</v>
      </c>
      <c r="R6" s="32">
        <v>225714</v>
      </c>
      <c r="S6" s="126">
        <v>1.3</v>
      </c>
      <c r="T6" s="31">
        <v>1</v>
      </c>
    </row>
    <row r="7" spans="1:20" ht="12.75">
      <c r="A7" s="31" t="s">
        <v>346</v>
      </c>
      <c r="B7" s="32">
        <v>16969</v>
      </c>
      <c r="C7" s="126">
        <v>2.2</v>
      </c>
      <c r="D7" s="31">
        <v>2</v>
      </c>
      <c r="E7" s="31" t="s">
        <v>346</v>
      </c>
      <c r="F7" s="32">
        <v>26597</v>
      </c>
      <c r="G7" s="126">
        <v>2</v>
      </c>
      <c r="H7" s="31">
        <v>2</v>
      </c>
      <c r="I7" s="31" t="s">
        <v>346</v>
      </c>
      <c r="J7" s="32">
        <v>25467</v>
      </c>
      <c r="K7" s="126">
        <v>1.8</v>
      </c>
      <c r="L7" s="31">
        <v>2</v>
      </c>
      <c r="M7" s="31" t="s">
        <v>346</v>
      </c>
      <c r="N7" s="32">
        <v>69033</v>
      </c>
      <c r="O7" s="126">
        <v>2</v>
      </c>
      <c r="P7" s="31">
        <v>2</v>
      </c>
      <c r="Q7" s="31" t="s">
        <v>346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347</v>
      </c>
      <c r="B8" s="156">
        <v>20165</v>
      </c>
      <c r="C8" s="157">
        <v>1.1</v>
      </c>
      <c r="D8" s="155">
        <v>3</v>
      </c>
      <c r="E8" s="155" t="s">
        <v>347</v>
      </c>
      <c r="F8" s="156">
        <v>31293</v>
      </c>
      <c r="G8" s="157">
        <v>2</v>
      </c>
      <c r="H8" s="155">
        <v>3</v>
      </c>
      <c r="I8" s="155" t="s">
        <v>347</v>
      </c>
      <c r="J8" s="156">
        <v>30541</v>
      </c>
      <c r="K8" s="157">
        <v>1.5</v>
      </c>
      <c r="L8" s="155">
        <v>3</v>
      </c>
      <c r="M8" s="155" t="s">
        <v>347</v>
      </c>
      <c r="N8" s="156">
        <v>81999</v>
      </c>
      <c r="O8" s="157">
        <v>1.6</v>
      </c>
      <c r="P8" s="155">
        <v>3</v>
      </c>
      <c r="Q8" s="155" t="s">
        <v>347</v>
      </c>
      <c r="R8" s="156">
        <v>252535</v>
      </c>
      <c r="S8" s="157">
        <v>0.8</v>
      </c>
      <c r="T8" s="31">
        <v>3</v>
      </c>
    </row>
    <row r="9" spans="1:20" ht="12.75">
      <c r="A9" s="158" t="s">
        <v>348</v>
      </c>
      <c r="B9" s="159">
        <v>54843</v>
      </c>
      <c r="C9" s="160">
        <v>1.3</v>
      </c>
      <c r="D9" s="158">
        <v>4</v>
      </c>
      <c r="E9" s="158" t="s">
        <v>348</v>
      </c>
      <c r="F9" s="159">
        <v>85080</v>
      </c>
      <c r="G9" s="160">
        <v>1.7</v>
      </c>
      <c r="H9" s="158">
        <v>4</v>
      </c>
      <c r="I9" s="158" t="s">
        <v>348</v>
      </c>
      <c r="J9" s="159">
        <v>82569</v>
      </c>
      <c r="K9" s="160">
        <v>1.4</v>
      </c>
      <c r="L9" s="158">
        <v>4</v>
      </c>
      <c r="M9" s="158" t="s">
        <v>348</v>
      </c>
      <c r="N9" s="159">
        <v>222493</v>
      </c>
      <c r="O9" s="160">
        <v>1.5</v>
      </c>
      <c r="P9" s="158">
        <v>4</v>
      </c>
      <c r="Q9" s="158" t="s">
        <v>348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349</v>
      </c>
      <c r="B12" s="32">
        <v>20487</v>
      </c>
      <c r="C12" s="126">
        <v>-0.3</v>
      </c>
      <c r="D12" s="31">
        <v>5</v>
      </c>
      <c r="E12" s="31" t="s">
        <v>349</v>
      </c>
      <c r="F12" s="32">
        <v>30670</v>
      </c>
      <c r="G12" s="126">
        <v>0.2</v>
      </c>
      <c r="H12" s="31">
        <v>5</v>
      </c>
      <c r="I12" s="31" t="s">
        <v>349</v>
      </c>
      <c r="J12" s="32">
        <v>30052</v>
      </c>
      <c r="K12" s="126">
        <v>-0.5</v>
      </c>
      <c r="L12" s="31">
        <v>5</v>
      </c>
      <c r="M12" s="31" t="s">
        <v>349</v>
      </c>
      <c r="N12" s="32">
        <v>81209</v>
      </c>
      <c r="O12" s="126">
        <v>-0.2</v>
      </c>
      <c r="P12" s="31">
        <v>5</v>
      </c>
      <c r="Q12" s="31" t="s">
        <v>349</v>
      </c>
      <c r="R12" s="32">
        <v>248261</v>
      </c>
      <c r="S12" s="126">
        <v>-0.4</v>
      </c>
      <c r="T12" s="31">
        <v>5</v>
      </c>
    </row>
    <row r="13" spans="1:20" ht="12.75">
      <c r="A13" s="31" t="s">
        <v>350</v>
      </c>
      <c r="B13" s="32">
        <v>21716</v>
      </c>
      <c r="C13" s="126">
        <v>2.4</v>
      </c>
      <c r="D13" s="31">
        <v>6</v>
      </c>
      <c r="E13" s="31" t="s">
        <v>350</v>
      </c>
      <c r="F13" s="32">
        <v>33158</v>
      </c>
      <c r="G13" s="126">
        <v>3</v>
      </c>
      <c r="H13" s="31">
        <v>6</v>
      </c>
      <c r="I13" s="31" t="s">
        <v>350</v>
      </c>
      <c r="J13" s="32">
        <v>31993</v>
      </c>
      <c r="K13" s="126">
        <v>2</v>
      </c>
      <c r="L13" s="31">
        <v>6</v>
      </c>
      <c r="M13" s="31" t="s">
        <v>350</v>
      </c>
      <c r="N13" s="32">
        <v>86867</v>
      </c>
      <c r="O13" s="126">
        <v>2.5</v>
      </c>
      <c r="P13" s="31">
        <v>6</v>
      </c>
      <c r="Q13" s="31" t="s">
        <v>350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351</v>
      </c>
      <c r="B14" s="156">
        <v>22027</v>
      </c>
      <c r="C14" s="157">
        <v>2.8</v>
      </c>
      <c r="D14" s="155">
        <v>7</v>
      </c>
      <c r="E14" s="155" t="s">
        <v>351</v>
      </c>
      <c r="F14" s="156">
        <v>33483</v>
      </c>
      <c r="G14" s="157">
        <v>0.8</v>
      </c>
      <c r="H14" s="155">
        <v>7</v>
      </c>
      <c r="I14" s="155" t="s">
        <v>351</v>
      </c>
      <c r="J14" s="156">
        <v>32214</v>
      </c>
      <c r="K14" s="157">
        <v>0.1</v>
      </c>
      <c r="L14" s="155">
        <v>7</v>
      </c>
      <c r="M14" s="155" t="s">
        <v>351</v>
      </c>
      <c r="N14" s="156">
        <v>87723</v>
      </c>
      <c r="O14" s="157">
        <v>1</v>
      </c>
      <c r="P14" s="155">
        <v>7</v>
      </c>
      <c r="Q14" s="155" t="s">
        <v>351</v>
      </c>
      <c r="R14" s="156">
        <v>259042</v>
      </c>
      <c r="S14" s="157">
        <v>0.4</v>
      </c>
      <c r="T14" s="31">
        <v>7</v>
      </c>
    </row>
    <row r="15" spans="1:20" ht="12.75">
      <c r="A15" s="158" t="s">
        <v>352</v>
      </c>
      <c r="B15" s="159">
        <v>64230</v>
      </c>
      <c r="C15" s="160">
        <v>1.7</v>
      </c>
      <c r="D15" s="158">
        <v>8</v>
      </c>
      <c r="E15" s="158" t="s">
        <v>352</v>
      </c>
      <c r="F15" s="159">
        <v>97311</v>
      </c>
      <c r="G15" s="160">
        <v>1.4</v>
      </c>
      <c r="H15" s="158">
        <v>8</v>
      </c>
      <c r="I15" s="158" t="s">
        <v>352</v>
      </c>
      <c r="J15" s="159">
        <v>94259</v>
      </c>
      <c r="K15" s="160">
        <v>0.6</v>
      </c>
      <c r="L15" s="158">
        <v>8</v>
      </c>
      <c r="M15" s="158" t="s">
        <v>352</v>
      </c>
      <c r="N15" s="159">
        <v>255799</v>
      </c>
      <c r="O15" s="160">
        <v>1.1</v>
      </c>
      <c r="P15" s="158">
        <v>8</v>
      </c>
      <c r="Q15" s="158" t="s">
        <v>352</v>
      </c>
      <c r="R15" s="159">
        <v>767191</v>
      </c>
      <c r="S15" s="160">
        <v>0.8</v>
      </c>
      <c r="T15" s="35">
        <v>8</v>
      </c>
    </row>
    <row r="16" spans="1:20" ht="12.75">
      <c r="A16" s="31" t="s">
        <v>353</v>
      </c>
      <c r="B16" s="32">
        <v>119073</v>
      </c>
      <c r="C16" s="126">
        <v>1.5</v>
      </c>
      <c r="D16" s="31">
        <v>9</v>
      </c>
      <c r="E16" s="31" t="s">
        <v>353</v>
      </c>
      <c r="F16" s="32">
        <v>182391</v>
      </c>
      <c r="G16" s="126">
        <v>1.6</v>
      </c>
      <c r="H16" s="31">
        <v>9</v>
      </c>
      <c r="I16" s="31" t="s">
        <v>353</v>
      </c>
      <c r="J16" s="32">
        <v>176828</v>
      </c>
      <c r="K16" s="126">
        <v>1</v>
      </c>
      <c r="L16" s="31">
        <v>9</v>
      </c>
      <c r="M16" s="31" t="s">
        <v>353</v>
      </c>
      <c r="N16" s="32">
        <v>478292</v>
      </c>
      <c r="O16" s="126">
        <v>1.3</v>
      </c>
      <c r="P16" s="31">
        <v>9</v>
      </c>
      <c r="Q16" s="31" t="s">
        <v>353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354</v>
      </c>
      <c r="B19" s="32">
        <v>23143</v>
      </c>
      <c r="C19" s="126">
        <v>-1</v>
      </c>
      <c r="D19" s="31">
        <v>10</v>
      </c>
      <c r="E19" s="31" t="s">
        <v>354</v>
      </c>
      <c r="F19" s="32">
        <v>34910</v>
      </c>
      <c r="G19" s="126">
        <v>-0.9</v>
      </c>
      <c r="H19" s="31">
        <v>10</v>
      </c>
      <c r="I19" s="31" t="s">
        <v>354</v>
      </c>
      <c r="J19" s="32">
        <v>32616</v>
      </c>
      <c r="K19" s="126">
        <v>-1.2</v>
      </c>
      <c r="L19" s="31">
        <v>10</v>
      </c>
      <c r="M19" s="31" t="s">
        <v>354</v>
      </c>
      <c r="N19" s="32">
        <v>90669</v>
      </c>
      <c r="O19" s="126">
        <v>-1</v>
      </c>
      <c r="P19" s="31">
        <v>10</v>
      </c>
      <c r="Q19" s="31" t="s">
        <v>354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355</v>
      </c>
      <c r="B20" s="32">
        <v>23018</v>
      </c>
      <c r="C20" s="126">
        <v>2.7</v>
      </c>
      <c r="D20" s="31">
        <v>11</v>
      </c>
      <c r="E20" s="31" t="s">
        <v>355</v>
      </c>
      <c r="F20" s="32">
        <v>34713</v>
      </c>
      <c r="G20" s="126">
        <v>1.2</v>
      </c>
      <c r="H20" s="31">
        <v>11</v>
      </c>
      <c r="I20" s="31" t="s">
        <v>355</v>
      </c>
      <c r="J20" s="32">
        <v>32725</v>
      </c>
      <c r="K20" s="126">
        <v>1.2</v>
      </c>
      <c r="L20" s="31">
        <v>11</v>
      </c>
      <c r="M20" s="31" t="s">
        <v>355</v>
      </c>
      <c r="N20" s="32">
        <v>90456</v>
      </c>
      <c r="O20" s="126">
        <v>1.6</v>
      </c>
      <c r="P20" s="31">
        <v>11</v>
      </c>
      <c r="Q20" s="31" t="s">
        <v>355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356</v>
      </c>
      <c r="B21" s="156">
        <v>19687</v>
      </c>
      <c r="C21" s="157">
        <v>-2</v>
      </c>
      <c r="D21" s="155">
        <v>12</v>
      </c>
      <c r="E21" s="155" t="s">
        <v>356</v>
      </c>
      <c r="F21" s="156">
        <v>31059</v>
      </c>
      <c r="G21" s="157">
        <v>-1.9</v>
      </c>
      <c r="H21" s="155">
        <v>12</v>
      </c>
      <c r="I21" s="155" t="s">
        <v>356</v>
      </c>
      <c r="J21" s="156">
        <v>29364</v>
      </c>
      <c r="K21" s="157">
        <v>-1.4</v>
      </c>
      <c r="L21" s="155">
        <v>12</v>
      </c>
      <c r="M21" s="155" t="s">
        <v>356</v>
      </c>
      <c r="N21" s="156">
        <v>80110</v>
      </c>
      <c r="O21" s="157">
        <v>-1.8</v>
      </c>
      <c r="P21" s="155">
        <v>12</v>
      </c>
      <c r="Q21" s="155" t="s">
        <v>356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357</v>
      </c>
      <c r="B22" s="159">
        <v>65848</v>
      </c>
      <c r="C22" s="160">
        <v>0</v>
      </c>
      <c r="D22" s="158">
        <v>13</v>
      </c>
      <c r="E22" s="158" t="s">
        <v>357</v>
      </c>
      <c r="F22" s="159">
        <v>100682</v>
      </c>
      <c r="G22" s="160">
        <v>-0.5</v>
      </c>
      <c r="H22" s="158">
        <v>13</v>
      </c>
      <c r="I22" s="158" t="s">
        <v>357</v>
      </c>
      <c r="J22" s="159">
        <v>94704</v>
      </c>
      <c r="K22" s="160">
        <v>-0.4</v>
      </c>
      <c r="L22" s="158">
        <v>13</v>
      </c>
      <c r="M22" s="158" t="s">
        <v>357</v>
      </c>
      <c r="N22" s="159">
        <v>261235</v>
      </c>
      <c r="O22" s="160">
        <v>-0.4</v>
      </c>
      <c r="P22" s="158">
        <v>13</v>
      </c>
      <c r="Q22" s="158" t="s">
        <v>357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358</v>
      </c>
      <c r="B25" s="32">
        <v>20638</v>
      </c>
      <c r="C25" s="126">
        <v>-0.6</v>
      </c>
      <c r="D25" s="31">
        <v>14</v>
      </c>
      <c r="E25" s="31" t="s">
        <v>358</v>
      </c>
      <c r="F25" s="32">
        <v>32359</v>
      </c>
      <c r="G25" s="126">
        <v>-0.6</v>
      </c>
      <c r="H25" s="31">
        <v>14</v>
      </c>
      <c r="I25" s="31" t="s">
        <v>358</v>
      </c>
      <c r="J25" s="32">
        <v>31006</v>
      </c>
      <c r="K25" s="126">
        <v>-0.2</v>
      </c>
      <c r="L25" s="31">
        <v>14</v>
      </c>
      <c r="M25" s="31" t="s">
        <v>358</v>
      </c>
      <c r="N25" s="32">
        <v>84003</v>
      </c>
      <c r="O25" s="126">
        <v>-0.4</v>
      </c>
      <c r="P25" s="31">
        <v>14</v>
      </c>
      <c r="Q25" s="31" t="s">
        <v>358</v>
      </c>
      <c r="R25" s="32">
        <v>252899</v>
      </c>
      <c r="S25" s="126">
        <v>0.3</v>
      </c>
      <c r="T25" s="31">
        <v>14</v>
      </c>
    </row>
    <row r="26" spans="1:20" ht="12.75">
      <c r="A26" s="31" t="s">
        <v>359</v>
      </c>
      <c r="B26" s="32">
        <v>19991</v>
      </c>
      <c r="C26" s="126">
        <v>1.5</v>
      </c>
      <c r="D26" s="31">
        <v>15</v>
      </c>
      <c r="E26" s="31" t="s">
        <v>359</v>
      </c>
      <c r="F26" s="32">
        <v>30268</v>
      </c>
      <c r="G26" s="126">
        <v>1</v>
      </c>
      <c r="H26" s="31">
        <v>15</v>
      </c>
      <c r="I26" s="31" t="s">
        <v>359</v>
      </c>
      <c r="J26" s="32">
        <v>28195</v>
      </c>
      <c r="K26" s="126">
        <v>0.7</v>
      </c>
      <c r="L26" s="31">
        <v>15</v>
      </c>
      <c r="M26" s="31" t="s">
        <v>359</v>
      </c>
      <c r="N26" s="32">
        <v>78454</v>
      </c>
      <c r="O26" s="126">
        <v>1.1</v>
      </c>
      <c r="P26" s="31">
        <v>15</v>
      </c>
      <c r="Q26" s="31" t="s">
        <v>359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360</v>
      </c>
      <c r="B27" s="156">
        <v>19630</v>
      </c>
      <c r="C27" s="157">
        <v>-1.4</v>
      </c>
      <c r="D27" s="155">
        <v>16</v>
      </c>
      <c r="E27" s="155" t="s">
        <v>360</v>
      </c>
      <c r="F27" s="156">
        <v>28950</v>
      </c>
      <c r="G27" s="157">
        <v>-2.6</v>
      </c>
      <c r="H27" s="155">
        <v>16</v>
      </c>
      <c r="I27" s="155" t="s">
        <v>360</v>
      </c>
      <c r="J27" s="156">
        <v>27063</v>
      </c>
      <c r="K27" s="157">
        <v>-3.2</v>
      </c>
      <c r="L27" s="155">
        <v>16</v>
      </c>
      <c r="M27" s="155" t="s">
        <v>360</v>
      </c>
      <c r="N27" s="156">
        <v>75642</v>
      </c>
      <c r="O27" s="157">
        <v>-2.5</v>
      </c>
      <c r="P27" s="155">
        <v>16</v>
      </c>
      <c r="Q27" s="155" t="s">
        <v>360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361</v>
      </c>
      <c r="B28" s="159">
        <v>60259</v>
      </c>
      <c r="C28" s="160">
        <v>-0.2</v>
      </c>
      <c r="D28" s="158">
        <v>17</v>
      </c>
      <c r="E28" s="158" t="s">
        <v>361</v>
      </c>
      <c r="F28" s="159">
        <v>91577</v>
      </c>
      <c r="G28" s="160">
        <v>-0.7</v>
      </c>
      <c r="H28" s="158">
        <v>17</v>
      </c>
      <c r="I28" s="158" t="s">
        <v>361</v>
      </c>
      <c r="J28" s="159">
        <v>86264</v>
      </c>
      <c r="K28" s="160">
        <v>-0.9</v>
      </c>
      <c r="L28" s="158">
        <v>17</v>
      </c>
      <c r="M28" s="158" t="s">
        <v>361</v>
      </c>
      <c r="N28" s="159">
        <v>238099</v>
      </c>
      <c r="O28" s="160">
        <v>-0.6</v>
      </c>
      <c r="P28" s="158">
        <v>17</v>
      </c>
      <c r="Q28" s="158" t="s">
        <v>361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362</v>
      </c>
      <c r="B29" s="32">
        <v>126107</v>
      </c>
      <c r="C29" s="126">
        <v>-0.1</v>
      </c>
      <c r="D29" s="31">
        <v>18</v>
      </c>
      <c r="E29" s="31" t="s">
        <v>362</v>
      </c>
      <c r="F29" s="32">
        <v>192259</v>
      </c>
      <c r="G29" s="126">
        <v>-0.6</v>
      </c>
      <c r="H29" s="31">
        <v>18</v>
      </c>
      <c r="I29" s="31" t="s">
        <v>362</v>
      </c>
      <c r="J29" s="32">
        <v>180968</v>
      </c>
      <c r="K29" s="126">
        <v>-0.6</v>
      </c>
      <c r="L29" s="31">
        <v>18</v>
      </c>
      <c r="M29" s="31" t="s">
        <v>362</v>
      </c>
      <c r="N29" s="32">
        <v>499334</v>
      </c>
      <c r="O29" s="126">
        <v>-0.5</v>
      </c>
      <c r="P29" s="31">
        <v>18</v>
      </c>
      <c r="Q29" s="31" t="s">
        <v>362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341</v>
      </c>
      <c r="D35" s="55"/>
      <c r="E35" s="66" t="s">
        <v>70</v>
      </c>
      <c r="F35" s="102"/>
      <c r="G35" s="125" t="s">
        <v>341</v>
      </c>
      <c r="H35" s="55"/>
      <c r="I35" s="65" t="s">
        <v>83</v>
      </c>
      <c r="J35" s="103"/>
      <c r="K35" s="125" t="s">
        <v>341</v>
      </c>
      <c r="L35" s="55"/>
      <c r="M35" s="65" t="s">
        <v>342</v>
      </c>
      <c r="N35" s="103"/>
      <c r="O35" s="125" t="s">
        <v>341</v>
      </c>
      <c r="P35" s="55"/>
      <c r="Q35" s="65" t="s">
        <v>132</v>
      </c>
      <c r="R35" s="103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17928</v>
      </c>
      <c r="C37" s="126">
        <v>1.2</v>
      </c>
      <c r="D37" s="31">
        <v>20</v>
      </c>
      <c r="E37" s="31" t="s">
        <v>345</v>
      </c>
      <c r="F37" s="32">
        <v>27185</v>
      </c>
      <c r="G37" s="126">
        <v>0</v>
      </c>
      <c r="H37" s="31">
        <v>20</v>
      </c>
      <c r="I37" s="31" t="s">
        <v>345</v>
      </c>
      <c r="J37" s="32">
        <v>26516</v>
      </c>
      <c r="K37" s="126">
        <v>-0.2</v>
      </c>
      <c r="L37" s="31">
        <v>20</v>
      </c>
      <c r="M37" s="31" t="s">
        <v>345</v>
      </c>
      <c r="N37" s="32">
        <v>71629</v>
      </c>
      <c r="O37" s="126">
        <v>0.2</v>
      </c>
      <c r="P37" s="31">
        <v>20</v>
      </c>
      <c r="Q37" s="31" t="s">
        <v>345</v>
      </c>
      <c r="R37" s="32">
        <v>226990</v>
      </c>
      <c r="S37" s="126">
        <v>0.6</v>
      </c>
      <c r="T37" s="31">
        <v>20</v>
      </c>
    </row>
    <row r="38" spans="1:20" ht="12.75">
      <c r="A38" s="31" t="s">
        <v>346</v>
      </c>
      <c r="B38" s="32">
        <v>16893</v>
      </c>
      <c r="C38" s="126">
        <v>-0.4</v>
      </c>
      <c r="D38" s="31">
        <v>21</v>
      </c>
      <c r="E38" s="31" t="s">
        <v>346</v>
      </c>
      <c r="F38" s="32">
        <v>26247</v>
      </c>
      <c r="G38" s="126">
        <v>-1.3</v>
      </c>
      <c r="H38" s="31">
        <v>21</v>
      </c>
      <c r="I38" s="31" t="s">
        <v>346</v>
      </c>
      <c r="J38" s="32">
        <v>25012</v>
      </c>
      <c r="K38" s="126">
        <v>-1.8</v>
      </c>
      <c r="L38" s="31">
        <v>21</v>
      </c>
      <c r="M38" s="31" t="s">
        <v>346</v>
      </c>
      <c r="N38" s="32">
        <v>68152</v>
      </c>
      <c r="O38" s="126">
        <v>-1.3</v>
      </c>
      <c r="P38" s="31">
        <v>21</v>
      </c>
      <c r="Q38" s="31" t="s">
        <v>346</v>
      </c>
      <c r="R38" s="32">
        <v>214586</v>
      </c>
      <c r="S38" s="126">
        <v>-1.4</v>
      </c>
      <c r="T38" s="31">
        <v>21</v>
      </c>
    </row>
    <row r="39" spans="1:20" ht="13.5" thickBot="1">
      <c r="A39" s="155" t="s">
        <v>347</v>
      </c>
      <c r="B39" s="156"/>
      <c r="C39" s="157"/>
      <c r="D39" s="155">
        <v>22</v>
      </c>
      <c r="E39" s="155" t="s">
        <v>347</v>
      </c>
      <c r="F39" s="156"/>
      <c r="G39" s="157"/>
      <c r="H39" s="155">
        <v>22</v>
      </c>
      <c r="I39" s="155" t="s">
        <v>347</v>
      </c>
      <c r="J39" s="156"/>
      <c r="K39" s="157"/>
      <c r="L39" s="155">
        <v>22</v>
      </c>
      <c r="M39" s="155" t="s">
        <v>347</v>
      </c>
      <c r="N39" s="156"/>
      <c r="O39" s="157"/>
      <c r="P39" s="155">
        <v>22</v>
      </c>
      <c r="Q39" s="155" t="s">
        <v>347</v>
      </c>
      <c r="R39" s="156"/>
      <c r="S39" s="157"/>
      <c r="T39" s="31">
        <v>22</v>
      </c>
    </row>
    <row r="40" spans="1:20" ht="12.75">
      <c r="A40" s="158" t="s">
        <v>348</v>
      </c>
      <c r="B40" s="159">
        <v>34822</v>
      </c>
      <c r="C40" s="160">
        <v>0.4</v>
      </c>
      <c r="D40" s="158">
        <v>23</v>
      </c>
      <c r="E40" s="158" t="s">
        <v>348</v>
      </c>
      <c r="F40" s="159">
        <v>53432</v>
      </c>
      <c r="G40" s="160">
        <v>-0.7</v>
      </c>
      <c r="H40" s="158">
        <v>23</v>
      </c>
      <c r="I40" s="158" t="s">
        <v>348</v>
      </c>
      <c r="J40" s="159">
        <v>51527</v>
      </c>
      <c r="K40" s="160">
        <v>-1</v>
      </c>
      <c r="L40" s="158">
        <v>23</v>
      </c>
      <c r="M40" s="158" t="s">
        <v>348</v>
      </c>
      <c r="N40" s="159">
        <v>139781</v>
      </c>
      <c r="O40" s="160">
        <v>-0.5</v>
      </c>
      <c r="P40" s="158">
        <v>23</v>
      </c>
      <c r="Q40" s="158" t="s">
        <v>348</v>
      </c>
      <c r="R40" s="159">
        <v>441576</v>
      </c>
      <c r="S40" s="160">
        <v>-0.4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155" t="s">
        <v>351</v>
      </c>
      <c r="B45" s="156"/>
      <c r="C45" s="157"/>
      <c r="D45" s="155">
        <v>26</v>
      </c>
      <c r="E45" s="155" t="s">
        <v>351</v>
      </c>
      <c r="F45" s="156"/>
      <c r="G45" s="157"/>
      <c r="H45" s="155">
        <v>26</v>
      </c>
      <c r="I45" s="155" t="s">
        <v>351</v>
      </c>
      <c r="J45" s="156"/>
      <c r="K45" s="157"/>
      <c r="L45" s="155">
        <v>26</v>
      </c>
      <c r="M45" s="155" t="s">
        <v>351</v>
      </c>
      <c r="N45" s="156"/>
      <c r="O45" s="157"/>
      <c r="P45" s="155">
        <v>26</v>
      </c>
      <c r="Q45" s="155" t="s">
        <v>351</v>
      </c>
      <c r="R45" s="156"/>
      <c r="S45" s="157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34822</v>
      </c>
      <c r="C47" s="126">
        <v>0.4</v>
      </c>
      <c r="D47" s="31">
        <v>28</v>
      </c>
      <c r="E47" s="31" t="s">
        <v>353</v>
      </c>
      <c r="F47" s="32">
        <v>53432</v>
      </c>
      <c r="G47" s="126">
        <v>-0.7</v>
      </c>
      <c r="H47" s="31">
        <v>28</v>
      </c>
      <c r="I47" s="31" t="s">
        <v>353</v>
      </c>
      <c r="J47" s="32">
        <v>51527</v>
      </c>
      <c r="K47" s="126">
        <v>-1</v>
      </c>
      <c r="L47" s="31">
        <v>28</v>
      </c>
      <c r="M47" s="31" t="s">
        <v>353</v>
      </c>
      <c r="N47" s="32">
        <v>139781</v>
      </c>
      <c r="O47" s="126">
        <v>-0.5</v>
      </c>
      <c r="P47" s="31">
        <v>28</v>
      </c>
      <c r="Q47" s="31" t="s">
        <v>353</v>
      </c>
      <c r="R47" s="32">
        <v>441576</v>
      </c>
      <c r="S47" s="126">
        <v>-0.4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155" t="s">
        <v>356</v>
      </c>
      <c r="B52" s="156"/>
      <c r="C52" s="157"/>
      <c r="D52" s="155">
        <v>31</v>
      </c>
      <c r="E52" s="155" t="s">
        <v>356</v>
      </c>
      <c r="F52" s="156"/>
      <c r="G52" s="157"/>
      <c r="H52" s="155">
        <v>31</v>
      </c>
      <c r="I52" s="155" t="s">
        <v>356</v>
      </c>
      <c r="J52" s="156"/>
      <c r="K52" s="157"/>
      <c r="L52" s="155">
        <v>31</v>
      </c>
      <c r="M52" s="155" t="s">
        <v>356</v>
      </c>
      <c r="N52" s="156"/>
      <c r="O52" s="157"/>
      <c r="P52" s="155">
        <v>31</v>
      </c>
      <c r="Q52" s="155" t="s">
        <v>356</v>
      </c>
      <c r="R52" s="156"/>
      <c r="S52" s="157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155" t="s">
        <v>360</v>
      </c>
      <c r="B58" s="156"/>
      <c r="C58" s="157"/>
      <c r="D58" s="155">
        <v>35</v>
      </c>
      <c r="E58" s="155" t="s">
        <v>360</v>
      </c>
      <c r="F58" s="156"/>
      <c r="G58" s="157"/>
      <c r="H58" s="155">
        <v>35</v>
      </c>
      <c r="I58" s="155" t="s">
        <v>360</v>
      </c>
      <c r="J58" s="156"/>
      <c r="K58" s="157"/>
      <c r="L58" s="155">
        <v>35</v>
      </c>
      <c r="M58" s="155" t="s">
        <v>360</v>
      </c>
      <c r="N58" s="156"/>
      <c r="O58" s="157"/>
      <c r="P58" s="155">
        <v>35</v>
      </c>
      <c r="Q58" s="155" t="s">
        <v>360</v>
      </c>
      <c r="R58" s="156"/>
      <c r="S58" s="157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34822</v>
      </c>
      <c r="C63" s="167">
        <v>0.4</v>
      </c>
      <c r="D63" s="165">
        <v>38</v>
      </c>
      <c r="E63" s="165" t="s">
        <v>30</v>
      </c>
      <c r="F63" s="166">
        <v>53432</v>
      </c>
      <c r="G63" s="167">
        <v>-0.7</v>
      </c>
      <c r="H63" s="165">
        <v>38</v>
      </c>
      <c r="I63" s="165" t="s">
        <v>30</v>
      </c>
      <c r="J63" s="166">
        <v>51527</v>
      </c>
      <c r="K63" s="167">
        <v>-1</v>
      </c>
      <c r="L63" s="165">
        <v>38</v>
      </c>
      <c r="M63" s="165" t="s">
        <v>30</v>
      </c>
      <c r="N63" s="166">
        <v>139781</v>
      </c>
      <c r="O63" s="167">
        <v>-0.5</v>
      </c>
      <c r="P63" s="165">
        <v>38</v>
      </c>
      <c r="Q63" s="165" t="s">
        <v>30</v>
      </c>
      <c r="R63" s="166">
        <v>441576</v>
      </c>
      <c r="S63" s="167">
        <v>-0.4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364</v>
      </c>
    </row>
    <row r="2" spans="1:19" ht="12.75" customHeight="1">
      <c r="A2" s="225" t="s">
        <v>340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341</v>
      </c>
      <c r="D3" s="55"/>
      <c r="E3" s="245" t="s">
        <v>108</v>
      </c>
      <c r="F3" s="246"/>
      <c r="G3" s="125" t="s">
        <v>341</v>
      </c>
      <c r="H3" s="55"/>
      <c r="I3" s="245" t="s">
        <v>121</v>
      </c>
      <c r="J3" s="246"/>
      <c r="K3" s="125" t="s">
        <v>341</v>
      </c>
      <c r="L3" s="55"/>
      <c r="M3" s="245" t="s">
        <v>365</v>
      </c>
      <c r="N3" s="246"/>
      <c r="O3" s="125" t="s">
        <v>341</v>
      </c>
      <c r="P3" s="55"/>
      <c r="Q3" s="245" t="s">
        <v>132</v>
      </c>
      <c r="R3" s="246"/>
      <c r="S3" s="125" t="s">
        <v>341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71" t="s">
        <v>56</v>
      </c>
    </row>
    <row r="6" spans="1:20" ht="12.75">
      <c r="A6" s="31" t="s">
        <v>345</v>
      </c>
      <c r="B6" s="32">
        <v>36911</v>
      </c>
      <c r="C6" s="126">
        <v>2</v>
      </c>
      <c r="D6" s="31">
        <v>1</v>
      </c>
      <c r="E6" s="31" t="s">
        <v>345</v>
      </c>
      <c r="F6" s="32">
        <v>81838</v>
      </c>
      <c r="G6" s="126">
        <v>1.3</v>
      </c>
      <c r="H6" s="31">
        <v>1</v>
      </c>
      <c r="I6" s="31" t="s">
        <v>345</v>
      </c>
      <c r="J6" s="32">
        <v>35503</v>
      </c>
      <c r="K6" s="126">
        <v>1.6</v>
      </c>
      <c r="L6" s="31">
        <v>1</v>
      </c>
      <c r="M6" s="31" t="s">
        <v>345</v>
      </c>
      <c r="N6" s="32">
        <v>154252</v>
      </c>
      <c r="O6" s="126">
        <v>1.5</v>
      </c>
      <c r="P6" s="31">
        <v>1</v>
      </c>
      <c r="Q6" s="31" t="s">
        <v>345</v>
      </c>
      <c r="R6" s="32">
        <v>225714</v>
      </c>
      <c r="S6" s="126">
        <v>1.3</v>
      </c>
      <c r="T6" s="31">
        <v>1</v>
      </c>
    </row>
    <row r="7" spans="1:20" ht="12.75">
      <c r="A7" s="31" t="s">
        <v>346</v>
      </c>
      <c r="B7" s="32">
        <v>35634</v>
      </c>
      <c r="C7" s="126">
        <v>3</v>
      </c>
      <c r="D7" s="31">
        <v>2</v>
      </c>
      <c r="E7" s="31" t="s">
        <v>346</v>
      </c>
      <c r="F7" s="32">
        <v>78794</v>
      </c>
      <c r="G7" s="126">
        <v>1.6</v>
      </c>
      <c r="H7" s="31">
        <v>2</v>
      </c>
      <c r="I7" s="31" t="s">
        <v>346</v>
      </c>
      <c r="J7" s="32">
        <v>34194</v>
      </c>
      <c r="K7" s="126">
        <v>1.5</v>
      </c>
      <c r="L7" s="31">
        <v>2</v>
      </c>
      <c r="M7" s="31" t="s">
        <v>346</v>
      </c>
      <c r="N7" s="32">
        <v>148623</v>
      </c>
      <c r="O7" s="126">
        <v>1.9</v>
      </c>
      <c r="P7" s="31">
        <v>2</v>
      </c>
      <c r="Q7" s="31" t="s">
        <v>346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347</v>
      </c>
      <c r="B8" s="32">
        <v>40897</v>
      </c>
      <c r="C8" s="126">
        <v>0.6</v>
      </c>
      <c r="D8" s="31">
        <v>3</v>
      </c>
      <c r="E8" s="31" t="s">
        <v>347</v>
      </c>
      <c r="F8" s="32">
        <v>90694</v>
      </c>
      <c r="G8" s="126">
        <v>0.5</v>
      </c>
      <c r="H8" s="31">
        <v>3</v>
      </c>
      <c r="I8" s="31" t="s">
        <v>347</v>
      </c>
      <c r="J8" s="32">
        <v>38945</v>
      </c>
      <c r="K8" s="126">
        <v>0.2</v>
      </c>
      <c r="L8" s="31">
        <v>3</v>
      </c>
      <c r="M8" s="31" t="s">
        <v>347</v>
      </c>
      <c r="N8" s="32">
        <v>170536</v>
      </c>
      <c r="O8" s="126">
        <v>0.5</v>
      </c>
      <c r="P8" s="31">
        <v>3</v>
      </c>
      <c r="Q8" s="31" t="s">
        <v>347</v>
      </c>
      <c r="R8" s="32">
        <v>252535</v>
      </c>
      <c r="S8" s="126">
        <v>0.8</v>
      </c>
      <c r="T8" s="31">
        <v>3</v>
      </c>
    </row>
    <row r="9" spans="1:20" ht="12.75">
      <c r="A9" s="158" t="s">
        <v>348</v>
      </c>
      <c r="B9" s="159">
        <v>113443</v>
      </c>
      <c r="C9" s="160">
        <v>1.8</v>
      </c>
      <c r="D9" s="158">
        <v>4</v>
      </c>
      <c r="E9" s="158" t="s">
        <v>348</v>
      </c>
      <c r="F9" s="159">
        <v>251326</v>
      </c>
      <c r="G9" s="160">
        <v>1.1</v>
      </c>
      <c r="H9" s="158">
        <v>4</v>
      </c>
      <c r="I9" s="158" t="s">
        <v>348</v>
      </c>
      <c r="J9" s="159">
        <v>108643</v>
      </c>
      <c r="K9" s="160">
        <v>1.1</v>
      </c>
      <c r="L9" s="158">
        <v>4</v>
      </c>
      <c r="M9" s="158" t="s">
        <v>348</v>
      </c>
      <c r="N9" s="159">
        <v>473412</v>
      </c>
      <c r="O9" s="160">
        <v>1.3</v>
      </c>
      <c r="P9" s="158">
        <v>4</v>
      </c>
      <c r="Q9" s="158" t="s">
        <v>348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349</v>
      </c>
      <c r="B12" s="32">
        <v>40188</v>
      </c>
      <c r="C12" s="126">
        <v>0.1</v>
      </c>
      <c r="D12" s="31">
        <v>5</v>
      </c>
      <c r="E12" s="31" t="s">
        <v>349</v>
      </c>
      <c r="F12" s="32">
        <v>88316</v>
      </c>
      <c r="G12" s="126">
        <v>-0.6</v>
      </c>
      <c r="H12" s="31">
        <v>5</v>
      </c>
      <c r="I12" s="31" t="s">
        <v>349</v>
      </c>
      <c r="J12" s="32">
        <v>38548</v>
      </c>
      <c r="K12" s="126">
        <v>-1.1</v>
      </c>
      <c r="L12" s="31">
        <v>5</v>
      </c>
      <c r="M12" s="31" t="s">
        <v>349</v>
      </c>
      <c r="N12" s="32">
        <v>167053</v>
      </c>
      <c r="O12" s="126">
        <v>-0.5</v>
      </c>
      <c r="P12" s="31">
        <v>5</v>
      </c>
      <c r="Q12" s="31" t="s">
        <v>349</v>
      </c>
      <c r="R12" s="32">
        <v>248261</v>
      </c>
      <c r="S12" s="126">
        <v>-0.4</v>
      </c>
      <c r="T12" s="31">
        <v>5</v>
      </c>
    </row>
    <row r="13" spans="1:20" ht="12.75">
      <c r="A13" s="31" t="s">
        <v>350</v>
      </c>
      <c r="B13" s="32">
        <v>42400</v>
      </c>
      <c r="C13" s="126">
        <v>2.5</v>
      </c>
      <c r="D13" s="31">
        <v>6</v>
      </c>
      <c r="E13" s="31" t="s">
        <v>350</v>
      </c>
      <c r="F13" s="32">
        <v>90807</v>
      </c>
      <c r="G13" s="126">
        <v>2.2</v>
      </c>
      <c r="H13" s="31">
        <v>6</v>
      </c>
      <c r="I13" s="31" t="s">
        <v>350</v>
      </c>
      <c r="J13" s="32">
        <v>39814</v>
      </c>
      <c r="K13" s="126">
        <v>1.7</v>
      </c>
      <c r="L13" s="31">
        <v>6</v>
      </c>
      <c r="M13" s="31" t="s">
        <v>350</v>
      </c>
      <c r="N13" s="32">
        <v>173020</v>
      </c>
      <c r="O13" s="126">
        <v>2.1</v>
      </c>
      <c r="P13" s="31">
        <v>6</v>
      </c>
      <c r="Q13" s="31" t="s">
        <v>350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351</v>
      </c>
      <c r="B14" s="32">
        <v>42660</v>
      </c>
      <c r="C14" s="126">
        <v>0.7</v>
      </c>
      <c r="D14" s="31">
        <v>7</v>
      </c>
      <c r="E14" s="31" t="s">
        <v>351</v>
      </c>
      <c r="F14" s="32">
        <v>89615</v>
      </c>
      <c r="G14" s="126">
        <v>-0.1</v>
      </c>
      <c r="H14" s="31">
        <v>7</v>
      </c>
      <c r="I14" s="31" t="s">
        <v>351</v>
      </c>
      <c r="J14" s="32">
        <v>39043</v>
      </c>
      <c r="K14" s="126">
        <v>-0.2</v>
      </c>
      <c r="L14" s="31">
        <v>7</v>
      </c>
      <c r="M14" s="31" t="s">
        <v>351</v>
      </c>
      <c r="N14" s="32">
        <v>171319</v>
      </c>
      <c r="O14" s="126">
        <v>0.1</v>
      </c>
      <c r="P14" s="31">
        <v>7</v>
      </c>
      <c r="Q14" s="31" t="s">
        <v>351</v>
      </c>
      <c r="R14" s="32">
        <v>259042</v>
      </c>
      <c r="S14" s="126">
        <v>0.4</v>
      </c>
      <c r="T14" s="31">
        <v>7</v>
      </c>
    </row>
    <row r="15" spans="1:20" ht="12.75">
      <c r="A15" s="158" t="s">
        <v>352</v>
      </c>
      <c r="B15" s="159">
        <v>125249</v>
      </c>
      <c r="C15" s="160">
        <v>1.1</v>
      </c>
      <c r="D15" s="158">
        <v>8</v>
      </c>
      <c r="E15" s="158" t="s">
        <v>352</v>
      </c>
      <c r="F15" s="159">
        <v>268738</v>
      </c>
      <c r="G15" s="160">
        <v>0.5</v>
      </c>
      <c r="H15" s="158">
        <v>8</v>
      </c>
      <c r="I15" s="158" t="s">
        <v>352</v>
      </c>
      <c r="J15" s="159">
        <v>117405</v>
      </c>
      <c r="K15" s="160">
        <v>0.1</v>
      </c>
      <c r="L15" s="158">
        <v>8</v>
      </c>
      <c r="M15" s="158" t="s">
        <v>352</v>
      </c>
      <c r="N15" s="159">
        <v>511392</v>
      </c>
      <c r="O15" s="160">
        <v>0.6</v>
      </c>
      <c r="P15" s="158">
        <v>8</v>
      </c>
      <c r="Q15" s="158" t="s">
        <v>352</v>
      </c>
      <c r="R15" s="159">
        <v>767191</v>
      </c>
      <c r="S15" s="160">
        <v>0.8</v>
      </c>
      <c r="T15" s="35">
        <v>8</v>
      </c>
    </row>
    <row r="16" spans="1:20" ht="12.75">
      <c r="A16" s="31" t="s">
        <v>353</v>
      </c>
      <c r="B16" s="32">
        <v>238691</v>
      </c>
      <c r="C16" s="126">
        <v>1.4</v>
      </c>
      <c r="D16" s="31">
        <v>9</v>
      </c>
      <c r="E16" s="31" t="s">
        <v>353</v>
      </c>
      <c r="F16" s="32">
        <v>520064</v>
      </c>
      <c r="G16" s="126">
        <v>0.8</v>
      </c>
      <c r="H16" s="31">
        <v>9</v>
      </c>
      <c r="I16" s="31" t="s">
        <v>353</v>
      </c>
      <c r="J16" s="32">
        <v>226048</v>
      </c>
      <c r="K16" s="126">
        <v>0.6</v>
      </c>
      <c r="L16" s="31">
        <v>9</v>
      </c>
      <c r="M16" s="31" t="s">
        <v>353</v>
      </c>
      <c r="N16" s="32">
        <v>984804</v>
      </c>
      <c r="O16" s="126">
        <v>0.9</v>
      </c>
      <c r="P16" s="31">
        <v>9</v>
      </c>
      <c r="Q16" s="31" t="s">
        <v>353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354</v>
      </c>
      <c r="B19" s="32">
        <v>40472</v>
      </c>
      <c r="C19" s="126">
        <v>0.4</v>
      </c>
      <c r="D19" s="31">
        <v>10</v>
      </c>
      <c r="E19" s="31" t="s">
        <v>354</v>
      </c>
      <c r="F19" s="32">
        <v>89463</v>
      </c>
      <c r="G19" s="126">
        <v>0</v>
      </c>
      <c r="H19" s="31">
        <v>10</v>
      </c>
      <c r="I19" s="31" t="s">
        <v>354</v>
      </c>
      <c r="J19" s="32">
        <v>38838</v>
      </c>
      <c r="K19" s="126">
        <v>-0.3</v>
      </c>
      <c r="L19" s="31">
        <v>10</v>
      </c>
      <c r="M19" s="31" t="s">
        <v>354</v>
      </c>
      <c r="N19" s="32">
        <v>168773</v>
      </c>
      <c r="O19" s="126">
        <v>0</v>
      </c>
      <c r="P19" s="31">
        <v>10</v>
      </c>
      <c r="Q19" s="31" t="s">
        <v>354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355</v>
      </c>
      <c r="B20" s="32">
        <v>42347</v>
      </c>
      <c r="C20" s="126">
        <v>2.1</v>
      </c>
      <c r="D20" s="31">
        <v>11</v>
      </c>
      <c r="E20" s="31" t="s">
        <v>355</v>
      </c>
      <c r="F20" s="32">
        <v>91947</v>
      </c>
      <c r="G20" s="126">
        <v>0.6</v>
      </c>
      <c r="H20" s="31">
        <v>11</v>
      </c>
      <c r="I20" s="31" t="s">
        <v>355</v>
      </c>
      <c r="J20" s="32">
        <v>38852</v>
      </c>
      <c r="K20" s="126">
        <v>0.4</v>
      </c>
      <c r="L20" s="31">
        <v>11</v>
      </c>
      <c r="M20" s="31" t="s">
        <v>355</v>
      </c>
      <c r="N20" s="32">
        <v>173145</v>
      </c>
      <c r="O20" s="126">
        <v>0.9</v>
      </c>
      <c r="P20" s="31">
        <v>11</v>
      </c>
      <c r="Q20" s="31" t="s">
        <v>355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356</v>
      </c>
      <c r="B21" s="32">
        <v>39091</v>
      </c>
      <c r="C21" s="126">
        <v>-1</v>
      </c>
      <c r="D21" s="31">
        <v>12</v>
      </c>
      <c r="E21" s="31" t="s">
        <v>356</v>
      </c>
      <c r="F21" s="32">
        <v>83250</v>
      </c>
      <c r="G21" s="126">
        <v>-1.5</v>
      </c>
      <c r="H21" s="31">
        <v>12</v>
      </c>
      <c r="I21" s="31" t="s">
        <v>356</v>
      </c>
      <c r="J21" s="32">
        <v>35518</v>
      </c>
      <c r="K21" s="126">
        <v>-1.8</v>
      </c>
      <c r="L21" s="31">
        <v>12</v>
      </c>
      <c r="M21" s="31" t="s">
        <v>356</v>
      </c>
      <c r="N21" s="32">
        <v>157860</v>
      </c>
      <c r="O21" s="126">
        <v>-1.5</v>
      </c>
      <c r="P21" s="31">
        <v>12</v>
      </c>
      <c r="Q21" s="31" t="s">
        <v>356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357</v>
      </c>
      <c r="B22" s="159">
        <v>121909</v>
      </c>
      <c r="C22" s="160">
        <v>0.5</v>
      </c>
      <c r="D22" s="158">
        <v>13</v>
      </c>
      <c r="E22" s="158" t="s">
        <v>357</v>
      </c>
      <c r="F22" s="159">
        <v>264660</v>
      </c>
      <c r="G22" s="160">
        <v>-0.3</v>
      </c>
      <c r="H22" s="158">
        <v>13</v>
      </c>
      <c r="I22" s="158" t="s">
        <v>357</v>
      </c>
      <c r="J22" s="159">
        <v>113209</v>
      </c>
      <c r="K22" s="160">
        <v>-0.5</v>
      </c>
      <c r="L22" s="158">
        <v>13</v>
      </c>
      <c r="M22" s="158" t="s">
        <v>357</v>
      </c>
      <c r="N22" s="159">
        <v>499778</v>
      </c>
      <c r="O22" s="160">
        <v>-0.1</v>
      </c>
      <c r="P22" s="158">
        <v>13</v>
      </c>
      <c r="Q22" s="158" t="s">
        <v>357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358</v>
      </c>
      <c r="B25" s="32">
        <v>40692</v>
      </c>
      <c r="C25" s="126">
        <v>0.6</v>
      </c>
      <c r="D25" s="31">
        <v>14</v>
      </c>
      <c r="E25" s="31" t="s">
        <v>358</v>
      </c>
      <c r="F25" s="32">
        <v>90206</v>
      </c>
      <c r="G25" s="126">
        <v>0.5</v>
      </c>
      <c r="H25" s="31">
        <v>14</v>
      </c>
      <c r="I25" s="31" t="s">
        <v>358</v>
      </c>
      <c r="J25" s="32">
        <v>37998</v>
      </c>
      <c r="K25" s="126">
        <v>1.3</v>
      </c>
      <c r="L25" s="31">
        <v>14</v>
      </c>
      <c r="M25" s="31" t="s">
        <v>358</v>
      </c>
      <c r="N25" s="32">
        <v>168896</v>
      </c>
      <c r="O25" s="126">
        <v>0.7</v>
      </c>
      <c r="P25" s="31">
        <v>14</v>
      </c>
      <c r="Q25" s="31" t="s">
        <v>358</v>
      </c>
      <c r="R25" s="32">
        <v>252899</v>
      </c>
      <c r="S25" s="126">
        <v>0.3</v>
      </c>
      <c r="T25" s="31">
        <v>14</v>
      </c>
    </row>
    <row r="26" spans="1:20" ht="12.75">
      <c r="A26" s="31" t="s">
        <v>359</v>
      </c>
      <c r="B26" s="32">
        <v>39583</v>
      </c>
      <c r="C26" s="126">
        <v>0.3</v>
      </c>
      <c r="D26" s="31">
        <v>15</v>
      </c>
      <c r="E26" s="31" t="s">
        <v>359</v>
      </c>
      <c r="F26" s="32">
        <v>85104</v>
      </c>
      <c r="G26" s="126">
        <v>0.3</v>
      </c>
      <c r="H26" s="31">
        <v>15</v>
      </c>
      <c r="I26" s="31" t="s">
        <v>359</v>
      </c>
      <c r="J26" s="32">
        <v>36651</v>
      </c>
      <c r="K26" s="126">
        <v>0.8</v>
      </c>
      <c r="L26" s="31">
        <v>15</v>
      </c>
      <c r="M26" s="31" t="s">
        <v>359</v>
      </c>
      <c r="N26" s="32">
        <v>161338</v>
      </c>
      <c r="O26" s="126">
        <v>0.4</v>
      </c>
      <c r="P26" s="31">
        <v>15</v>
      </c>
      <c r="Q26" s="31" t="s">
        <v>359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360</v>
      </c>
      <c r="B27" s="32">
        <v>39285</v>
      </c>
      <c r="C27" s="126">
        <v>-2.3</v>
      </c>
      <c r="D27" s="31">
        <v>16</v>
      </c>
      <c r="E27" s="31" t="s">
        <v>360</v>
      </c>
      <c r="F27" s="32">
        <v>85188</v>
      </c>
      <c r="G27" s="126">
        <v>-3.2</v>
      </c>
      <c r="H27" s="31">
        <v>16</v>
      </c>
      <c r="I27" s="31" t="s">
        <v>360</v>
      </c>
      <c r="J27" s="32">
        <v>37479</v>
      </c>
      <c r="K27" s="126">
        <v>-3.5</v>
      </c>
      <c r="L27" s="31">
        <v>16</v>
      </c>
      <c r="M27" s="31" t="s">
        <v>360</v>
      </c>
      <c r="N27" s="32">
        <v>161953</v>
      </c>
      <c r="O27" s="126">
        <v>-3</v>
      </c>
      <c r="P27" s="31">
        <v>16</v>
      </c>
      <c r="Q27" s="31" t="s">
        <v>360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361</v>
      </c>
      <c r="B28" s="159">
        <v>119560</v>
      </c>
      <c r="C28" s="160">
        <v>-0.4</v>
      </c>
      <c r="D28" s="158">
        <v>17</v>
      </c>
      <c r="E28" s="158" t="s">
        <v>361</v>
      </c>
      <c r="F28" s="159">
        <v>260499</v>
      </c>
      <c r="G28" s="160">
        <v>-0.8</v>
      </c>
      <c r="H28" s="158">
        <v>17</v>
      </c>
      <c r="I28" s="158" t="s">
        <v>361</v>
      </c>
      <c r="J28" s="159">
        <v>112128</v>
      </c>
      <c r="K28" s="160">
        <v>-0.5</v>
      </c>
      <c r="L28" s="158">
        <v>17</v>
      </c>
      <c r="M28" s="158" t="s">
        <v>361</v>
      </c>
      <c r="N28" s="159">
        <v>492187</v>
      </c>
      <c r="O28" s="160">
        <v>-0.6</v>
      </c>
      <c r="P28" s="158">
        <v>17</v>
      </c>
      <c r="Q28" s="158" t="s">
        <v>361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362</v>
      </c>
      <c r="B29" s="173">
        <v>241469</v>
      </c>
      <c r="C29" s="174">
        <v>0</v>
      </c>
      <c r="D29" s="172">
        <v>18</v>
      </c>
      <c r="E29" s="172" t="s">
        <v>362</v>
      </c>
      <c r="F29" s="173">
        <v>525159</v>
      </c>
      <c r="G29" s="174">
        <v>-0.5</v>
      </c>
      <c r="H29" s="172">
        <v>18</v>
      </c>
      <c r="I29" s="172" t="s">
        <v>362</v>
      </c>
      <c r="J29" s="173">
        <v>225337</v>
      </c>
      <c r="K29" s="174">
        <v>-0.5</v>
      </c>
      <c r="L29" s="172">
        <v>18</v>
      </c>
      <c r="M29" s="172" t="s">
        <v>362</v>
      </c>
      <c r="N29" s="173">
        <v>991965</v>
      </c>
      <c r="O29" s="174">
        <v>-0.4</v>
      </c>
      <c r="P29" s="172">
        <v>18</v>
      </c>
      <c r="Q29" s="172" t="s">
        <v>362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341</v>
      </c>
      <c r="D35" s="55"/>
      <c r="E35" s="70" t="s">
        <v>108</v>
      </c>
      <c r="F35" s="104"/>
      <c r="G35" s="125" t="s">
        <v>341</v>
      </c>
      <c r="H35" s="55"/>
      <c r="I35" s="70" t="s">
        <v>121</v>
      </c>
      <c r="J35" s="104"/>
      <c r="K35" s="125" t="s">
        <v>341</v>
      </c>
      <c r="L35" s="55"/>
      <c r="M35" s="70" t="s">
        <v>365</v>
      </c>
      <c r="N35" s="104"/>
      <c r="O35" s="125" t="s">
        <v>341</v>
      </c>
      <c r="P35" s="55"/>
      <c r="Q35" s="70" t="s">
        <v>132</v>
      </c>
      <c r="R35" s="104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37438</v>
      </c>
      <c r="C37" s="126">
        <v>1.4</v>
      </c>
      <c r="D37" s="31">
        <v>20</v>
      </c>
      <c r="E37" s="31" t="s">
        <v>345</v>
      </c>
      <c r="F37" s="32">
        <v>82266</v>
      </c>
      <c r="G37" s="126">
        <v>0.5</v>
      </c>
      <c r="H37" s="31">
        <v>20</v>
      </c>
      <c r="I37" s="31" t="s">
        <v>345</v>
      </c>
      <c r="J37" s="32">
        <v>35658</v>
      </c>
      <c r="K37" s="126">
        <v>0.4</v>
      </c>
      <c r="L37" s="31">
        <v>20</v>
      </c>
      <c r="M37" s="31" t="s">
        <v>345</v>
      </c>
      <c r="N37" s="32">
        <v>155361</v>
      </c>
      <c r="O37" s="126">
        <v>0.7</v>
      </c>
      <c r="P37" s="31">
        <v>20</v>
      </c>
      <c r="Q37" s="31" t="s">
        <v>345</v>
      </c>
      <c r="R37" s="32">
        <v>226990</v>
      </c>
      <c r="S37" s="126">
        <v>0.6</v>
      </c>
      <c r="T37" s="31">
        <v>20</v>
      </c>
    </row>
    <row r="38" spans="1:20" ht="12.75">
      <c r="A38" s="31" t="s">
        <v>346</v>
      </c>
      <c r="B38" s="32">
        <v>35267</v>
      </c>
      <c r="C38" s="126">
        <v>-1</v>
      </c>
      <c r="D38" s="31">
        <v>21</v>
      </c>
      <c r="E38" s="31" t="s">
        <v>346</v>
      </c>
      <c r="F38" s="32">
        <v>77593</v>
      </c>
      <c r="G38" s="126">
        <v>-1.5</v>
      </c>
      <c r="H38" s="31">
        <v>21</v>
      </c>
      <c r="I38" s="31" t="s">
        <v>346</v>
      </c>
      <c r="J38" s="32">
        <v>33573</v>
      </c>
      <c r="K38" s="126">
        <v>-1.8</v>
      </c>
      <c r="L38" s="31">
        <v>21</v>
      </c>
      <c r="M38" s="31" t="s">
        <v>346</v>
      </c>
      <c r="N38" s="32">
        <v>146433</v>
      </c>
      <c r="O38" s="126">
        <v>-1.5</v>
      </c>
      <c r="P38" s="31">
        <v>21</v>
      </c>
      <c r="Q38" s="31" t="s">
        <v>346</v>
      </c>
      <c r="R38" s="32">
        <v>214586</v>
      </c>
      <c r="S38" s="126">
        <v>-1.4</v>
      </c>
      <c r="T38" s="31">
        <v>21</v>
      </c>
    </row>
    <row r="39" spans="1:20" ht="13.5" thickBot="1">
      <c r="A39" s="31" t="s">
        <v>347</v>
      </c>
      <c r="B39" s="32"/>
      <c r="C39" s="126"/>
      <c r="D39" s="31">
        <v>22</v>
      </c>
      <c r="E39" s="31" t="s">
        <v>347</v>
      </c>
      <c r="F39" s="32"/>
      <c r="G39" s="126"/>
      <c r="H39" s="31">
        <v>22</v>
      </c>
      <c r="I39" s="31" t="s">
        <v>347</v>
      </c>
      <c r="J39" s="32"/>
      <c r="K39" s="126"/>
      <c r="L39" s="31">
        <v>22</v>
      </c>
      <c r="M39" s="31" t="s">
        <v>347</v>
      </c>
      <c r="N39" s="32"/>
      <c r="O39" s="126"/>
      <c r="P39" s="31">
        <v>22</v>
      </c>
      <c r="Q39" s="31" t="s">
        <v>347</v>
      </c>
      <c r="R39" s="32"/>
      <c r="S39" s="126"/>
      <c r="T39" s="31">
        <v>22</v>
      </c>
    </row>
    <row r="40" spans="1:20" ht="12.75">
      <c r="A40" s="158" t="s">
        <v>348</v>
      </c>
      <c r="B40" s="159">
        <v>72705</v>
      </c>
      <c r="C40" s="160">
        <v>0.2</v>
      </c>
      <c r="D40" s="158">
        <v>23</v>
      </c>
      <c r="E40" s="158" t="s">
        <v>348</v>
      </c>
      <c r="F40" s="159">
        <v>159859</v>
      </c>
      <c r="G40" s="160">
        <v>-0.5</v>
      </c>
      <c r="H40" s="158">
        <v>23</v>
      </c>
      <c r="I40" s="158" t="s">
        <v>348</v>
      </c>
      <c r="J40" s="159">
        <v>69231</v>
      </c>
      <c r="K40" s="160">
        <v>-0.7</v>
      </c>
      <c r="L40" s="158">
        <v>23</v>
      </c>
      <c r="M40" s="158" t="s">
        <v>348</v>
      </c>
      <c r="N40" s="159">
        <v>301795</v>
      </c>
      <c r="O40" s="160">
        <v>-0.4</v>
      </c>
      <c r="P40" s="158">
        <v>23</v>
      </c>
      <c r="Q40" s="158" t="s">
        <v>348</v>
      </c>
      <c r="R40" s="159">
        <v>441576</v>
      </c>
      <c r="S40" s="160">
        <v>-0.4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31" t="s">
        <v>351</v>
      </c>
      <c r="B45" s="32"/>
      <c r="C45" s="126"/>
      <c r="D45" s="31">
        <v>26</v>
      </c>
      <c r="E45" s="31" t="s">
        <v>351</v>
      </c>
      <c r="F45" s="32"/>
      <c r="G45" s="126"/>
      <c r="H45" s="31">
        <v>26</v>
      </c>
      <c r="I45" s="31" t="s">
        <v>351</v>
      </c>
      <c r="J45" s="32"/>
      <c r="K45" s="126"/>
      <c r="L45" s="31">
        <v>26</v>
      </c>
      <c r="M45" s="31" t="s">
        <v>351</v>
      </c>
      <c r="N45" s="32"/>
      <c r="O45" s="126"/>
      <c r="P45" s="31">
        <v>26</v>
      </c>
      <c r="Q45" s="31" t="s">
        <v>351</v>
      </c>
      <c r="R45" s="32"/>
      <c r="S45" s="126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72705</v>
      </c>
      <c r="C47" s="126">
        <v>0.2</v>
      </c>
      <c r="D47" s="31">
        <v>28</v>
      </c>
      <c r="E47" s="31" t="s">
        <v>353</v>
      </c>
      <c r="F47" s="32">
        <v>159859</v>
      </c>
      <c r="G47" s="126">
        <v>-0.5</v>
      </c>
      <c r="H47" s="31">
        <v>28</v>
      </c>
      <c r="I47" s="31" t="s">
        <v>353</v>
      </c>
      <c r="J47" s="32">
        <v>69231</v>
      </c>
      <c r="K47" s="126">
        <v>-0.7</v>
      </c>
      <c r="L47" s="31">
        <v>28</v>
      </c>
      <c r="M47" s="31" t="s">
        <v>353</v>
      </c>
      <c r="N47" s="32">
        <v>301795</v>
      </c>
      <c r="O47" s="126">
        <v>-0.4</v>
      </c>
      <c r="P47" s="31">
        <v>28</v>
      </c>
      <c r="Q47" s="31" t="s">
        <v>353</v>
      </c>
      <c r="R47" s="32">
        <v>441576</v>
      </c>
      <c r="S47" s="126">
        <v>-0.4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31" t="s">
        <v>356</v>
      </c>
      <c r="B52" s="32"/>
      <c r="C52" s="126"/>
      <c r="D52" s="31">
        <v>31</v>
      </c>
      <c r="E52" s="31" t="s">
        <v>356</v>
      </c>
      <c r="F52" s="32"/>
      <c r="G52" s="126"/>
      <c r="H52" s="31">
        <v>31</v>
      </c>
      <c r="I52" s="31" t="s">
        <v>356</v>
      </c>
      <c r="J52" s="32"/>
      <c r="K52" s="126"/>
      <c r="L52" s="31">
        <v>31</v>
      </c>
      <c r="M52" s="31" t="s">
        <v>356</v>
      </c>
      <c r="N52" s="32"/>
      <c r="O52" s="126"/>
      <c r="P52" s="31">
        <v>31</v>
      </c>
      <c r="Q52" s="31" t="s">
        <v>356</v>
      </c>
      <c r="R52" s="32"/>
      <c r="S52" s="126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31" t="s">
        <v>360</v>
      </c>
      <c r="B58" s="32"/>
      <c r="C58" s="126"/>
      <c r="D58" s="31">
        <v>35</v>
      </c>
      <c r="E58" s="31" t="s">
        <v>360</v>
      </c>
      <c r="F58" s="32"/>
      <c r="G58" s="126"/>
      <c r="H58" s="31">
        <v>35</v>
      </c>
      <c r="I58" s="31" t="s">
        <v>360</v>
      </c>
      <c r="J58" s="32"/>
      <c r="K58" s="126"/>
      <c r="L58" s="31">
        <v>35</v>
      </c>
      <c r="M58" s="31" t="s">
        <v>360</v>
      </c>
      <c r="N58" s="32"/>
      <c r="O58" s="126"/>
      <c r="P58" s="31">
        <v>35</v>
      </c>
      <c r="Q58" s="31" t="s">
        <v>360</v>
      </c>
      <c r="R58" s="32"/>
      <c r="S58" s="126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72705</v>
      </c>
      <c r="C63" s="167">
        <v>0.2</v>
      </c>
      <c r="D63" s="165">
        <v>38</v>
      </c>
      <c r="E63" s="165" t="s">
        <v>30</v>
      </c>
      <c r="F63" s="166">
        <v>159859</v>
      </c>
      <c r="G63" s="167">
        <v>-0.5</v>
      </c>
      <c r="H63" s="165">
        <v>38</v>
      </c>
      <c r="I63" s="165" t="s">
        <v>30</v>
      </c>
      <c r="J63" s="166">
        <v>69231</v>
      </c>
      <c r="K63" s="167">
        <v>-0.7</v>
      </c>
      <c r="L63" s="165">
        <v>38</v>
      </c>
      <c r="M63" s="165" t="s">
        <v>30</v>
      </c>
      <c r="N63" s="166">
        <v>301795</v>
      </c>
      <c r="O63" s="167">
        <v>-0.4</v>
      </c>
      <c r="P63" s="165">
        <v>38</v>
      </c>
      <c r="Q63" s="165" t="s">
        <v>30</v>
      </c>
      <c r="R63" s="166">
        <v>441576</v>
      </c>
      <c r="S63" s="167">
        <v>-0.4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366</v>
      </c>
      <c r="N1" s="15" t="s">
        <v>367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2013-04-16T14:55:28Z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