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<sst xmlns="http://schemas.openxmlformats.org/spreadsheetml/2006/main" count="2547" uniqueCount="815">
  <si>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</si>
  <si>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</si>
  <si>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</si>
  <si>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</si>
  <si>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</si>
  <si>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</si>
  <si>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</si>
  <si>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</si>
  <si>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</si>
  <si>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</si>
  <si>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</si>
  <si>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</si>
  <si>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</si>
  <si>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</si>
  <si>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</si>
  <si>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</si>
  <si>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</si>
  <si>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</si>
  <si>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</si>
  <si>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</si>
  <si>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</si>
  <si>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</si>
  <si>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</si>
  <si>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</si>
  <si>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</si>
  <si>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</si>
  <si>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</si>
  <si>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</si>
  <si>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</si>
  <si>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</si>
  <si>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</si>
  <si>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</si>
  <si>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</si>
  <si>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</si>
  <si>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</si>
  <si>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</si>
  <si>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</si>
  <si>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</si>
  <si>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</si>
  <si>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</si>
  <si>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</si>
  <si>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</si>
  <si>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</si>
  <si>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</si>
  <si>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</si>
  <si>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</si>
  <si>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</si>
  <si>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</si>
  <si>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</si>
  <si>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</si>
  <si>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</si>
  <si>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</si>
  <si>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</si>
  <si>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</si>
  <si>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</si>
  <si>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</si>
  <si>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</si>
  <si>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</si>
  <si>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</si>
  <si>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</si>
  <si>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</si>
  <si>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</si>
  <si>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</si>
  <si>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</si>
  <si>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23.7</t>
  </si>
  <si>
    <t>20.0</t>
  </si>
  <si>
    <t>21.2</t>
  </si>
  <si>
    <t>19.7</t>
  </si>
  <si>
    <t>20.2</t>
  </si>
  <si>
    <t>Rural Other Arterial</t>
  </si>
  <si>
    <t>27.2</t>
  </si>
  <si>
    <t>26.2</t>
  </si>
  <si>
    <t>30.9</t>
  </si>
  <si>
    <t>30.6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</si>
  <si>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</si>
  <si>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</si>
  <si>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</si>
  <si>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</si>
  <si>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</si>
  <si>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</si>
  <si>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</si>
  <si>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</si>
  <si>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</si>
  <si>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</si>
  <si>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</si>
  <si>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</si>
  <si>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</si>
  <si>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</si>
  <si>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</si>
  <si>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</si>
  <si>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</si>
  <si>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28.0</t>
  </si>
  <si>
    <t>27.0</t>
  </si>
  <si>
    <t>Urban Interstate</t>
  </si>
  <si>
    <t>37.3</t>
  </si>
  <si>
    <t>35.2</t>
  </si>
  <si>
    <t>40.6</t>
  </si>
  <si>
    <t>42.9</t>
  </si>
  <si>
    <t>42.6</t>
  </si>
  <si>
    <t>41.2</t>
  </si>
  <si>
    <t>39.7</t>
  </si>
  <si>
    <t>41.6</t>
  </si>
  <si>
    <t>39.4</t>
  </si>
  <si>
    <t>39.8</t>
  </si>
  <si>
    <t>Urban Other Arterial</t>
  </si>
  <si>
    <t>82.2</t>
  </si>
  <si>
    <t>77.7</t>
  </si>
  <si>
    <t>88.9</t>
  </si>
  <si>
    <t>89.6</t>
  </si>
  <si>
    <t>91.4</t>
  </si>
  <si>
    <t>89.0</t>
  </si>
  <si>
    <t>90.4</t>
  </si>
  <si>
    <t>92.5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</si>
  <si>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</si>
  <si>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</si>
  <si>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</si>
  <si>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</si>
  <si>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</si>
  <si>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</si>
  <si>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</si>
  <si>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</si>
  <si>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</si>
  <si>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</si>
  <si>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</si>
  <si>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</si>
  <si>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</si>
  <si>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</si>
  <si>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</si>
  <si>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37.8</t>
  </si>
  <si>
    <t>All Systems</t>
  </si>
  <si>
    <t>226.7</t>
  </si>
  <si>
    <t>214.5</t>
  </si>
  <si>
    <t>248.6</t>
  </si>
  <si>
    <t>250.3</t>
  </si>
  <si>
    <t>261.8</t>
  </si>
  <si>
    <t>258.0</t>
  </si>
  <si>
    <t>263.2</t>
  </si>
  <si>
    <t>266.9</t>
  </si>
  <si>
    <t>241.1</t>
  </si>
  <si>
    <t>257.6</t>
  </si>
  <si>
    <t>238.6</t>
  </si>
  <si>
    <t>239.7</t>
  </si>
  <si>
    <t>2014 Individual monthly vehicle-miles in Billions*</t>
  </si>
  <si>
    <t>17.8</t>
  </si>
  <si>
    <t>16.7</t>
  </si>
  <si>
    <t>20.4</t>
  </si>
  <si>
    <t>21.3</t>
  </si>
  <si>
    <t>26.8</t>
  </si>
  <si>
    <t>26.1</t>
  </si>
  <si>
    <t>26.0</t>
  </si>
  <si>
    <t>24.7</t>
  </si>
  <si>
    <t>29.5</t>
  </si>
  <si>
    <t>30.7</t>
  </si>
  <si>
    <t>37.0</t>
  </si>
  <si>
    <t>34.9</t>
  </si>
  <si>
    <t>40.7</t>
  </si>
  <si>
    <t>41.4</t>
  </si>
  <si>
    <t>81.3</t>
  </si>
  <si>
    <t>77.1</t>
  </si>
  <si>
    <t>89.2</t>
  </si>
  <si>
    <t>90.7</t>
  </si>
  <si>
    <t>34.8</t>
  </si>
  <si>
    <t>38.3</t>
  </si>
  <si>
    <t>39.3</t>
  </si>
  <si>
    <t>223.8</t>
  </si>
  <si>
    <t>212.6</t>
  </si>
  <si>
    <t>249.1</t>
  </si>
  <si>
    <t>254.9</t>
  </si>
  <si>
    <t>Percent Change In Individual Monthly Travel 2013 vs 2014</t>
  </si>
  <si>
    <t>-0.5</t>
  </si>
  <si>
    <t>-0.9</t>
  </si>
  <si>
    <t>-0.2</t>
  </si>
  <si>
    <t>4.6</t>
  </si>
  <si>
    <t>-1.5</t>
  </si>
  <si>
    <t>-0.4</t>
  </si>
  <si>
    <t>0.2</t>
  </si>
  <si>
    <t>2.8</t>
  </si>
  <si>
    <t>-1.7</t>
  </si>
  <si>
    <t>-1.2</t>
  </si>
  <si>
    <t>2.1</t>
  </si>
  <si>
    <t>-0.8</t>
  </si>
  <si>
    <t>-1.0</t>
  </si>
  <si>
    <t>0.4</t>
  </si>
  <si>
    <t>1.9</t>
  </si>
  <si>
    <t>-1.1</t>
  </si>
  <si>
    <t>-0.7</t>
  </si>
  <si>
    <t>0.3</t>
  </si>
  <si>
    <t>1.2</t>
  </si>
  <si>
    <t>-2.3</t>
  </si>
  <si>
    <t>0.7</t>
  </si>
  <si>
    <t>-1.3</t>
  </si>
  <si>
    <t>1.8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</si>
  <si>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</si>
  <si>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</si>
  <si>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</si>
  <si>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</si>
  <si>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</si>
  <si>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</si>
  <si>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</si>
  <si>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143.5</t>
  </si>
  <si>
    <t>167.1</t>
  </si>
  <si>
    <t>187.2</t>
  </si>
  <si>
    <t>208.3</t>
  </si>
  <si>
    <t>228.0</t>
  </si>
  <si>
    <t>248.2</t>
  </si>
  <si>
    <t>53.4</t>
  </si>
  <si>
    <t>84.3</t>
  </si>
  <si>
    <t>114.9</t>
  </si>
  <si>
    <t>148.1</t>
  </si>
  <si>
    <t>181.4</t>
  </si>
  <si>
    <t>216.8</t>
  </si>
  <si>
    <t>251.9</t>
  </si>
  <si>
    <t>283.4</t>
  </si>
  <si>
    <t>316.3</t>
  </si>
  <si>
    <t>346.4</t>
  </si>
  <si>
    <t>375.6</t>
  </si>
  <si>
    <t>51.4</t>
  </si>
  <si>
    <t>81.0</t>
  </si>
  <si>
    <t>111.1</t>
  </si>
  <si>
    <t>143.2</t>
  </si>
  <si>
    <t>175.2</t>
  </si>
  <si>
    <t>241.6</t>
  </si>
  <si>
    <t>271.4</t>
  </si>
  <si>
    <t>302.8</t>
  </si>
  <si>
    <t>330.8</t>
  </si>
  <si>
    <t>357.9</t>
  </si>
  <si>
    <t>72.5</t>
  </si>
  <si>
    <t>113.1</t>
  </si>
  <si>
    <t>153.7</t>
  </si>
  <si>
    <t>196.6</t>
  </si>
  <si>
    <t>239.2</t>
  </si>
  <si>
    <t>280.4</t>
  </si>
  <si>
    <t>323.3</t>
  </si>
  <si>
    <t>363.1</t>
  </si>
  <si>
    <t>404.7</t>
  </si>
  <si>
    <t>444.1</t>
  </si>
  <si>
    <t>483.9</t>
  </si>
  <si>
    <t>159.9</t>
  </si>
  <si>
    <t>248.8</t>
  </si>
  <si>
    <t>338.4</t>
  </si>
  <si>
    <t>429.8</t>
  </si>
  <si>
    <t>518.8</t>
  </si>
  <si>
    <t>609.2</t>
  </si>
  <si>
    <t>701.7</t>
  </si>
  <si>
    <t>785.5</t>
  </si>
  <si>
    <t>877.2</t>
  </si>
  <si>
    <t>962.0</t>
  </si>
  <si>
    <t>1047.7</t>
  </si>
  <si>
    <t>69.2</t>
  </si>
  <si>
    <t>107.3</t>
  </si>
  <si>
    <t>146.3</t>
  </si>
  <si>
    <t>186.5</t>
  </si>
  <si>
    <t>225.3</t>
  </si>
  <si>
    <t>264.8</t>
  </si>
  <si>
    <t>304.3</t>
  </si>
  <si>
    <t>340.5</t>
  </si>
  <si>
    <t>379.2</t>
  </si>
  <si>
    <t>415.7</t>
  </si>
  <si>
    <t>453.5</t>
  </si>
  <si>
    <t>441.1</t>
  </si>
  <si>
    <t>689.7</t>
  </si>
  <si>
    <t>940.0</t>
  </si>
  <si>
    <t>1201.8</t>
  </si>
  <si>
    <t>1459.8</t>
  </si>
  <si>
    <t>1723.0</t>
  </si>
  <si>
    <t>1989.9</t>
  </si>
  <si>
    <t>2231.0</t>
  </si>
  <si>
    <t>2488.6</t>
  </si>
  <si>
    <t>2727.2</t>
  </si>
  <si>
    <t>2966.9</t>
  </si>
  <si>
    <t>2014 Cumulative monthly vehicle-miles in Billions*</t>
  </si>
  <si>
    <t>34.5</t>
  </si>
  <si>
    <t>54.9</t>
  </si>
  <si>
    <t>76.2</t>
  </si>
  <si>
    <t>52.9</t>
  </si>
  <si>
    <t>115.3</t>
  </si>
  <si>
    <t>50.7</t>
  </si>
  <si>
    <t>80.2</t>
  </si>
  <si>
    <t>111.0</t>
  </si>
  <si>
    <t>71.9</t>
  </si>
  <si>
    <t>112.6</t>
  </si>
  <si>
    <t>154.0</t>
  </si>
  <si>
    <t>158.5</t>
  </si>
  <si>
    <t>247.7</t>
  </si>
  <si>
    <t>67.9</t>
  </si>
  <si>
    <t>106.2</t>
  </si>
  <si>
    <t>145.5</t>
  </si>
  <si>
    <t>436.3</t>
  </si>
  <si>
    <t>685.5</t>
  </si>
  <si>
    <t>940.3</t>
  </si>
  <si>
    <t>Percent Change In Cumulative Monthly Travel 2013 vs 2014</t>
  </si>
  <si>
    <t>0.9</t>
  </si>
  <si>
    <t>-1.4</t>
  </si>
  <si>
    <t>0.0</t>
  </si>
  <si>
    <t>-1.8</t>
  </si>
  <si>
    <t>-0.6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</si>
  <si>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</si>
  <si>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</si>
  <si>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</si>
  <si>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</si>
  <si>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</si>
  <si>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</si>
  <si>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</si>
  <si>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</si>
  <si>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</si>
  <si>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</si>
  <si>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</si>
  <si>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</si>
  <si>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</si>
  <si>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</si>
  <si>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</si>
  <si>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</si>
  <si>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</si>
  <si>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</si>
  <si>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</si>
  <si>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</si>
  <si>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</si>
  <si>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</si>
  <si>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</si>
  <si>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</si>
  <si>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</si>
  <si>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</si>
  <si>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</si>
  <si>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</si>
  <si>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</si>
  <si>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</si>
  <si>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</si>
  <si>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</si>
  <si>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</si>
  <si>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</si>
  <si>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</si>
  <si>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</si>
  <si>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</si>
  <si>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</si>
  <si>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</si>
  <si>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</si>
  <si>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</si>
  <si>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</si>
  <si>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</si>
  <si>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</si>
  <si>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</si>
  <si>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</si>
  <si>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</si>
  <si>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</si>
  <si>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</si>
  <si>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</si>
  <si>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</si>
  <si>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</si>
  <si>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</si>
  <si>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</si>
  <si>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</si>
  <si>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</si>
  <si>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</si>
  <si>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</si>
  <si>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</si>
  <si>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</si>
  <si>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</si>
  <si>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</si>
  <si>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</si>
  <si>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</si>
  <si>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</si>
  <si>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</si>
  <si>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</si>
  <si>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</si>
  <si>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</si>
  <si>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</si>
  <si>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</si>
  <si>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</si>
  <si>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</si>
  <si>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</si>
  <si>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</si>
  <si>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</si>
  <si>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</si>
  <si>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</si>
  <si>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</si>
  <si>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</si>
  <si>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</si>
  <si>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</si>
  <si>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</si>
  <si>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</si>
  <si>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</si>
  <si>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</si>
  <si>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</si>
  <si>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</si>
  <si>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</si>
  <si>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</si>
  <si>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</si>
  <si>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</si>
  <si>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</si>
  <si>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</si>
  <si>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</si>
  <si>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</si>
  <si>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</si>
  <si>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</si>
  <si>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</si>
  <si>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</si>
  <si>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</si>
  <si>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</si>
  <si>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</si>
  <si>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</si>
  <si>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</si>
  <si>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</si>
  <si>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</si>
  <si>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</si>
  <si>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</si>
  <si>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</si>
  <si>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</si>
  <si>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</si>
  <si>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</si>
  <si>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</si>
  <si>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</si>
  <si>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</si>
  <si>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</si>
  <si>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</si>
  <si>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</si>
  <si>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</si>
  <si>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</si>
  <si>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</si>
  <si>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</si>
  <si>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</si>
  <si>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</si>
  <si>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</si>
  <si>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</si>
  <si>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</si>
  <si>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</si>
  <si>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</si>
  <si>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</si>
  <si>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</si>
  <si>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</si>
  <si>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</si>
  <si>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</si>
  <si>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</si>
  <si>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April</t>
  </si>
  <si>
    <t>57.8</t>
  </si>
  <si>
    <t>56.6</t>
  </si>
  <si>
    <t>51.8</t>
  </si>
  <si>
    <t>53.7</t>
  </si>
  <si>
    <t>83.4</t>
  </si>
  <si>
    <t>171.4</t>
  </si>
  <si>
    <t>2.3</t>
  </si>
  <si>
    <t>1.5</t>
  </si>
  <si>
    <t>3.0</t>
  </si>
  <si>
    <t>-0.1</t>
  </si>
  <si>
    <t>2012</t>
  </si>
  <si>
    <t>June12,2014</t>
  </si>
  <si>
    <t>March 2013</t>
  </si>
  <si>
    <t>June 12, 2014</t>
  </si>
  <si>
    <t>Page 2 - table</t>
  </si>
  <si>
    <t>year_record</t>
  </si>
  <si>
    <t>tmonth</t>
  </si>
  <si>
    <t>yearToDate</t>
  </si>
  <si>
    <t>moving</t>
  </si>
  <si>
    <t>1989</t>
  </si>
  <si>
    <t>174320.000000</t>
  </si>
  <si>
    <t>655793.000000</t>
  </si>
  <si>
    <t>2056112.000000</t>
  </si>
  <si>
    <t>1990</t>
  </si>
  <si>
    <t>179033.000000</t>
  </si>
  <si>
    <t>674963.000000</t>
  </si>
  <si>
    <t>2126210.000000</t>
  </si>
  <si>
    <t>1991</t>
  </si>
  <si>
    <t>179538.000000</t>
  </si>
  <si>
    <t>669854.000000</t>
  </si>
  <si>
    <t>2142392.000000</t>
  </si>
  <si>
    <t>1992</t>
  </si>
  <si>
    <t>186069.000000</t>
  </si>
  <si>
    <t>697702.000000</t>
  </si>
  <si>
    <t>2200062.000000</t>
  </si>
  <si>
    <t>1993</t>
  </si>
  <si>
    <t>188737.000000</t>
  </si>
  <si>
    <t>711130.000000</t>
  </si>
  <si>
    <t>2260579.000000</t>
  </si>
  <si>
    <t>1994</t>
  </si>
  <si>
    <t>195407.000000</t>
  </si>
  <si>
    <t>727355.000000</t>
  </si>
  <si>
    <t>2312930.000000</t>
  </si>
  <si>
    <t>1995</t>
  </si>
  <si>
    <t>198213.000000</t>
  </si>
  <si>
    <t>764330.000000</t>
  </si>
  <si>
    <t>2394562.000000</t>
  </si>
  <si>
    <t>1996</t>
  </si>
  <si>
    <t>205253.000000</t>
  </si>
  <si>
    <t>769452.000000</t>
  </si>
  <si>
    <t>2427897.000000</t>
  </si>
  <si>
    <t>1997</t>
  </si>
  <si>
    <t>211290.000000</t>
  </si>
  <si>
    <t>797319.000000</t>
  </si>
  <si>
    <t>2510068.000000</t>
  </si>
  <si>
    <t>1998</t>
  </si>
  <si>
    <t>217921.000000</t>
  </si>
  <si>
    <t>816180.000000</t>
  </si>
  <si>
    <t>2579234.000000</t>
  </si>
  <si>
    <t>1999</t>
  </si>
  <si>
    <t>220996.000000</t>
  </si>
  <si>
    <t>826825.000000</t>
  </si>
  <si>
    <t>2636008.000000</t>
  </si>
  <si>
    <t>2000</t>
  </si>
  <si>
    <t>227698.000000</t>
  </si>
  <si>
    <t>862891.000000</t>
  </si>
  <si>
    <t>2715525.000000</t>
  </si>
  <si>
    <t>2001</t>
  </si>
  <si>
    <t>232513.000000</t>
  </si>
  <si>
    <t>875662.000000</t>
  </si>
  <si>
    <t>2759697.000000</t>
  </si>
  <si>
    <t>2002</t>
  </si>
  <si>
    <t>237226.000000</t>
  </si>
  <si>
    <t>896748.000000</t>
  </si>
  <si>
    <t>2816697.000000</t>
  </si>
  <si>
    <t>2003</t>
  </si>
  <si>
    <t>239415.000000</t>
  </si>
  <si>
    <t>898305.000000</t>
  </si>
  <si>
    <t>2857067.000000</t>
  </si>
  <si>
    <t>2004</t>
  </si>
  <si>
    <t>250968.000000</t>
  </si>
  <si>
    <t>938530.000000</t>
  </si>
  <si>
    <t>2930447.000000</t>
  </si>
  <si>
    <t>2005</t>
  </si>
  <si>
    <t>250860.000000</t>
  </si>
  <si>
    <t>948085.000000</t>
  </si>
  <si>
    <t>2974344.000000</t>
  </si>
  <si>
    <t>2006</t>
  </si>
  <si>
    <t>250665.000000</t>
  </si>
  <si>
    <t>961342.000000</t>
  </si>
  <si>
    <t>3002687.000000</t>
  </si>
  <si>
    <t>2007</t>
  </si>
  <si>
    <t>252734.000000</t>
  </si>
  <si>
    <t>965494.000000</t>
  </si>
  <si>
    <t>3018523.000000</t>
  </si>
  <si>
    <t>2008</t>
  </si>
  <si>
    <t>252699.000000</t>
  </si>
  <si>
    <t>960669.000000</t>
  </si>
  <si>
    <t>3026299.000000</t>
  </si>
  <si>
    <t>2009</t>
  </si>
  <si>
    <t>251481.000000</t>
  </si>
  <si>
    <t>941785.000000</t>
  </si>
  <si>
    <t>2957644.000000</t>
  </si>
  <si>
    <t>2010</t>
  </si>
  <si>
    <t>254014.000000</t>
  </si>
  <si>
    <t>937017.000000</t>
  </si>
  <si>
    <t>2951995.000000</t>
  </si>
  <si>
    <t>2011</t>
  </si>
  <si>
    <t>249309.000000</t>
  </si>
  <si>
    <t>935990.000000</t>
  </si>
  <si>
    <t>2965935.000000</t>
  </si>
  <si>
    <t>248261.000000</t>
  </si>
  <si>
    <t>944166.000000</t>
  </si>
  <si>
    <t>2953991.000000</t>
  </si>
  <si>
    <t>2013</t>
  </si>
  <si>
    <t>250303.000000</t>
  </si>
  <si>
    <t>940029.000000</t>
  </si>
  <si>
    <t>2950053.000000</t>
  </si>
  <si>
    <t>254859.000000</t>
  </si>
  <si>
    <t>940310.000000</t>
  </si>
  <si>
    <t>2967146.000000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</si>
  <si>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</si>
  <si>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</si>
  <si>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</si>
  <si>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</si>
  <si>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</si>
  <si>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</si>
  <si>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</si>
  <si>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</si>
  <si>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</si>
  <si>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</si>
  <si>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</si>
  <si>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</si>
  <si>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</si>
  <si>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</si>
  <si>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</si>
  <si>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2128</t>
  </si>
  <si>
    <t>5</t>
  </si>
  <si>
    <t>2132</t>
  </si>
  <si>
    <t>6</t>
  </si>
  <si>
    <t>June</t>
  </si>
  <si>
    <t>2138</t>
  </si>
  <si>
    <t>7</t>
  </si>
  <si>
    <t>July</t>
  </si>
  <si>
    <t>2142</t>
  </si>
  <si>
    <t>8</t>
  </si>
  <si>
    <t>August</t>
  </si>
  <si>
    <t>2145</t>
  </si>
  <si>
    <t>9</t>
  </si>
  <si>
    <t>September</t>
  </si>
  <si>
    <t>2146</t>
  </si>
  <si>
    <t>10</t>
  </si>
  <si>
    <t>October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</si>
  <si>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</si>
  <si>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</si>
  <si>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</si>
  <si>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</si>
  <si>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</si>
  <si>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</si>
  <si>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</si>
  <si>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</si>
  <si>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</si>
  <si>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</si>
  <si>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</si>
  <si>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</si>
  <si>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</si>
  <si>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</si>
  <si>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</si>
  <si>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</si>
  <si>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</si>
  <si>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</si>
  <si>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</si>
  <si>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</si>
  <si>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</si>
  <si>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</si>
  <si>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</si>
  <si>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</si>
  <si>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</si>
  <si>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</si>
  <si>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</si>
  <si>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</si>
  <si>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</si>
  <si>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</si>
  <si>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</si>
  <si>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</si>
  <si>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</si>
  <si>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</si>
  <si>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</si>
  <si>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</si>
  <si>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</si>
  <si>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</si>
  <si>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</si>
  <si>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</si>
  <si>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</si>
  <si>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</si>
  <si>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</si>
  <si>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</si>
  <si>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</si>
  <si>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</si>
  <si>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</si>
  <si>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</si>
  <si>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</si>
  <si>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</si>
  <si>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</si>
  <si>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</si>
  <si>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</si>
  <si>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</si>
  <si>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</si>
  <si>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</si>
  <si>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</si>
  <si>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</si>
  <si>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</si>
  <si>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</si>
  <si>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</si>
  <si>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</si>
  <si>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</si>
  <si>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</si>
  <si>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</si>
  <si>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</si>
  <si>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</si>
  <si>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</si>
  <si>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</si>
  <si>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</si>
  <si>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</si>
  <si>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</si>
  <si>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</si>
  <si>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</si>
  <si>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</si>
  <si>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</si>
  <si>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</si>
  <si>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</si>
  <si>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</si>
  <si>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</si>
  <si>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</si>
  <si>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</si>
  <si>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</si>
  <si>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</si>
  <si>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</si>
  <si>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</si>
  <si>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</si>
  <si>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</si>
  <si>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</si>
  <si>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</si>
  <si>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</si>
  <si>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</si>
  <si>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</si>
  <si>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</si>
  <si>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</si>
  <si>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</si>
  <si>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</si>
  <si>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</si>
  <si>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</si>
  <si>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</si>
  <si>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</si>
  <si>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</si>
  <si>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</si>
  <si>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</si>
  <si>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</si>
  <si>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</si>
  <si>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</si>
  <si>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</si>
  <si>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</si>
  <si>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</si>
  <si>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</si>
  <si>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</si>
  <si>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</si>
  <si>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</si>
  <si>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</si>
  <si>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</si>
  <si>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</si>
  <si>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</si>
  <si>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</si>
  <si>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</si>
  <si>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</si>
  <si>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</si>
  <si>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</si>
  <si>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</si>
  <si>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</si>
  <si>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</si>
  <si>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</si>
  <si>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</si>
  <si>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</si>
  <si>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</si>
  <si>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</si>
  <si>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</si>
  <si>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</si>
  <si>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</si>
  <si>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</si>
  <si>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</si>
  <si>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</si>
  <si>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</si>
  <si>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</si>
  <si>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</si>
  <si>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</si>
  <si>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</si>
  <si>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</si>
  <si>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</si>
  <si>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</si>
  <si>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</si>
  <si>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</si>
  <si>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</si>
  <si>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</si>
  <si>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</si>
  <si>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</si>
  <si>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</si>
  <si>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</si>
  <si>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</si>
  <si>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</si>
  <si>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</si>
  <si>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</si>
  <si>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</si>
  <si>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</si>
  <si>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</si>
  <si>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</si>
  <si>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</si>
  <si>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</si>
  <si>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</si>
  <si>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</si>
  <si>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</si>
  <si>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</si>
  <si>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</si>
  <si>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</si>
  <si>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</si>
  <si>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</si>
  <si>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</si>
  <si>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</si>
  <si>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</si>
  <si>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</si>
  <si>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</si>
  <si>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</si>
  <si>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</si>
  <si>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</si>
  <si>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</si>
  <si>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</si>
  <si>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</si>
  <si>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</si>
  <si>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</si>
  <si>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</si>
  <si>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</si>
  <si>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</si>
  <si>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</si>
  <si>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</si>
  <si>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</si>
  <si>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</si>
  <si>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</si>
  <si>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</si>
  <si>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</si>
  <si>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</si>
  <si>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</si>
  <si>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</si>
  <si>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</si>
  <si>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</si>
  <si>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</si>
  <si>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</si>
  <si>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</si>
  <si>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</si>
  <si>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</si>
  <si>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</si>
  <si>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</si>
  <si>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</si>
  <si>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</si>
  <si>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</si>
  <si>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</si>
  <si>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</si>
  <si>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</si>
  <si>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</si>
  <si>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</si>
  <si>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</si>
  <si>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</si>
  <si>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</si>
  <si>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</si>
  <si>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</si>
  <si>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</si>
  <si>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</si>
  <si>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</si>
  <si>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</si>
  <si>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</si>
  <si>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</si>
  <si>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</si>
  <si>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</si>
  <si>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</si>
  <si>
    <t>Some historical data were revised based on HPMS and amended TVT data as of December 2012.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</si>
</sst>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60355104"/>
        <c:axId val="6325025"/>
      </c:lineChart>
      <c:catAx>
        <c:axId val="60355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025"/>
        <c:crosses val="autoZero"/>
        <c:auto val="0"/>
        <c:lblOffset val="100"/>
        <c:tickLblSkip val="12"/>
        <c:noMultiLvlLbl val="0"/>
      </c:catAx>
      <c:valAx>
        <c:axId val="6325025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5510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9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6925226"/>
        <c:axId val="42564987"/>
      </c:lineChart>
      <c:catAx>
        <c:axId val="5692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64987"/>
        <c:crosses val="autoZero"/>
        <c:auto val="1"/>
        <c:lblOffset val="100"/>
        <c:tickLblSkip val="1"/>
        <c:noMultiLvlLbl val="0"/>
      </c:catAx>
      <c:valAx>
        <c:axId val="42564987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5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6"/>
          <c:w val="0.068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7540564"/>
        <c:axId val="25211893"/>
      </c:lineChart>
      <c:catAx>
        <c:axId val="4754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1893"/>
        <c:crosses val="autoZero"/>
        <c:auto val="1"/>
        <c:lblOffset val="100"/>
        <c:tickLblSkip val="1"/>
        <c:noMultiLvlLbl val="0"/>
      </c:catAx>
      <c:valAx>
        <c:axId val="25211893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4056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5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2200275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8963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2190750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9058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L63" sqref="L63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April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1.8%</v>
      </c>
      <c r="F15" s="2" t="str">
        <f>CONCATENATE(" (",Data!Y4," billion vehicle miles ) for ",E10," as compared  with")</f>
        <v> (4.6 billion vehicle miles ) for April 2014 as compared  with</v>
      </c>
      <c r="G15" s="1"/>
      <c r="H15" s="1"/>
      <c r="I15" s="1"/>
      <c r="J15" s="1"/>
    </row>
    <row r="16" spans="5:10" ht="18">
      <c r="E16" s="118">
        <f>Data!A6</f>
        <v>41365</v>
      </c>
      <c r="F16" s="119">
        <f>E16</f>
        <v>41365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254.9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0.0%</v>
      </c>
    </row>
    <row r="21" spans="5:6" ht="18">
      <c r="E21" s="4" t="str">
        <f>CONCATENATE("(",Data!Z4," billion vehicle miles",")")</f>
        <v>(0.3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940.3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April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57.8</v>
      </c>
      <c r="G56" s="12" t="str">
        <f>Data!D4</f>
        <v>56.6</v>
      </c>
      <c r="J56" s="12" t="str">
        <f>Data!G4</f>
        <v>35.1</v>
      </c>
    </row>
    <row r="57" spans="4:10" ht="15">
      <c r="D57" s="11" t="str">
        <f>Data!L4&amp;"%"</f>
        <v>2.3%</v>
      </c>
      <c r="G57" s="11" t="str">
        <f>Data!M4&amp;"%"</f>
        <v>1.5%</v>
      </c>
      <c r="J57" s="11" t="str">
        <f>Data!O4&amp;"%"</f>
        <v>-0.1%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51.8</v>
      </c>
      <c r="J60" s="10" t="str">
        <f>Data!H4</f>
        <v>53.7</v>
      </c>
    </row>
    <row r="61" spans="7:10" ht="15">
      <c r="G61" s="11" t="str">
        <f>Data!N4&amp;"%"</f>
        <v>3.0%</v>
      </c>
      <c r="J61" s="11" t="str">
        <f>Data!P4&amp;"%"</f>
        <v>1.9%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June 12, 2014</v>
      </c>
      <c r="G65" s="192"/>
    </row>
    <row r="66" s="8" customFormat="1" ht="10.5">
      <c r="B66" s="8" t="s">
        <v>814</v>
      </c>
    </row>
    <row r="67" s="8" customFormat="1" ht="10.5">
      <c r="B67" s="8" t="s">
        <v>20</v>
      </c>
    </row>
    <row r="68" s="8" customFormat="1" ht="10.5">
      <c r="B68" s="8" t="s">
        <v>21</v>
      </c>
    </row>
    <row r="69" s="8" customFormat="1" ht="10.5">
      <c r="B69" s="8" t="s">
        <v>22</v>
      </c>
    </row>
    <row r="70" s="8" customFormat="1" ht="10.5">
      <c r="B70" s="8" t="s">
        <v>23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51" sqref="N51"/>
    </sheetView>
  </sheetViews>
  <sheetFormatPr defaultColWidth="9.140625" defaultRowHeight="12.75"/>
  <cols>
    <col min="1" max="1" width="9.7109375" style="0" customWidth="1"/>
    <col min="12" max="12" width="34.28125" style="0" customWidth="1"/>
  </cols>
  <sheetData>
    <row r="1" spans="1:16" ht="12.75" customHeight="1">
      <c r="A1" s="261" t="s">
        <v>402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403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379</v>
      </c>
      <c r="N5" s="77">
        <f>Data!M363</f>
        <v>4.98</v>
      </c>
      <c r="O5" s="77">
        <f>Data!N363</f>
        <v>5</v>
      </c>
      <c r="P5" s="77">
        <f>Data!O363</f>
        <v>4.94</v>
      </c>
    </row>
    <row r="6" spans="13:16" ht="12.75">
      <c r="M6" s="20" t="s">
        <v>380</v>
      </c>
      <c r="N6" s="77">
        <f>Data!M364</f>
        <v>5.12</v>
      </c>
      <c r="O6" s="77">
        <f>Data!N364</f>
        <v>5.23</v>
      </c>
      <c r="P6" s="77">
        <f>Data!O364</f>
        <v>5.18</v>
      </c>
    </row>
    <row r="7" spans="13:16" ht="12.75">
      <c r="M7" s="20" t="s">
        <v>381</v>
      </c>
      <c r="N7" s="77">
        <f>Data!M365</f>
        <v>5.5</v>
      </c>
      <c r="O7" s="77">
        <f>Data!N365</f>
        <v>5.41</v>
      </c>
      <c r="P7" s="77">
        <f>Data!O365</f>
        <v>5.43</v>
      </c>
    </row>
    <row r="8" spans="13:16" ht="12.75">
      <c r="M8" s="20" t="s">
        <v>383</v>
      </c>
      <c r="N8" s="77">
        <f>Data!M366</f>
        <v>5.57</v>
      </c>
      <c r="O8" s="77">
        <f>Data!N366</f>
        <v>5.64</v>
      </c>
      <c r="P8" s="77">
        <f>Data!O366</f>
        <v>5.71</v>
      </c>
    </row>
    <row r="9" spans="13:16" ht="12.75">
      <c r="M9" s="20" t="s">
        <v>384</v>
      </c>
      <c r="N9" s="77">
        <f>Data!M367</f>
        <v>5.58</v>
      </c>
      <c r="O9" s="77">
        <f>Data!N367</f>
        <v>5.63</v>
      </c>
      <c r="P9" s="77" t="e">
        <f>Data!O367</f>
        <v>#N/A</v>
      </c>
    </row>
    <row r="10" spans="13:16" ht="12.75">
      <c r="M10" s="20" t="s">
        <v>385</v>
      </c>
      <c r="N10" s="77">
        <f>Data!M368</f>
        <v>5.71</v>
      </c>
      <c r="O10" s="77">
        <f>Data!N368</f>
        <v>5.68</v>
      </c>
      <c r="P10" s="77" t="e">
        <f>Data!O368</f>
        <v>#N/A</v>
      </c>
    </row>
    <row r="11" spans="13:16" ht="12.75">
      <c r="M11" s="20" t="s">
        <v>388</v>
      </c>
      <c r="N11" s="77">
        <f>Data!M369</f>
        <v>5.44</v>
      </c>
      <c r="O11" s="77">
        <f>Data!N369</f>
        <v>5.52</v>
      </c>
      <c r="P11" s="77" t="e">
        <f>Data!O369</f>
        <v>#N/A</v>
      </c>
    </row>
    <row r="12" spans="13:16" ht="12.75">
      <c r="M12" s="20" t="s">
        <v>389</v>
      </c>
      <c r="N12" s="77">
        <f>Data!M370</f>
        <v>5.59</v>
      </c>
      <c r="O12" s="77">
        <f>Data!N370</f>
        <v>5.64</v>
      </c>
      <c r="P12" s="77" t="e">
        <f>Data!O370</f>
        <v>#N/A</v>
      </c>
    </row>
    <row r="13" spans="13:16" ht="12.75" customHeight="1">
      <c r="M13" s="20" t="s">
        <v>390</v>
      </c>
      <c r="N13" s="77">
        <f>Data!M371</f>
        <v>5.26</v>
      </c>
      <c r="O13" s="77">
        <f>Data!N371</f>
        <v>5.32</v>
      </c>
      <c r="P13" s="77" t="e">
        <f>Data!O371</f>
        <v>#N/A</v>
      </c>
    </row>
    <row r="14" spans="13:16" ht="12.75">
      <c r="M14" s="20" t="s">
        <v>392</v>
      </c>
      <c r="N14" s="77">
        <f>Data!M372</f>
        <v>5.45</v>
      </c>
      <c r="O14" s="77">
        <f>Data!N372</f>
        <v>5.55</v>
      </c>
      <c r="P14" s="77" t="e">
        <f>Data!O372</f>
        <v>#N/A</v>
      </c>
    </row>
    <row r="15" spans="13:16" ht="12.75">
      <c r="M15" s="20" t="s">
        <v>393</v>
      </c>
      <c r="N15" s="77">
        <f>Data!M373</f>
        <v>5.37</v>
      </c>
      <c r="O15" s="77">
        <f>Data!N373</f>
        <v>5.36</v>
      </c>
      <c r="P15" s="77" t="e">
        <f>Data!O373</f>
        <v>#N/A</v>
      </c>
    </row>
    <row r="16" spans="13:16" ht="12.75" customHeight="1">
      <c r="M16" s="20" t="s">
        <v>394</v>
      </c>
      <c r="N16" s="77">
        <f>Data!M374</f>
        <v>5.23</v>
      </c>
      <c r="O16" s="77">
        <f>Data!N374</f>
        <v>5.27</v>
      </c>
      <c r="P16" s="77" t="e">
        <f>Data!O374</f>
        <v>#N/A</v>
      </c>
    </row>
    <row r="19" spans="13:16" ht="12.75" customHeight="1">
      <c r="M19" s="258" t="s">
        <v>404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379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380</v>
      </c>
      <c r="N23" s="78">
        <f>Data!H364</f>
        <v>2.38</v>
      </c>
      <c r="O23" s="78">
        <f>Data!I364</f>
        <v>2.43</v>
      </c>
      <c r="P23" s="78">
        <f>Data!J364</f>
        <v>2.41</v>
      </c>
    </row>
    <row r="24" spans="13:16" ht="12.75">
      <c r="M24" s="20" t="s">
        <v>381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383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384</v>
      </c>
      <c r="N26" s="78">
        <f>Data!H367</f>
        <v>2.8</v>
      </c>
      <c r="O26" s="78">
        <f>Data!I367</f>
        <v>2.82</v>
      </c>
      <c r="P26" s="78" t="e">
        <f>Data!J367</f>
        <v>#N/A</v>
      </c>
    </row>
    <row r="27" spans="13:16" ht="12.75">
      <c r="M27" s="20" t="s">
        <v>385</v>
      </c>
      <c r="N27" s="78">
        <f>Data!H368</f>
        <v>2.92</v>
      </c>
      <c r="O27" s="78">
        <f>Data!I368</f>
        <v>2.92</v>
      </c>
      <c r="P27" s="78" t="e">
        <f>Data!J368</f>
        <v>#N/A</v>
      </c>
    </row>
    <row r="28" spans="13:16" ht="12.75">
      <c r="M28" s="20" t="s">
        <v>388</v>
      </c>
      <c r="N28" s="78">
        <f>Data!H369</f>
        <v>2.92</v>
      </c>
      <c r="O28" s="78">
        <f>Data!I369</f>
        <v>2.97</v>
      </c>
      <c r="P28" s="78" t="e">
        <f>Data!J369</f>
        <v>#N/A</v>
      </c>
    </row>
    <row r="29" spans="13:16" ht="12.75">
      <c r="M29" s="20" t="s">
        <v>389</v>
      </c>
      <c r="N29" s="78">
        <f>Data!H370</f>
        <v>2.92</v>
      </c>
      <c r="O29" s="78">
        <f>Data!I370</f>
        <v>2.97</v>
      </c>
      <c r="P29" s="78" t="e">
        <f>Data!J370</f>
        <v>#N/A</v>
      </c>
    </row>
    <row r="30" spans="13:16" ht="12.75" customHeight="1">
      <c r="M30" s="20" t="s">
        <v>390</v>
      </c>
      <c r="N30" s="78">
        <f>Data!H371</f>
        <v>2.67</v>
      </c>
      <c r="O30" s="78">
        <f>Data!I371</f>
        <v>2.71</v>
      </c>
      <c r="P30" s="78" t="e">
        <f>Data!J371</f>
        <v>#N/A</v>
      </c>
    </row>
    <row r="31" spans="13:16" ht="12.75">
      <c r="M31" s="20" t="s">
        <v>392</v>
      </c>
      <c r="N31" s="78">
        <f>Data!H372</f>
        <v>2.71</v>
      </c>
      <c r="O31" s="78">
        <f>Data!I372</f>
        <v>2.76</v>
      </c>
      <c r="P31" s="78" t="e">
        <f>Data!J372</f>
        <v>#N/A</v>
      </c>
    </row>
    <row r="32" spans="13:16" ht="12.75">
      <c r="M32" s="20" t="s">
        <v>393</v>
      </c>
      <c r="N32" s="78">
        <f>Data!H373</f>
        <v>2.61</v>
      </c>
      <c r="O32" s="78">
        <f>Data!I373</f>
        <v>2.59</v>
      </c>
      <c r="P32" s="78" t="e">
        <f>Data!J373</f>
        <v>#N/A</v>
      </c>
    </row>
    <row r="33" spans="13:16" ht="12.75" customHeight="1">
      <c r="M33" s="20" t="s">
        <v>394</v>
      </c>
      <c r="N33" s="78">
        <f>Data!H374</f>
        <v>2.44</v>
      </c>
      <c r="O33" s="78">
        <f>Data!I374</f>
        <v>2.47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405</v>
      </c>
    </row>
    <row r="2" spans="1:26" ht="12.75">
      <c r="A2" t="s">
        <v>406</v>
      </c>
      <c r="B2" t="s">
        <v>407</v>
      </c>
      <c r="C2" t="s">
        <v>408</v>
      </c>
      <c r="D2" t="s">
        <v>409</v>
      </c>
      <c r="E2" t="s">
        <v>410</v>
      </c>
      <c r="G2" t="s">
        <v>411</v>
      </c>
      <c r="H2" t="s">
        <v>412</v>
      </c>
      <c r="I2" t="s">
        <v>413</v>
      </c>
      <c r="J2" t="s">
        <v>414</v>
      </c>
      <c r="K2" t="s">
        <v>415</v>
      </c>
      <c r="L2" t="s">
        <v>416</v>
      </c>
      <c r="M2" t="s">
        <v>417</v>
      </c>
      <c r="N2" t="s">
        <v>418</v>
      </c>
      <c r="O2" t="s">
        <v>419</v>
      </c>
      <c r="P2" t="s">
        <v>420</v>
      </c>
      <c r="Q2" t="s">
        <v>421</v>
      </c>
      <c r="R2" t="s">
        <v>422</v>
      </c>
      <c r="S2" t="s">
        <v>423</v>
      </c>
      <c r="T2" t="s">
        <v>424</v>
      </c>
      <c r="U2" t="s">
        <v>425</v>
      </c>
      <c r="V2" t="s">
        <v>426</v>
      </c>
      <c r="W2" t="s">
        <v>427</v>
      </c>
      <c r="X2" t="s">
        <v>428</v>
      </c>
      <c r="Y2" t="s">
        <v>429</v>
      </c>
      <c r="Z2" t="s">
        <v>430</v>
      </c>
    </row>
    <row r="3" ht="12.75">
      <c r="B3" s="42"/>
    </row>
    <row r="4" spans="1:26" ht="12.75">
      <c r="A4" s="16" t="s">
        <v>431</v>
      </c>
      <c r="B4" s="16" t="s">
        <v>432</v>
      </c>
      <c r="C4" s="16" t="s">
        <v>433</v>
      </c>
      <c r="D4" s="16" t="s">
        <v>434</v>
      </c>
      <c r="E4" s="16" t="s">
        <v>435</v>
      </c>
      <c r="G4" s="16" t="s">
        <v>77</v>
      </c>
      <c r="H4" s="16" t="s">
        <v>436</v>
      </c>
      <c r="I4" s="16" t="s">
        <v>437</v>
      </c>
      <c r="J4" s="16" t="s">
        <v>438</v>
      </c>
      <c r="K4" s="16" t="s">
        <v>167</v>
      </c>
      <c r="L4" s="16" t="s">
        <v>439</v>
      </c>
      <c r="M4" s="16" t="s">
        <v>440</v>
      </c>
      <c r="N4" s="16" t="s">
        <v>441</v>
      </c>
      <c r="O4" s="16" t="s">
        <v>442</v>
      </c>
      <c r="P4" s="16" t="s">
        <v>183</v>
      </c>
      <c r="Q4" s="16" t="s">
        <v>191</v>
      </c>
      <c r="R4" s="16" t="s">
        <v>294</v>
      </c>
      <c r="S4" s="16" t="s">
        <v>293</v>
      </c>
      <c r="T4" s="16" t="s">
        <v>443</v>
      </c>
      <c r="U4" s="16" t="s">
        <v>444</v>
      </c>
      <c r="V4" s="16" t="s">
        <v>289</v>
      </c>
      <c r="W4" s="16" t="s">
        <v>445</v>
      </c>
      <c r="X4" s="16" t="s">
        <v>446</v>
      </c>
      <c r="Y4" s="16" t="s">
        <v>172</v>
      </c>
      <c r="Z4" s="16" t="s">
        <v>186</v>
      </c>
    </row>
    <row r="6" spans="1:2" ht="12.75">
      <c r="A6" s="107">
        <f>W4+31</f>
        <v>41365</v>
      </c>
      <c r="B6" s="108">
        <f>A6-31</f>
        <v>41334</v>
      </c>
    </row>
    <row r="7" spans="1:23" ht="12.75">
      <c r="A7" s="72"/>
      <c r="B7" s="72"/>
      <c r="C7" s="72"/>
      <c r="D7" s="72"/>
      <c r="E7" s="72"/>
      <c r="F7" s="72"/>
      <c r="G7" s="72" t="s">
        <v>447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448</v>
      </c>
      <c r="B8" s="73" t="s">
        <v>449</v>
      </c>
      <c r="C8" s="73" t="s">
        <v>450</v>
      </c>
      <c r="D8" s="73" t="s">
        <v>451</v>
      </c>
    </row>
    <row r="9" spans="1:4" ht="12.75">
      <c r="A9" s="73" t="s">
        <v>452</v>
      </c>
      <c r="B9" s="73" t="s">
        <v>453</v>
      </c>
      <c r="C9" s="73" t="s">
        <v>454</v>
      </c>
      <c r="D9" s="73" t="s">
        <v>455</v>
      </c>
    </row>
    <row r="10" spans="1:4" ht="12.75">
      <c r="A10" s="73" t="s">
        <v>456</v>
      </c>
      <c r="B10" s="73" t="s">
        <v>457</v>
      </c>
      <c r="C10" s="73" t="s">
        <v>458</v>
      </c>
      <c r="D10" s="73" t="s">
        <v>459</v>
      </c>
    </row>
    <row r="11" spans="1:4" ht="12.75">
      <c r="A11" s="73" t="s">
        <v>460</v>
      </c>
      <c r="B11" s="73" t="s">
        <v>461</v>
      </c>
      <c r="C11" s="73" t="s">
        <v>462</v>
      </c>
      <c r="D11" s="73" t="s">
        <v>463</v>
      </c>
    </row>
    <row r="12" spans="1:4" ht="12.75">
      <c r="A12" s="73" t="s">
        <v>464</v>
      </c>
      <c r="B12" s="73" t="s">
        <v>465</v>
      </c>
      <c r="C12" s="73" t="s">
        <v>466</v>
      </c>
      <c r="D12" s="73" t="s">
        <v>467</v>
      </c>
    </row>
    <row r="13" spans="1:4" ht="12.75">
      <c r="A13" s="73" t="s">
        <v>468</v>
      </c>
      <c r="B13" s="73" t="s">
        <v>469</v>
      </c>
      <c r="C13" s="73" t="s">
        <v>470</v>
      </c>
      <c r="D13" s="73" t="s">
        <v>471</v>
      </c>
    </row>
    <row r="14" spans="1:4" ht="12.75">
      <c r="A14" s="73" t="s">
        <v>472</v>
      </c>
      <c r="B14" s="73" t="s">
        <v>473</v>
      </c>
      <c r="C14" s="73" t="s">
        <v>474</v>
      </c>
      <c r="D14" s="73" t="s">
        <v>475</v>
      </c>
    </row>
    <row r="15" spans="1:4" ht="12.75">
      <c r="A15" s="73" t="s">
        <v>476</v>
      </c>
      <c r="B15" s="73" t="s">
        <v>477</v>
      </c>
      <c r="C15" s="73" t="s">
        <v>478</v>
      </c>
      <c r="D15" s="73" t="s">
        <v>479</v>
      </c>
    </row>
    <row r="16" spans="1:4" ht="12.75">
      <c r="A16" s="73" t="s">
        <v>480</v>
      </c>
      <c r="B16" s="73" t="s">
        <v>481</v>
      </c>
      <c r="C16" s="73" t="s">
        <v>482</v>
      </c>
      <c r="D16" s="73" t="s">
        <v>483</v>
      </c>
    </row>
    <row r="17" spans="1:4" ht="12.75">
      <c r="A17" s="73" t="s">
        <v>484</v>
      </c>
      <c r="B17" s="73" t="s">
        <v>485</v>
      </c>
      <c r="C17" s="73" t="s">
        <v>486</v>
      </c>
      <c r="D17" s="73" t="s">
        <v>487</v>
      </c>
    </row>
    <row r="18" spans="1:4" ht="12.75">
      <c r="A18" s="73" t="s">
        <v>488</v>
      </c>
      <c r="B18" s="73" t="s">
        <v>489</v>
      </c>
      <c r="C18" s="73" t="s">
        <v>490</v>
      </c>
      <c r="D18" s="73" t="s">
        <v>491</v>
      </c>
    </row>
    <row r="19" spans="1:4" ht="12.75">
      <c r="A19" s="73" t="s">
        <v>492</v>
      </c>
      <c r="B19" s="73" t="s">
        <v>493</v>
      </c>
      <c r="C19" s="73" t="s">
        <v>494</v>
      </c>
      <c r="D19" s="73" t="s">
        <v>495</v>
      </c>
    </row>
    <row r="20" spans="1:4" ht="12.75">
      <c r="A20" s="73" t="s">
        <v>496</v>
      </c>
      <c r="B20" s="73" t="s">
        <v>497</v>
      </c>
      <c r="C20" s="73" t="s">
        <v>498</v>
      </c>
      <c r="D20" s="73" t="s">
        <v>499</v>
      </c>
    </row>
    <row r="21" spans="1:4" ht="12.75">
      <c r="A21" s="73" t="s">
        <v>500</v>
      </c>
      <c r="B21" s="73" t="s">
        <v>501</v>
      </c>
      <c r="C21" s="73" t="s">
        <v>502</v>
      </c>
      <c r="D21" s="73" t="s">
        <v>503</v>
      </c>
    </row>
    <row r="22" spans="1:4" ht="12.75">
      <c r="A22" s="73" t="s">
        <v>504</v>
      </c>
      <c r="B22" s="73" t="s">
        <v>505</v>
      </c>
      <c r="C22" s="73" t="s">
        <v>506</v>
      </c>
      <c r="D22" s="73" t="s">
        <v>507</v>
      </c>
    </row>
    <row r="23" spans="1:4" ht="12.75">
      <c r="A23" s="73" t="s">
        <v>508</v>
      </c>
      <c r="B23" s="73" t="s">
        <v>509</v>
      </c>
      <c r="C23" s="73" t="s">
        <v>510</v>
      </c>
      <c r="D23" s="73" t="s">
        <v>511</v>
      </c>
    </row>
    <row r="24" spans="1:4" ht="12.75">
      <c r="A24" s="73" t="s">
        <v>512</v>
      </c>
      <c r="B24" s="73" t="s">
        <v>513</v>
      </c>
      <c r="C24" s="73" t="s">
        <v>514</v>
      </c>
      <c r="D24" s="73" t="s">
        <v>515</v>
      </c>
    </row>
    <row r="25" spans="1:4" ht="12.75">
      <c r="A25" s="73" t="s">
        <v>516</v>
      </c>
      <c r="B25" s="73" t="s">
        <v>517</v>
      </c>
      <c r="C25" s="73" t="s">
        <v>518</v>
      </c>
      <c r="D25" s="73" t="s">
        <v>519</v>
      </c>
    </row>
    <row r="26" spans="1:4" ht="12.75">
      <c r="A26" s="73" t="s">
        <v>520</v>
      </c>
      <c r="B26" s="73" t="s">
        <v>521</v>
      </c>
      <c r="C26" s="73" t="s">
        <v>522</v>
      </c>
      <c r="D26" s="73" t="s">
        <v>523</v>
      </c>
    </row>
    <row r="27" spans="1:4" ht="12.75">
      <c r="A27" s="73" t="s">
        <v>524</v>
      </c>
      <c r="B27" s="73" t="s">
        <v>525</v>
      </c>
      <c r="C27" s="73" t="s">
        <v>526</v>
      </c>
      <c r="D27" s="73" t="s">
        <v>527</v>
      </c>
    </row>
    <row r="28" spans="1:4" ht="12.75">
      <c r="A28" s="73" t="s">
        <v>528</v>
      </c>
      <c r="B28" s="73" t="s">
        <v>529</v>
      </c>
      <c r="C28" s="73" t="s">
        <v>530</v>
      </c>
      <c r="D28" s="73" t="s">
        <v>531</v>
      </c>
    </row>
    <row r="29" spans="1:4" ht="12.75">
      <c r="A29" s="73" t="s">
        <v>532</v>
      </c>
      <c r="B29" s="73" t="s">
        <v>533</v>
      </c>
      <c r="C29" s="73" t="s">
        <v>534</v>
      </c>
      <c r="D29" s="73" t="s">
        <v>535</v>
      </c>
    </row>
    <row r="30" spans="1:4" ht="12.75">
      <c r="A30" s="73" t="s">
        <v>536</v>
      </c>
      <c r="B30" s="73" t="s">
        <v>537</v>
      </c>
      <c r="C30" s="73" t="s">
        <v>538</v>
      </c>
      <c r="D30" s="73" t="s">
        <v>539</v>
      </c>
    </row>
    <row r="31" spans="1:4" ht="12.75">
      <c r="A31" s="73" t="s">
        <v>540</v>
      </c>
      <c r="B31" s="73" t="s">
        <v>541</v>
      </c>
      <c r="C31" s="73" t="s">
        <v>542</v>
      </c>
      <c r="D31" s="73" t="s">
        <v>543</v>
      </c>
    </row>
    <row r="32" spans="1:4" ht="12.75">
      <c r="A32" s="73" t="s">
        <v>443</v>
      </c>
      <c r="B32" s="73" t="s">
        <v>544</v>
      </c>
      <c r="C32" s="73" t="s">
        <v>545</v>
      </c>
      <c r="D32" s="73" t="s">
        <v>546</v>
      </c>
    </row>
    <row r="33" spans="1:4" ht="12.75">
      <c r="A33" s="73" t="s">
        <v>547</v>
      </c>
      <c r="B33" s="73" t="s">
        <v>548</v>
      </c>
      <c r="C33" s="73" t="s">
        <v>549</v>
      </c>
      <c r="D33" s="73" t="s">
        <v>550</v>
      </c>
    </row>
    <row r="34" spans="1:4" ht="12.75">
      <c r="A34" s="73" t="s">
        <v>431</v>
      </c>
      <c r="B34" s="73" t="s">
        <v>551</v>
      </c>
      <c r="C34" s="73" t="s">
        <v>552</v>
      </c>
      <c r="D34" s="73" t="s">
        <v>553</v>
      </c>
    </row>
    <row r="38" spans="10:12" ht="12.75">
      <c r="J38" s="175"/>
      <c r="L38" s="176"/>
    </row>
    <row r="40" ht="12.75">
      <c r="H40" s="72" t="s">
        <v>554</v>
      </c>
    </row>
    <row r="41" spans="1:6" ht="12.75">
      <c r="A41" t="s">
        <v>406</v>
      </c>
      <c r="B41" t="s">
        <v>555</v>
      </c>
      <c r="C41" t="s">
        <v>556</v>
      </c>
      <c r="D41" t="s">
        <v>557</v>
      </c>
      <c r="E41" t="s">
        <v>558</v>
      </c>
      <c r="F41" s="73" t="s">
        <v>55</v>
      </c>
    </row>
    <row r="42" spans="1:11" ht="12.75">
      <c r="A42" s="16" t="s">
        <v>456</v>
      </c>
      <c r="B42" s="16" t="s">
        <v>559</v>
      </c>
      <c r="C42" s="16" t="s">
        <v>560</v>
      </c>
      <c r="E42" s="16" t="s">
        <v>561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456</v>
      </c>
      <c r="B43" s="16" t="s">
        <v>562</v>
      </c>
      <c r="C43" s="16" t="s">
        <v>563</v>
      </c>
      <c r="E43" s="16" t="s">
        <v>564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456</v>
      </c>
      <c r="B44" s="16" t="s">
        <v>565</v>
      </c>
      <c r="C44" s="16" t="s">
        <v>566</v>
      </c>
      <c r="E44" s="16" t="s">
        <v>567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456</v>
      </c>
      <c r="B45" s="16" t="s">
        <v>568</v>
      </c>
      <c r="C45" s="16" t="s">
        <v>432</v>
      </c>
      <c r="E45" s="16" t="s">
        <v>569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456</v>
      </c>
      <c r="B46" s="16" t="s">
        <v>570</v>
      </c>
      <c r="C46" s="16" t="s">
        <v>384</v>
      </c>
      <c r="E46" s="16" t="s">
        <v>571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456</v>
      </c>
      <c r="B47" s="16" t="s">
        <v>572</v>
      </c>
      <c r="C47" s="16" t="s">
        <v>573</v>
      </c>
      <c r="E47" s="16" t="s">
        <v>574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456</v>
      </c>
      <c r="B48" s="16" t="s">
        <v>575</v>
      </c>
      <c r="C48" s="16" t="s">
        <v>576</v>
      </c>
      <c r="E48" s="16" t="s">
        <v>577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456</v>
      </c>
      <c r="B49" s="16" t="s">
        <v>578</v>
      </c>
      <c r="C49" s="16" t="s">
        <v>579</v>
      </c>
      <c r="E49" s="16" t="s">
        <v>580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456</v>
      </c>
      <c r="B50" s="16" t="s">
        <v>581</v>
      </c>
      <c r="C50" s="16" t="s">
        <v>582</v>
      </c>
      <c r="E50" s="16" t="s">
        <v>583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456</v>
      </c>
      <c r="B51" s="16" t="s">
        <v>584</v>
      </c>
      <c r="C51" s="16" t="s">
        <v>585</v>
      </c>
      <c r="E51" s="16" t="s">
        <v>583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456</v>
      </c>
      <c r="B52" s="16" t="s">
        <v>586</v>
      </c>
      <c r="C52" s="16" t="s">
        <v>587</v>
      </c>
      <c r="E52" s="16" t="s">
        <v>588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456</v>
      </c>
      <c r="B53" s="16" t="s">
        <v>589</v>
      </c>
      <c r="C53" s="16" t="s">
        <v>590</v>
      </c>
      <c r="E53" s="16" t="s">
        <v>591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460</v>
      </c>
      <c r="B54" s="16" t="s">
        <v>559</v>
      </c>
      <c r="C54" s="16" t="s">
        <v>560</v>
      </c>
      <c r="E54" s="16" t="s">
        <v>592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460</v>
      </c>
      <c r="B55" s="16" t="s">
        <v>562</v>
      </c>
      <c r="C55" s="16" t="s">
        <v>563</v>
      </c>
      <c r="E55" s="16" t="s">
        <v>577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460</v>
      </c>
      <c r="B56" s="16" t="s">
        <v>565</v>
      </c>
      <c r="C56" s="16" t="s">
        <v>566</v>
      </c>
      <c r="E56" s="16" t="s">
        <v>577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460</v>
      </c>
      <c r="B57" s="16" t="s">
        <v>568</v>
      </c>
      <c r="C57" s="16" t="s">
        <v>432</v>
      </c>
      <c r="E57" s="16" t="s">
        <v>592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460</v>
      </c>
      <c r="B58" s="16" t="s">
        <v>570</v>
      </c>
      <c r="C58" s="16" t="s">
        <v>384</v>
      </c>
      <c r="E58" s="16" t="s">
        <v>583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460</v>
      </c>
      <c r="B59" s="16" t="s">
        <v>572</v>
      </c>
      <c r="C59" s="16" t="s">
        <v>573</v>
      </c>
      <c r="E59" s="16" t="s">
        <v>591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460</v>
      </c>
      <c r="B60" s="16" t="s">
        <v>575</v>
      </c>
      <c r="C60" s="16" t="s">
        <v>576</v>
      </c>
      <c r="E60" s="16" t="s">
        <v>593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460</v>
      </c>
      <c r="B61" s="16" t="s">
        <v>578</v>
      </c>
      <c r="C61" s="16" t="s">
        <v>579</v>
      </c>
      <c r="E61" s="16" t="s">
        <v>594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460</v>
      </c>
      <c r="B62" s="16" t="s">
        <v>581</v>
      </c>
      <c r="C62" s="16" t="s">
        <v>582</v>
      </c>
      <c r="E62" s="16" t="s">
        <v>595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460</v>
      </c>
      <c r="B63" s="16" t="s">
        <v>584</v>
      </c>
      <c r="C63" s="16" t="s">
        <v>585</v>
      </c>
      <c r="E63" s="16" t="s">
        <v>596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460</v>
      </c>
      <c r="B64" s="16" t="s">
        <v>586</v>
      </c>
      <c r="C64" s="16" t="s">
        <v>587</v>
      </c>
      <c r="E64" s="16" t="s">
        <v>597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460</v>
      </c>
      <c r="B65" s="16" t="s">
        <v>589</v>
      </c>
      <c r="C65" s="16" t="s">
        <v>590</v>
      </c>
      <c r="E65" s="16" t="s">
        <v>598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464</v>
      </c>
      <c r="B66" s="16" t="s">
        <v>559</v>
      </c>
      <c r="C66" s="16" t="s">
        <v>560</v>
      </c>
      <c r="E66" s="16" t="s">
        <v>599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464</v>
      </c>
      <c r="B67" s="16" t="s">
        <v>562</v>
      </c>
      <c r="C67" s="16" t="s">
        <v>563</v>
      </c>
      <c r="E67" s="16" t="s">
        <v>600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464</v>
      </c>
      <c r="B68" s="16" t="s">
        <v>565</v>
      </c>
      <c r="C68" s="16" t="s">
        <v>566</v>
      </c>
      <c r="E68" s="16" t="s">
        <v>601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464</v>
      </c>
      <c r="B69" s="16" t="s">
        <v>568</v>
      </c>
      <c r="C69" s="16" t="s">
        <v>432</v>
      </c>
      <c r="E69" s="16" t="s">
        <v>602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464</v>
      </c>
      <c r="B70" s="16" t="s">
        <v>570</v>
      </c>
      <c r="C70" s="16" t="s">
        <v>384</v>
      </c>
      <c r="E70" s="16" t="s">
        <v>603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464</v>
      </c>
      <c r="B71" s="16" t="s">
        <v>572</v>
      </c>
      <c r="C71" s="16" t="s">
        <v>573</v>
      </c>
      <c r="E71" s="16" t="s">
        <v>604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464</v>
      </c>
      <c r="B72" s="16" t="s">
        <v>575</v>
      </c>
      <c r="C72" s="16" t="s">
        <v>576</v>
      </c>
      <c r="E72" s="16" t="s">
        <v>605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464</v>
      </c>
      <c r="B73" s="16" t="s">
        <v>578</v>
      </c>
      <c r="C73" s="16" t="s">
        <v>579</v>
      </c>
      <c r="E73" s="16" t="s">
        <v>606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464</v>
      </c>
      <c r="B74" s="16" t="s">
        <v>581</v>
      </c>
      <c r="C74" s="16" t="s">
        <v>582</v>
      </c>
      <c r="E74" s="16" t="s">
        <v>607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464</v>
      </c>
      <c r="B75" s="16" t="s">
        <v>584</v>
      </c>
      <c r="C75" s="16" t="s">
        <v>585</v>
      </c>
      <c r="E75" s="16" t="s">
        <v>608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464</v>
      </c>
      <c r="B76" s="16" t="s">
        <v>586</v>
      </c>
      <c r="C76" s="16" t="s">
        <v>587</v>
      </c>
      <c r="E76" s="16" t="s">
        <v>609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464</v>
      </c>
      <c r="B77" s="16" t="s">
        <v>589</v>
      </c>
      <c r="C77" s="16" t="s">
        <v>590</v>
      </c>
      <c r="E77" s="16" t="s">
        <v>610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468</v>
      </c>
      <c r="B78" s="16" t="s">
        <v>559</v>
      </c>
      <c r="C78" s="16" t="s">
        <v>560</v>
      </c>
      <c r="E78" s="16" t="s">
        <v>611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468</v>
      </c>
      <c r="B79" s="16" t="s">
        <v>562</v>
      </c>
      <c r="C79" s="16" t="s">
        <v>563</v>
      </c>
      <c r="E79" s="16" t="s">
        <v>612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468</v>
      </c>
      <c r="B80" s="16" t="s">
        <v>565</v>
      </c>
      <c r="C80" s="16" t="s">
        <v>566</v>
      </c>
      <c r="E80" s="16" t="s">
        <v>613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468</v>
      </c>
      <c r="B81" s="16" t="s">
        <v>568</v>
      </c>
      <c r="C81" s="16" t="s">
        <v>432</v>
      </c>
      <c r="E81" s="16" t="s">
        <v>614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468</v>
      </c>
      <c r="B82" s="16" t="s">
        <v>570</v>
      </c>
      <c r="C82" s="16" t="s">
        <v>384</v>
      </c>
      <c r="E82" s="16" t="s">
        <v>615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468</v>
      </c>
      <c r="B83" s="16" t="s">
        <v>572</v>
      </c>
      <c r="C83" s="16" t="s">
        <v>573</v>
      </c>
      <c r="E83" s="16" t="s">
        <v>616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468</v>
      </c>
      <c r="B84" s="16" t="s">
        <v>575</v>
      </c>
      <c r="C84" s="16" t="s">
        <v>576</v>
      </c>
      <c r="E84" s="16" t="s">
        <v>617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468</v>
      </c>
      <c r="B85" s="16" t="s">
        <v>578</v>
      </c>
      <c r="C85" s="16" t="s">
        <v>579</v>
      </c>
      <c r="E85" s="16" t="s">
        <v>618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468</v>
      </c>
      <c r="B86" s="16" t="s">
        <v>581</v>
      </c>
      <c r="C86" s="16" t="s">
        <v>582</v>
      </c>
      <c r="E86" s="16" t="s">
        <v>619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468</v>
      </c>
      <c r="B87" s="16" t="s">
        <v>584</v>
      </c>
      <c r="C87" s="16" t="s">
        <v>585</v>
      </c>
      <c r="E87" s="16" t="s">
        <v>620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468</v>
      </c>
      <c r="B88" s="16" t="s">
        <v>586</v>
      </c>
      <c r="C88" s="16" t="s">
        <v>587</v>
      </c>
      <c r="E88" s="16" t="s">
        <v>621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468</v>
      </c>
      <c r="B89" s="16" t="s">
        <v>589</v>
      </c>
      <c r="C89" s="16" t="s">
        <v>590</v>
      </c>
      <c r="E89" s="16" t="s">
        <v>622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472</v>
      </c>
      <c r="B90" s="16" t="s">
        <v>559</v>
      </c>
      <c r="C90" s="16" t="s">
        <v>560</v>
      </c>
      <c r="E90" s="16" t="s">
        <v>623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472</v>
      </c>
      <c r="B91" s="16" t="s">
        <v>562</v>
      </c>
      <c r="C91" s="16" t="s">
        <v>563</v>
      </c>
      <c r="E91" s="16" t="s">
        <v>622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472</v>
      </c>
      <c r="B92" s="16" t="s">
        <v>565</v>
      </c>
      <c r="C92" s="16" t="s">
        <v>566</v>
      </c>
      <c r="E92" s="16" t="s">
        <v>624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472</v>
      </c>
      <c r="B93" s="16" t="s">
        <v>568</v>
      </c>
      <c r="C93" s="16" t="s">
        <v>432</v>
      </c>
      <c r="E93" s="16" t="s">
        <v>625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472</v>
      </c>
      <c r="B94" s="16" t="s">
        <v>570</v>
      </c>
      <c r="C94" s="16" t="s">
        <v>384</v>
      </c>
      <c r="E94" s="16" t="s">
        <v>626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472</v>
      </c>
      <c r="B95" s="16" t="s">
        <v>572</v>
      </c>
      <c r="C95" s="16" t="s">
        <v>573</v>
      </c>
      <c r="E95" s="16" t="s">
        <v>627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472</v>
      </c>
      <c r="B96" s="16" t="s">
        <v>575</v>
      </c>
      <c r="C96" s="16" t="s">
        <v>576</v>
      </c>
      <c r="E96" s="16" t="s">
        <v>628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472</v>
      </c>
      <c r="B97" s="16" t="s">
        <v>578</v>
      </c>
      <c r="C97" s="16" t="s">
        <v>579</v>
      </c>
      <c r="E97" s="16" t="s">
        <v>629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472</v>
      </c>
      <c r="B98" s="16" t="s">
        <v>581</v>
      </c>
      <c r="C98" s="16" t="s">
        <v>582</v>
      </c>
      <c r="E98" s="16" t="s">
        <v>630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472</v>
      </c>
      <c r="B99" s="16" t="s">
        <v>584</v>
      </c>
      <c r="C99" s="16" t="s">
        <v>585</v>
      </c>
      <c r="E99" s="16" t="s">
        <v>631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472</v>
      </c>
      <c r="B100" s="16" t="s">
        <v>586</v>
      </c>
      <c r="C100" s="16" t="s">
        <v>587</v>
      </c>
      <c r="E100" s="16" t="s">
        <v>632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472</v>
      </c>
      <c r="B101" s="16" t="s">
        <v>589</v>
      </c>
      <c r="C101" s="16" t="s">
        <v>590</v>
      </c>
      <c r="E101" s="16" t="s">
        <v>633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476</v>
      </c>
      <c r="B102" s="16" t="s">
        <v>559</v>
      </c>
      <c r="C102" s="16" t="s">
        <v>560</v>
      </c>
      <c r="E102" s="16" t="s">
        <v>634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476</v>
      </c>
      <c r="B103" s="16" t="s">
        <v>562</v>
      </c>
      <c r="C103" s="16" t="s">
        <v>563</v>
      </c>
      <c r="E103" s="16" t="s">
        <v>635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476</v>
      </c>
      <c r="B104" s="16" t="s">
        <v>565</v>
      </c>
      <c r="C104" s="16" t="s">
        <v>566</v>
      </c>
      <c r="E104" s="16" t="s">
        <v>636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476</v>
      </c>
      <c r="B105" s="16" t="s">
        <v>568</v>
      </c>
      <c r="C105" s="16" t="s">
        <v>432</v>
      </c>
      <c r="E105" s="16" t="s">
        <v>637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476</v>
      </c>
      <c r="B106" s="16" t="s">
        <v>570</v>
      </c>
      <c r="C106" s="16" t="s">
        <v>384</v>
      </c>
      <c r="E106" s="16" t="s">
        <v>638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476</v>
      </c>
      <c r="B107" s="16" t="s">
        <v>572</v>
      </c>
      <c r="C107" s="16" t="s">
        <v>573</v>
      </c>
      <c r="E107" s="16" t="s">
        <v>639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476</v>
      </c>
      <c r="B108" s="16" t="s">
        <v>575</v>
      </c>
      <c r="C108" s="16" t="s">
        <v>576</v>
      </c>
      <c r="E108" s="16" t="s">
        <v>640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476</v>
      </c>
      <c r="B109" s="16" t="s">
        <v>578</v>
      </c>
      <c r="C109" s="16" t="s">
        <v>579</v>
      </c>
      <c r="E109" s="16" t="s">
        <v>641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476</v>
      </c>
      <c r="B110" s="16" t="s">
        <v>581</v>
      </c>
      <c r="C110" s="16" t="s">
        <v>582</v>
      </c>
      <c r="E110" s="16" t="s">
        <v>642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476</v>
      </c>
      <c r="B111" s="16" t="s">
        <v>584</v>
      </c>
      <c r="C111" s="16" t="s">
        <v>585</v>
      </c>
      <c r="E111" s="16" t="s">
        <v>643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476</v>
      </c>
      <c r="B112" s="16" t="s">
        <v>586</v>
      </c>
      <c r="C112" s="16" t="s">
        <v>587</v>
      </c>
      <c r="E112" s="16" t="s">
        <v>644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476</v>
      </c>
      <c r="B113" s="16" t="s">
        <v>589</v>
      </c>
      <c r="C113" s="16" t="s">
        <v>590</v>
      </c>
      <c r="E113" s="16" t="s">
        <v>644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480</v>
      </c>
      <c r="B114" s="16" t="s">
        <v>559</v>
      </c>
      <c r="C114" s="16" t="s">
        <v>560</v>
      </c>
      <c r="E114" s="16" t="s">
        <v>641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480</v>
      </c>
      <c r="B115" s="16" t="s">
        <v>562</v>
      </c>
      <c r="C115" s="16" t="s">
        <v>563</v>
      </c>
      <c r="E115" s="16" t="s">
        <v>645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480</v>
      </c>
      <c r="B116" s="16" t="s">
        <v>565</v>
      </c>
      <c r="C116" s="16" t="s">
        <v>566</v>
      </c>
      <c r="E116" s="16" t="s">
        <v>646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480</v>
      </c>
      <c r="B117" s="16" t="s">
        <v>568</v>
      </c>
      <c r="C117" s="16" t="s">
        <v>432</v>
      </c>
      <c r="E117" s="16" t="s">
        <v>647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480</v>
      </c>
      <c r="B118" s="16" t="s">
        <v>570</v>
      </c>
      <c r="C118" s="16" t="s">
        <v>384</v>
      </c>
      <c r="E118" s="16" t="s">
        <v>648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480</v>
      </c>
      <c r="B119" s="16" t="s">
        <v>572</v>
      </c>
      <c r="C119" s="16" t="s">
        <v>573</v>
      </c>
      <c r="E119" s="16" t="s">
        <v>649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480</v>
      </c>
      <c r="B120" s="16" t="s">
        <v>575</v>
      </c>
      <c r="C120" s="16" t="s">
        <v>576</v>
      </c>
      <c r="E120" s="16" t="s">
        <v>650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480</v>
      </c>
      <c r="B121" s="16" t="s">
        <v>578</v>
      </c>
      <c r="C121" s="16" t="s">
        <v>579</v>
      </c>
      <c r="E121" s="16" t="s">
        <v>651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480</v>
      </c>
      <c r="B122" s="16" t="s">
        <v>581</v>
      </c>
      <c r="C122" s="16" t="s">
        <v>582</v>
      </c>
      <c r="E122" s="16" t="s">
        <v>652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480</v>
      </c>
      <c r="B123" s="16" t="s">
        <v>584</v>
      </c>
      <c r="C123" s="16" t="s">
        <v>585</v>
      </c>
      <c r="E123" s="16" t="s">
        <v>653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480</v>
      </c>
      <c r="B124" s="16" t="s">
        <v>586</v>
      </c>
      <c r="C124" s="16" t="s">
        <v>587</v>
      </c>
      <c r="E124" s="16" t="s">
        <v>654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480</v>
      </c>
      <c r="B125" s="16" t="s">
        <v>589</v>
      </c>
      <c r="C125" s="16" t="s">
        <v>590</v>
      </c>
      <c r="E125" s="16" t="s">
        <v>655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484</v>
      </c>
      <c r="B126" s="16" t="s">
        <v>559</v>
      </c>
      <c r="C126" s="16" t="s">
        <v>560</v>
      </c>
      <c r="E126" s="16" t="s">
        <v>656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484</v>
      </c>
      <c r="B127" s="16" t="s">
        <v>562</v>
      </c>
      <c r="C127" s="16" t="s">
        <v>563</v>
      </c>
      <c r="E127" s="16" t="s">
        <v>657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484</v>
      </c>
      <c r="B128" s="16" t="s">
        <v>565</v>
      </c>
      <c r="C128" s="16" t="s">
        <v>566</v>
      </c>
      <c r="E128" s="16" t="s">
        <v>658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484</v>
      </c>
      <c r="B129" s="16" t="s">
        <v>568</v>
      </c>
      <c r="C129" s="16" t="s">
        <v>432</v>
      </c>
      <c r="E129" s="16" t="s">
        <v>659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484</v>
      </c>
      <c r="B130" s="16" t="s">
        <v>570</v>
      </c>
      <c r="C130" s="16" t="s">
        <v>384</v>
      </c>
      <c r="E130" s="16" t="s">
        <v>660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484</v>
      </c>
      <c r="B131" s="16" t="s">
        <v>572</v>
      </c>
      <c r="C131" s="16" t="s">
        <v>573</v>
      </c>
      <c r="E131" s="16" t="s">
        <v>661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484</v>
      </c>
      <c r="B132" s="16" t="s">
        <v>575</v>
      </c>
      <c r="C132" s="16" t="s">
        <v>576</v>
      </c>
      <c r="E132" s="16" t="s">
        <v>662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484</v>
      </c>
      <c r="B133" s="16" t="s">
        <v>578</v>
      </c>
      <c r="C133" s="16" t="s">
        <v>579</v>
      </c>
      <c r="E133" s="16" t="s">
        <v>663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484</v>
      </c>
      <c r="B134" s="16" t="s">
        <v>581</v>
      </c>
      <c r="C134" s="16" t="s">
        <v>582</v>
      </c>
      <c r="E134" s="16" t="s">
        <v>664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484</v>
      </c>
      <c r="B135" s="16" t="s">
        <v>584</v>
      </c>
      <c r="C135" s="16" t="s">
        <v>585</v>
      </c>
      <c r="E135" s="16" t="s">
        <v>665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484</v>
      </c>
      <c r="B136" s="16" t="s">
        <v>586</v>
      </c>
      <c r="C136" s="16" t="s">
        <v>587</v>
      </c>
      <c r="E136" s="16" t="s">
        <v>666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484</v>
      </c>
      <c r="B137" s="16" t="s">
        <v>589</v>
      </c>
      <c r="C137" s="16" t="s">
        <v>590</v>
      </c>
      <c r="E137" s="16" t="s">
        <v>667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488</v>
      </c>
      <c r="B138" s="16" t="s">
        <v>559</v>
      </c>
      <c r="C138" s="16" t="s">
        <v>560</v>
      </c>
      <c r="E138" s="16" t="s">
        <v>668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488</v>
      </c>
      <c r="B139" s="16" t="s">
        <v>562</v>
      </c>
      <c r="C139" s="16" t="s">
        <v>563</v>
      </c>
      <c r="E139" s="16" t="s">
        <v>669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488</v>
      </c>
      <c r="B140" s="16" t="s">
        <v>565</v>
      </c>
      <c r="C140" s="16" t="s">
        <v>566</v>
      </c>
      <c r="E140" s="16" t="s">
        <v>670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488</v>
      </c>
      <c r="B141" s="16" t="s">
        <v>568</v>
      </c>
      <c r="C141" s="16" t="s">
        <v>432</v>
      </c>
      <c r="E141" s="16" t="s">
        <v>671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488</v>
      </c>
      <c r="B142" s="16" t="s">
        <v>570</v>
      </c>
      <c r="C142" s="16" t="s">
        <v>384</v>
      </c>
      <c r="E142" s="16" t="s">
        <v>672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488</v>
      </c>
      <c r="B143" s="16" t="s">
        <v>572</v>
      </c>
      <c r="C143" s="16" t="s">
        <v>573</v>
      </c>
      <c r="E143" s="16" t="s">
        <v>673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488</v>
      </c>
      <c r="B144" s="16" t="s">
        <v>575</v>
      </c>
      <c r="C144" s="16" t="s">
        <v>576</v>
      </c>
      <c r="E144" s="16" t="s">
        <v>674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488</v>
      </c>
      <c r="B145" s="16" t="s">
        <v>578</v>
      </c>
      <c r="C145" s="16" t="s">
        <v>579</v>
      </c>
      <c r="E145" s="16" t="s">
        <v>675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488</v>
      </c>
      <c r="B146" s="16" t="s">
        <v>581</v>
      </c>
      <c r="C146" s="16" t="s">
        <v>582</v>
      </c>
      <c r="E146" s="16" t="s">
        <v>676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488</v>
      </c>
      <c r="B147" s="16" t="s">
        <v>584</v>
      </c>
      <c r="C147" s="16" t="s">
        <v>585</v>
      </c>
      <c r="E147" s="16" t="s">
        <v>677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488</v>
      </c>
      <c r="B148" s="16" t="s">
        <v>586</v>
      </c>
      <c r="C148" s="16" t="s">
        <v>587</v>
      </c>
      <c r="E148" s="16" t="s">
        <v>678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488</v>
      </c>
      <c r="B149" s="16" t="s">
        <v>589</v>
      </c>
      <c r="C149" s="16" t="s">
        <v>590</v>
      </c>
      <c r="E149" s="16" t="s">
        <v>679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492</v>
      </c>
      <c r="B150" s="16" t="s">
        <v>559</v>
      </c>
      <c r="C150" s="16" t="s">
        <v>560</v>
      </c>
      <c r="E150" s="16" t="s">
        <v>680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492</v>
      </c>
      <c r="B151" s="16" t="s">
        <v>562</v>
      </c>
      <c r="C151" s="16" t="s">
        <v>563</v>
      </c>
      <c r="E151" s="16" t="s">
        <v>681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492</v>
      </c>
      <c r="B152" s="16" t="s">
        <v>565</v>
      </c>
      <c r="C152" s="16" t="s">
        <v>566</v>
      </c>
      <c r="E152" s="16" t="s">
        <v>682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492</v>
      </c>
      <c r="B153" s="16" t="s">
        <v>568</v>
      </c>
      <c r="C153" s="16" t="s">
        <v>432</v>
      </c>
      <c r="E153" s="16" t="s">
        <v>683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492</v>
      </c>
      <c r="B154" s="16" t="s">
        <v>570</v>
      </c>
      <c r="C154" s="16" t="s">
        <v>384</v>
      </c>
      <c r="E154" s="16" t="s">
        <v>684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492</v>
      </c>
      <c r="B155" s="16" t="s">
        <v>572</v>
      </c>
      <c r="C155" s="16" t="s">
        <v>573</v>
      </c>
      <c r="E155" s="16" t="s">
        <v>685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492</v>
      </c>
      <c r="B156" s="16" t="s">
        <v>575</v>
      </c>
      <c r="C156" s="16" t="s">
        <v>576</v>
      </c>
      <c r="E156" s="16" t="s">
        <v>686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492</v>
      </c>
      <c r="B157" s="16" t="s">
        <v>578</v>
      </c>
      <c r="C157" s="16" t="s">
        <v>579</v>
      </c>
      <c r="E157" s="16" t="s">
        <v>687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492</v>
      </c>
      <c r="B158" s="16" t="s">
        <v>581</v>
      </c>
      <c r="C158" s="16" t="s">
        <v>582</v>
      </c>
      <c r="E158" s="16" t="s">
        <v>688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492</v>
      </c>
      <c r="B159" s="16" t="s">
        <v>584</v>
      </c>
      <c r="C159" s="16" t="s">
        <v>585</v>
      </c>
      <c r="E159" s="16" t="s">
        <v>689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492</v>
      </c>
      <c r="B160" s="16" t="s">
        <v>586</v>
      </c>
      <c r="C160" s="16" t="s">
        <v>587</v>
      </c>
      <c r="E160" s="16" t="s">
        <v>690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492</v>
      </c>
      <c r="B161" s="16" t="s">
        <v>589</v>
      </c>
      <c r="C161" s="16" t="s">
        <v>590</v>
      </c>
      <c r="E161" s="16" t="s">
        <v>691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496</v>
      </c>
      <c r="B162" s="16" t="s">
        <v>559</v>
      </c>
      <c r="C162" s="16" t="s">
        <v>560</v>
      </c>
      <c r="E162" s="16" t="s">
        <v>692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496</v>
      </c>
      <c r="B163" s="16" t="s">
        <v>562</v>
      </c>
      <c r="C163" s="16" t="s">
        <v>563</v>
      </c>
      <c r="E163" s="16" t="s">
        <v>693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496</v>
      </c>
      <c r="B164" s="16" t="s">
        <v>565</v>
      </c>
      <c r="C164" s="16" t="s">
        <v>566</v>
      </c>
      <c r="E164" s="16" t="s">
        <v>694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496</v>
      </c>
      <c r="B165" s="16" t="s">
        <v>568</v>
      </c>
      <c r="C165" s="16" t="s">
        <v>432</v>
      </c>
      <c r="E165" s="16" t="s">
        <v>695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496</v>
      </c>
      <c r="B166" s="16" t="s">
        <v>570</v>
      </c>
      <c r="C166" s="16" t="s">
        <v>384</v>
      </c>
      <c r="E166" s="16" t="s">
        <v>696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496</v>
      </c>
      <c r="B167" s="16" t="s">
        <v>572</v>
      </c>
      <c r="C167" s="16" t="s">
        <v>573</v>
      </c>
      <c r="E167" s="16" t="s">
        <v>697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496</v>
      </c>
      <c r="B168" s="16" t="s">
        <v>575</v>
      </c>
      <c r="C168" s="16" t="s">
        <v>576</v>
      </c>
      <c r="E168" s="16" t="s">
        <v>698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496</v>
      </c>
      <c r="B169" s="16" t="s">
        <v>578</v>
      </c>
      <c r="C169" s="16" t="s">
        <v>579</v>
      </c>
      <c r="E169" s="16" t="s">
        <v>699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496</v>
      </c>
      <c r="B170" s="16" t="s">
        <v>581</v>
      </c>
      <c r="C170" s="16" t="s">
        <v>582</v>
      </c>
      <c r="E170" s="16" t="s">
        <v>700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496</v>
      </c>
      <c r="B171" s="16" t="s">
        <v>584</v>
      </c>
      <c r="C171" s="16" t="s">
        <v>585</v>
      </c>
      <c r="E171" s="16" t="s">
        <v>701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496</v>
      </c>
      <c r="B172" s="16" t="s">
        <v>586</v>
      </c>
      <c r="C172" s="16" t="s">
        <v>587</v>
      </c>
      <c r="E172" s="16" t="s">
        <v>702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496</v>
      </c>
      <c r="B173" s="16" t="s">
        <v>589</v>
      </c>
      <c r="C173" s="16" t="s">
        <v>590</v>
      </c>
      <c r="E173" s="16" t="s">
        <v>700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500</v>
      </c>
      <c r="B174" s="16" t="s">
        <v>559</v>
      </c>
      <c r="C174" s="16" t="s">
        <v>560</v>
      </c>
      <c r="E174" s="16" t="s">
        <v>703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500</v>
      </c>
      <c r="B175" s="16" t="s">
        <v>562</v>
      </c>
      <c r="C175" s="16" t="s">
        <v>563</v>
      </c>
      <c r="E175" s="16" t="s">
        <v>704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500</v>
      </c>
      <c r="B176" s="16" t="s">
        <v>565</v>
      </c>
      <c r="C176" s="16" t="s">
        <v>566</v>
      </c>
      <c r="E176" s="16" t="s">
        <v>705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500</v>
      </c>
      <c r="B177" s="16" t="s">
        <v>568</v>
      </c>
      <c r="C177" s="16" t="s">
        <v>432</v>
      </c>
      <c r="E177" s="16" t="s">
        <v>706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500</v>
      </c>
      <c r="B178" s="16" t="s">
        <v>570</v>
      </c>
      <c r="C178" s="16" t="s">
        <v>384</v>
      </c>
      <c r="E178" s="16" t="s">
        <v>707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500</v>
      </c>
      <c r="B179" s="16" t="s">
        <v>572</v>
      </c>
      <c r="C179" s="16" t="s">
        <v>573</v>
      </c>
      <c r="E179" s="16" t="s">
        <v>707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500</v>
      </c>
      <c r="B180" s="16" t="s">
        <v>575</v>
      </c>
      <c r="C180" s="16" t="s">
        <v>576</v>
      </c>
      <c r="E180" s="16" t="s">
        <v>708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500</v>
      </c>
      <c r="B181" s="16" t="s">
        <v>578</v>
      </c>
      <c r="C181" s="16" t="s">
        <v>579</v>
      </c>
      <c r="E181" s="16" t="s">
        <v>709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500</v>
      </c>
      <c r="B182" s="16" t="s">
        <v>581</v>
      </c>
      <c r="C182" s="16" t="s">
        <v>582</v>
      </c>
      <c r="E182" s="16" t="s">
        <v>710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500</v>
      </c>
      <c r="B183" s="16" t="s">
        <v>584</v>
      </c>
      <c r="C183" s="16" t="s">
        <v>585</v>
      </c>
      <c r="E183" s="16" t="s">
        <v>711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500</v>
      </c>
      <c r="B184" s="16" t="s">
        <v>586</v>
      </c>
      <c r="C184" s="16" t="s">
        <v>587</v>
      </c>
      <c r="E184" s="16" t="s">
        <v>712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500</v>
      </c>
      <c r="B185" s="16" t="s">
        <v>589</v>
      </c>
      <c r="C185" s="16" t="s">
        <v>590</v>
      </c>
      <c r="E185" s="16" t="s">
        <v>713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504</v>
      </c>
      <c r="B186" s="16" t="s">
        <v>559</v>
      </c>
      <c r="C186" s="16" t="s">
        <v>560</v>
      </c>
      <c r="E186" s="16" t="s">
        <v>714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504</v>
      </c>
      <c r="B187" s="16" t="s">
        <v>562</v>
      </c>
      <c r="C187" s="16" t="s">
        <v>563</v>
      </c>
      <c r="E187" s="16" t="s">
        <v>715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504</v>
      </c>
      <c r="B188" s="16" t="s">
        <v>565</v>
      </c>
      <c r="C188" s="16" t="s">
        <v>566</v>
      </c>
      <c r="E188" s="16" t="s">
        <v>716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504</v>
      </c>
      <c r="B189" s="16" t="s">
        <v>568</v>
      </c>
      <c r="C189" s="16" t="s">
        <v>432</v>
      </c>
      <c r="E189" s="16" t="s">
        <v>717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504</v>
      </c>
      <c r="B190" s="16" t="s">
        <v>570</v>
      </c>
      <c r="C190" s="16" t="s">
        <v>384</v>
      </c>
      <c r="E190" s="16" t="s">
        <v>718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504</v>
      </c>
      <c r="B191" s="16" t="s">
        <v>572</v>
      </c>
      <c r="C191" s="16" t="s">
        <v>573</v>
      </c>
      <c r="E191" s="16" t="s">
        <v>719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504</v>
      </c>
      <c r="B192" s="16" t="s">
        <v>575</v>
      </c>
      <c r="C192" s="16" t="s">
        <v>576</v>
      </c>
      <c r="E192" s="16" t="s">
        <v>720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504</v>
      </c>
      <c r="B193" s="16" t="s">
        <v>578</v>
      </c>
      <c r="C193" s="16" t="s">
        <v>579</v>
      </c>
      <c r="E193" s="16" t="s">
        <v>721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504</v>
      </c>
      <c r="B194" s="16" t="s">
        <v>581</v>
      </c>
      <c r="C194" s="16" t="s">
        <v>582</v>
      </c>
      <c r="E194" s="16" t="s">
        <v>722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504</v>
      </c>
      <c r="B195" s="16" t="s">
        <v>584</v>
      </c>
      <c r="C195" s="16" t="s">
        <v>585</v>
      </c>
      <c r="E195" s="16" t="s">
        <v>723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504</v>
      </c>
      <c r="B196" s="16" t="s">
        <v>586</v>
      </c>
      <c r="C196" s="16" t="s">
        <v>587</v>
      </c>
      <c r="E196" s="16" t="s">
        <v>723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504</v>
      </c>
      <c r="B197" s="16" t="s">
        <v>589</v>
      </c>
      <c r="C197" s="16" t="s">
        <v>590</v>
      </c>
      <c r="E197" s="16" t="s">
        <v>724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508</v>
      </c>
      <c r="B198" s="16" t="s">
        <v>559</v>
      </c>
      <c r="C198" s="16" t="s">
        <v>560</v>
      </c>
      <c r="E198" s="16" t="s">
        <v>725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508</v>
      </c>
      <c r="B199" s="16" t="s">
        <v>562</v>
      </c>
      <c r="C199" s="16" t="s">
        <v>563</v>
      </c>
      <c r="E199" s="16" t="s">
        <v>724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508</v>
      </c>
      <c r="B200" s="16" t="s">
        <v>565</v>
      </c>
      <c r="C200" s="16" t="s">
        <v>566</v>
      </c>
      <c r="E200" s="16" t="s">
        <v>726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508</v>
      </c>
      <c r="B201" s="16" t="s">
        <v>568</v>
      </c>
      <c r="C201" s="16" t="s">
        <v>432</v>
      </c>
      <c r="E201" s="16" t="s">
        <v>727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508</v>
      </c>
      <c r="B202" s="16" t="s">
        <v>570</v>
      </c>
      <c r="C202" s="16" t="s">
        <v>384</v>
      </c>
      <c r="E202" s="16" t="s">
        <v>725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508</v>
      </c>
      <c r="B203" s="16" t="s">
        <v>572</v>
      </c>
      <c r="C203" s="16" t="s">
        <v>573</v>
      </c>
      <c r="E203" s="16" t="s">
        <v>728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508</v>
      </c>
      <c r="B204" s="16" t="s">
        <v>575</v>
      </c>
      <c r="C204" s="16" t="s">
        <v>576</v>
      </c>
      <c r="E204" s="16" t="s">
        <v>729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508</v>
      </c>
      <c r="B205" s="16" t="s">
        <v>578</v>
      </c>
      <c r="C205" s="16" t="s">
        <v>579</v>
      </c>
      <c r="E205" s="16" t="s">
        <v>730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508</v>
      </c>
      <c r="B206" s="16" t="s">
        <v>581</v>
      </c>
      <c r="C206" s="16" t="s">
        <v>582</v>
      </c>
      <c r="E206" s="16" t="s">
        <v>731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508</v>
      </c>
      <c r="B207" s="16" t="s">
        <v>584</v>
      </c>
      <c r="C207" s="16" t="s">
        <v>585</v>
      </c>
      <c r="E207" s="16" t="s">
        <v>732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508</v>
      </c>
      <c r="B208" s="16" t="s">
        <v>586</v>
      </c>
      <c r="C208" s="16" t="s">
        <v>587</v>
      </c>
      <c r="E208" s="16" t="s">
        <v>733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508</v>
      </c>
      <c r="B209" s="16" t="s">
        <v>589</v>
      </c>
      <c r="C209" s="16" t="s">
        <v>590</v>
      </c>
      <c r="E209" s="16" t="s">
        <v>734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512</v>
      </c>
      <c r="B210" s="16" t="s">
        <v>559</v>
      </c>
      <c r="C210" s="16" t="s">
        <v>560</v>
      </c>
      <c r="E210" s="16" t="s">
        <v>735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512</v>
      </c>
      <c r="B211" s="16" t="s">
        <v>562</v>
      </c>
      <c r="C211" s="16" t="s">
        <v>563</v>
      </c>
      <c r="E211" s="16" t="s">
        <v>736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512</v>
      </c>
      <c r="B212" s="16" t="s">
        <v>565</v>
      </c>
      <c r="C212" s="16" t="s">
        <v>566</v>
      </c>
      <c r="E212" s="16" t="s">
        <v>737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512</v>
      </c>
      <c r="B213" s="16" t="s">
        <v>568</v>
      </c>
      <c r="C213" s="16" t="s">
        <v>432</v>
      </c>
      <c r="E213" s="16" t="s">
        <v>738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512</v>
      </c>
      <c r="B214" s="16" t="s">
        <v>570</v>
      </c>
      <c r="C214" s="16" t="s">
        <v>384</v>
      </c>
      <c r="E214" s="16" t="s">
        <v>739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512</v>
      </c>
      <c r="B215" s="16" t="s">
        <v>572</v>
      </c>
      <c r="C215" s="16" t="s">
        <v>573</v>
      </c>
      <c r="E215" s="16" t="s">
        <v>740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512</v>
      </c>
      <c r="B216" s="16" t="s">
        <v>575</v>
      </c>
      <c r="C216" s="16" t="s">
        <v>576</v>
      </c>
      <c r="E216" s="16" t="s">
        <v>741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512</v>
      </c>
      <c r="B217" s="16" t="s">
        <v>578</v>
      </c>
      <c r="C217" s="16" t="s">
        <v>579</v>
      </c>
      <c r="E217" s="16" t="s">
        <v>742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512</v>
      </c>
      <c r="B218" s="16" t="s">
        <v>581</v>
      </c>
      <c r="C218" s="16" t="s">
        <v>582</v>
      </c>
      <c r="E218" s="16" t="s">
        <v>743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512</v>
      </c>
      <c r="B219" s="16" t="s">
        <v>584</v>
      </c>
      <c r="C219" s="16" t="s">
        <v>585</v>
      </c>
      <c r="E219" s="16" t="s">
        <v>743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512</v>
      </c>
      <c r="B220" s="16" t="s">
        <v>586</v>
      </c>
      <c r="C220" s="16" t="s">
        <v>587</v>
      </c>
      <c r="E220" s="16" t="s">
        <v>744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512</v>
      </c>
      <c r="B221" s="16" t="s">
        <v>589</v>
      </c>
      <c r="C221" s="16" t="s">
        <v>590</v>
      </c>
      <c r="E221" s="16" t="s">
        <v>745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516</v>
      </c>
      <c r="B222" s="16" t="s">
        <v>559</v>
      </c>
      <c r="C222" s="16" t="s">
        <v>560</v>
      </c>
      <c r="E222" s="16" t="s">
        <v>746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516</v>
      </c>
      <c r="B223" s="16" t="s">
        <v>562</v>
      </c>
      <c r="C223" s="16" t="s">
        <v>563</v>
      </c>
      <c r="E223" s="16" t="s">
        <v>747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516</v>
      </c>
      <c r="B224" s="16" t="s">
        <v>565</v>
      </c>
      <c r="C224" s="16" t="s">
        <v>566</v>
      </c>
      <c r="E224" s="16" t="s">
        <v>748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516</v>
      </c>
      <c r="B225" s="16" t="s">
        <v>568</v>
      </c>
      <c r="C225" s="16" t="s">
        <v>432</v>
      </c>
      <c r="E225" s="16" t="s">
        <v>748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516</v>
      </c>
      <c r="B226" s="16" t="s">
        <v>570</v>
      </c>
      <c r="C226" s="16" t="s">
        <v>384</v>
      </c>
      <c r="E226" s="16" t="s">
        <v>749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516</v>
      </c>
      <c r="B227" s="16" t="s">
        <v>572</v>
      </c>
      <c r="C227" s="16" t="s">
        <v>573</v>
      </c>
      <c r="E227" s="16" t="s">
        <v>750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516</v>
      </c>
      <c r="B228" s="16" t="s">
        <v>575</v>
      </c>
      <c r="C228" s="16" t="s">
        <v>576</v>
      </c>
      <c r="E228" s="16" t="s">
        <v>751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516</v>
      </c>
      <c r="B229" s="16" t="s">
        <v>578</v>
      </c>
      <c r="C229" s="16" t="s">
        <v>579</v>
      </c>
      <c r="E229" s="16" t="s">
        <v>752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516</v>
      </c>
      <c r="B230" s="16" t="s">
        <v>581</v>
      </c>
      <c r="C230" s="16" t="s">
        <v>582</v>
      </c>
      <c r="E230" s="16" t="s">
        <v>751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516</v>
      </c>
      <c r="B231" s="16" t="s">
        <v>584</v>
      </c>
      <c r="C231" s="16" t="s">
        <v>585</v>
      </c>
      <c r="E231" s="16" t="s">
        <v>753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516</v>
      </c>
      <c r="B232" s="16" t="s">
        <v>586</v>
      </c>
      <c r="C232" s="16" t="s">
        <v>587</v>
      </c>
      <c r="E232" s="16" t="s">
        <v>751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516</v>
      </c>
      <c r="B233" s="16" t="s">
        <v>589</v>
      </c>
      <c r="C233" s="16" t="s">
        <v>590</v>
      </c>
      <c r="E233" s="16" t="s">
        <v>754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520</v>
      </c>
      <c r="B234" s="16" t="s">
        <v>559</v>
      </c>
      <c r="C234" s="16" t="s">
        <v>560</v>
      </c>
      <c r="E234" s="16" t="s">
        <v>755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520</v>
      </c>
      <c r="B235" s="16" t="s">
        <v>562</v>
      </c>
      <c r="C235" s="16" t="s">
        <v>563</v>
      </c>
      <c r="E235" s="16" t="s">
        <v>756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520</v>
      </c>
      <c r="B236" s="16" t="s">
        <v>565</v>
      </c>
      <c r="C236" s="16" t="s">
        <v>566</v>
      </c>
      <c r="E236" s="16" t="s">
        <v>757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520</v>
      </c>
      <c r="B237" s="16" t="s">
        <v>568</v>
      </c>
      <c r="C237" s="16" t="s">
        <v>432</v>
      </c>
      <c r="E237" s="16" t="s">
        <v>757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520</v>
      </c>
      <c r="B238" s="16" t="s">
        <v>570</v>
      </c>
      <c r="C238" s="16" t="s">
        <v>384</v>
      </c>
      <c r="E238" s="16" t="s">
        <v>757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520</v>
      </c>
      <c r="B239" s="16" t="s">
        <v>572</v>
      </c>
      <c r="C239" s="16" t="s">
        <v>573</v>
      </c>
      <c r="E239" s="16" t="s">
        <v>757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520</v>
      </c>
      <c r="B240" s="16" t="s">
        <v>575</v>
      </c>
      <c r="C240" s="16" t="s">
        <v>576</v>
      </c>
      <c r="E240" s="16" t="s">
        <v>756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520</v>
      </c>
      <c r="B241" s="16" t="s">
        <v>578</v>
      </c>
      <c r="C241" s="16" t="s">
        <v>579</v>
      </c>
      <c r="E241" s="16" t="s">
        <v>756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520</v>
      </c>
      <c r="B242" s="16" t="s">
        <v>581</v>
      </c>
      <c r="C242" s="16" t="s">
        <v>582</v>
      </c>
      <c r="E242" s="16" t="s">
        <v>757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520</v>
      </c>
      <c r="B243" s="16" t="s">
        <v>584</v>
      </c>
      <c r="C243" s="16" t="s">
        <v>585</v>
      </c>
      <c r="E243" s="16" t="s">
        <v>758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520</v>
      </c>
      <c r="B244" s="16" t="s">
        <v>586</v>
      </c>
      <c r="C244" s="16" t="s">
        <v>587</v>
      </c>
      <c r="E244" s="16" t="s">
        <v>759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520</v>
      </c>
      <c r="B245" s="16" t="s">
        <v>589</v>
      </c>
      <c r="C245" s="16" t="s">
        <v>590</v>
      </c>
      <c r="E245" s="16" t="s">
        <v>760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524</v>
      </c>
      <c r="B246" s="16" t="s">
        <v>559</v>
      </c>
      <c r="C246" s="16" t="s">
        <v>560</v>
      </c>
      <c r="E246" s="16" t="s">
        <v>761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524</v>
      </c>
      <c r="B247" s="16" t="s">
        <v>562</v>
      </c>
      <c r="C247" s="16" t="s">
        <v>563</v>
      </c>
      <c r="E247" s="16" t="s">
        <v>762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524</v>
      </c>
      <c r="B248" s="16" t="s">
        <v>565</v>
      </c>
      <c r="C248" s="16" t="s">
        <v>566</v>
      </c>
      <c r="E248" s="16" t="s">
        <v>763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524</v>
      </c>
      <c r="B249" s="16" t="s">
        <v>568</v>
      </c>
      <c r="C249" s="16" t="s">
        <v>432</v>
      </c>
      <c r="E249" s="16" t="s">
        <v>764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524</v>
      </c>
      <c r="B250" s="16" t="s">
        <v>570</v>
      </c>
      <c r="C250" s="16" t="s">
        <v>384</v>
      </c>
      <c r="E250" s="16" t="s">
        <v>765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524</v>
      </c>
      <c r="B251" s="16" t="s">
        <v>572</v>
      </c>
      <c r="C251" s="16" t="s">
        <v>573</v>
      </c>
      <c r="E251" s="16" t="s">
        <v>766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524</v>
      </c>
      <c r="B252" s="16" t="s">
        <v>575</v>
      </c>
      <c r="C252" s="16" t="s">
        <v>576</v>
      </c>
      <c r="E252" s="16" t="s">
        <v>767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524</v>
      </c>
      <c r="B253" s="16" t="s">
        <v>578</v>
      </c>
      <c r="C253" s="16" t="s">
        <v>579</v>
      </c>
      <c r="E253" s="16" t="s">
        <v>768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524</v>
      </c>
      <c r="B254" s="16" t="s">
        <v>581</v>
      </c>
      <c r="C254" s="16" t="s">
        <v>582</v>
      </c>
      <c r="E254" s="16" t="s">
        <v>768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524</v>
      </c>
      <c r="B255" s="16" t="s">
        <v>584</v>
      </c>
      <c r="C255" s="16" t="s">
        <v>585</v>
      </c>
      <c r="E255" s="16" t="s">
        <v>769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524</v>
      </c>
      <c r="B256" s="16" t="s">
        <v>586</v>
      </c>
      <c r="C256" s="16" t="s">
        <v>587</v>
      </c>
      <c r="E256" s="16" t="s">
        <v>770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524</v>
      </c>
      <c r="B257" s="16" t="s">
        <v>589</v>
      </c>
      <c r="C257" s="16" t="s">
        <v>590</v>
      </c>
      <c r="E257" s="16" t="s">
        <v>771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528</v>
      </c>
      <c r="B258" s="16" t="s">
        <v>559</v>
      </c>
      <c r="C258" s="16" t="s">
        <v>560</v>
      </c>
      <c r="E258" s="16" t="s">
        <v>772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528</v>
      </c>
      <c r="B259" s="16" t="s">
        <v>562</v>
      </c>
      <c r="C259" s="16" t="s">
        <v>563</v>
      </c>
      <c r="E259" s="16" t="s">
        <v>773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528</v>
      </c>
      <c r="B260" s="16" t="s">
        <v>565</v>
      </c>
      <c r="C260" s="16" t="s">
        <v>566</v>
      </c>
      <c r="E260" s="16" t="s">
        <v>774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528</v>
      </c>
      <c r="B261" s="16" t="s">
        <v>568</v>
      </c>
      <c r="C261" s="16" t="s">
        <v>432</v>
      </c>
      <c r="E261" s="16" t="s">
        <v>774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528</v>
      </c>
      <c r="B262" s="16" t="s">
        <v>570</v>
      </c>
      <c r="C262" s="16" t="s">
        <v>384</v>
      </c>
      <c r="E262" s="16" t="s">
        <v>775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528</v>
      </c>
      <c r="B263" s="16" t="s">
        <v>572</v>
      </c>
      <c r="C263" s="16" t="s">
        <v>573</v>
      </c>
      <c r="E263" s="16" t="s">
        <v>776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528</v>
      </c>
      <c r="B264" s="16" t="s">
        <v>575</v>
      </c>
      <c r="C264" s="16" t="s">
        <v>576</v>
      </c>
      <c r="E264" s="16" t="s">
        <v>777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528</v>
      </c>
      <c r="B265" s="16" t="s">
        <v>578</v>
      </c>
      <c r="C265" s="16" t="s">
        <v>579</v>
      </c>
      <c r="E265" s="16" t="s">
        <v>778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528</v>
      </c>
      <c r="B266" s="16" t="s">
        <v>581</v>
      </c>
      <c r="C266" s="16" t="s">
        <v>582</v>
      </c>
      <c r="E266" s="16" t="s">
        <v>754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528</v>
      </c>
      <c r="B267" s="16" t="s">
        <v>584</v>
      </c>
      <c r="C267" s="16" t="s">
        <v>585</v>
      </c>
      <c r="E267" s="16" t="s">
        <v>779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528</v>
      </c>
      <c r="B268" s="16" t="s">
        <v>586</v>
      </c>
      <c r="C268" s="16" t="s">
        <v>587</v>
      </c>
      <c r="E268" s="16" t="s">
        <v>748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528</v>
      </c>
      <c r="B269" s="16" t="s">
        <v>589</v>
      </c>
      <c r="C269" s="16" t="s">
        <v>590</v>
      </c>
      <c r="E269" s="16" t="s">
        <v>780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532</v>
      </c>
      <c r="B270" s="16" t="s">
        <v>559</v>
      </c>
      <c r="C270" s="16" t="s">
        <v>560</v>
      </c>
      <c r="E270" s="16" t="s">
        <v>781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532</v>
      </c>
      <c r="B271" s="16" t="s">
        <v>562</v>
      </c>
      <c r="C271" s="16" t="s">
        <v>563</v>
      </c>
      <c r="E271" s="16" t="s">
        <v>745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532</v>
      </c>
      <c r="B272" s="16" t="s">
        <v>565</v>
      </c>
      <c r="C272" s="16" t="s">
        <v>566</v>
      </c>
      <c r="E272" s="16" t="s">
        <v>744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532</v>
      </c>
      <c r="B273" s="16" t="s">
        <v>568</v>
      </c>
      <c r="C273" s="16" t="s">
        <v>432</v>
      </c>
      <c r="E273" s="16" t="s">
        <v>782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532</v>
      </c>
      <c r="B274" s="16" t="s">
        <v>570</v>
      </c>
      <c r="C274" s="16" t="s">
        <v>384</v>
      </c>
      <c r="E274" s="16" t="s">
        <v>783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532</v>
      </c>
      <c r="B275" s="16" t="s">
        <v>572</v>
      </c>
      <c r="C275" s="16" t="s">
        <v>573</v>
      </c>
      <c r="E275" s="16" t="s">
        <v>784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532</v>
      </c>
      <c r="B276" s="16" t="s">
        <v>575</v>
      </c>
      <c r="C276" s="16" t="s">
        <v>576</v>
      </c>
      <c r="E276" s="16" t="s">
        <v>744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532</v>
      </c>
      <c r="B277" s="16" t="s">
        <v>578</v>
      </c>
      <c r="C277" s="16" t="s">
        <v>579</v>
      </c>
      <c r="E277" s="16" t="s">
        <v>744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532</v>
      </c>
      <c r="B278" s="16" t="s">
        <v>581</v>
      </c>
      <c r="C278" s="16" t="s">
        <v>582</v>
      </c>
      <c r="E278" s="16" t="s">
        <v>785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532</v>
      </c>
      <c r="B279" s="16" t="s">
        <v>584</v>
      </c>
      <c r="C279" s="16" t="s">
        <v>585</v>
      </c>
      <c r="E279" s="16" t="s">
        <v>744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532</v>
      </c>
      <c r="B280" s="16" t="s">
        <v>586</v>
      </c>
      <c r="C280" s="16" t="s">
        <v>587</v>
      </c>
      <c r="E280" s="16" t="s">
        <v>744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532</v>
      </c>
      <c r="B281" s="16" t="s">
        <v>589</v>
      </c>
      <c r="C281" s="16" t="s">
        <v>590</v>
      </c>
      <c r="E281" s="16" t="s">
        <v>782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536</v>
      </c>
      <c r="B282" s="16" t="s">
        <v>559</v>
      </c>
      <c r="C282" s="16" t="s">
        <v>560</v>
      </c>
      <c r="E282" s="16" t="s">
        <v>786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536</v>
      </c>
      <c r="B283" s="16" t="s">
        <v>562</v>
      </c>
      <c r="C283" s="16" t="s">
        <v>563</v>
      </c>
      <c r="E283" s="16" t="s">
        <v>787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536</v>
      </c>
      <c r="B284" s="16" t="s">
        <v>565</v>
      </c>
      <c r="C284" s="16" t="s">
        <v>566</v>
      </c>
      <c r="E284" s="16" t="s">
        <v>788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536</v>
      </c>
      <c r="B285" s="16" t="s">
        <v>568</v>
      </c>
      <c r="C285" s="16" t="s">
        <v>432</v>
      </c>
      <c r="E285" s="16" t="s">
        <v>743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536</v>
      </c>
      <c r="B286" s="16" t="s">
        <v>570</v>
      </c>
      <c r="C286" s="16" t="s">
        <v>384</v>
      </c>
      <c r="E286" s="16" t="s">
        <v>789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536</v>
      </c>
      <c r="B287" s="16" t="s">
        <v>572</v>
      </c>
      <c r="C287" s="16" t="s">
        <v>573</v>
      </c>
      <c r="E287" s="16" t="s">
        <v>743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536</v>
      </c>
      <c r="B288" s="16" t="s">
        <v>575</v>
      </c>
      <c r="C288" s="16" t="s">
        <v>576</v>
      </c>
      <c r="E288" s="16" t="s">
        <v>783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536</v>
      </c>
      <c r="B289" s="16" t="s">
        <v>578</v>
      </c>
      <c r="C289" s="16" t="s">
        <v>579</v>
      </c>
      <c r="E289" s="16" t="s">
        <v>782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536</v>
      </c>
      <c r="B290" s="16" t="s">
        <v>581</v>
      </c>
      <c r="C290" s="16" t="s">
        <v>582</v>
      </c>
      <c r="E290" s="16" t="s">
        <v>790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536</v>
      </c>
      <c r="B291" s="16" t="s">
        <v>584</v>
      </c>
      <c r="C291" s="16" t="s">
        <v>585</v>
      </c>
      <c r="E291" s="16" t="s">
        <v>791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536</v>
      </c>
      <c r="B292" s="16" t="s">
        <v>586</v>
      </c>
      <c r="C292" s="16" t="s">
        <v>587</v>
      </c>
      <c r="E292" s="16" t="s">
        <v>746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536</v>
      </c>
      <c r="B293" s="16" t="s">
        <v>589</v>
      </c>
      <c r="C293" s="16" t="s">
        <v>590</v>
      </c>
      <c r="E293" s="16" t="s">
        <v>792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540</v>
      </c>
      <c r="B294" s="16" t="s">
        <v>559</v>
      </c>
      <c r="C294" s="16" t="s">
        <v>560</v>
      </c>
      <c r="E294" s="16" t="s">
        <v>793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540</v>
      </c>
      <c r="B295" s="16" t="s">
        <v>562</v>
      </c>
      <c r="C295" s="16" t="s">
        <v>563</v>
      </c>
      <c r="E295" s="16" t="s">
        <v>794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540</v>
      </c>
      <c r="B296" s="16" t="s">
        <v>565</v>
      </c>
      <c r="C296" s="16" t="s">
        <v>566</v>
      </c>
      <c r="E296" s="16" t="s">
        <v>795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540</v>
      </c>
      <c r="B297" s="16" t="s">
        <v>568</v>
      </c>
      <c r="C297" s="16" t="s">
        <v>432</v>
      </c>
      <c r="E297" s="16" t="s">
        <v>746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540</v>
      </c>
      <c r="B298" s="16" t="s">
        <v>570</v>
      </c>
      <c r="C298" s="16" t="s">
        <v>384</v>
      </c>
      <c r="E298" s="16" t="s">
        <v>791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540</v>
      </c>
      <c r="B299" s="16" t="s">
        <v>572</v>
      </c>
      <c r="C299" s="16" t="s">
        <v>573</v>
      </c>
      <c r="E299" s="16" t="s">
        <v>785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540</v>
      </c>
      <c r="B300" s="16" t="s">
        <v>575</v>
      </c>
      <c r="C300" s="16" t="s">
        <v>576</v>
      </c>
      <c r="E300" s="16" t="s">
        <v>784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540</v>
      </c>
      <c r="B301" s="16" t="s">
        <v>578</v>
      </c>
      <c r="C301" s="16" t="s">
        <v>579</v>
      </c>
      <c r="E301" s="16" t="s">
        <v>743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540</v>
      </c>
      <c r="B302" s="16" t="s">
        <v>581</v>
      </c>
      <c r="C302" s="16" t="s">
        <v>582</v>
      </c>
      <c r="E302" s="16" t="s">
        <v>788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540</v>
      </c>
      <c r="B303" s="16" t="s">
        <v>584</v>
      </c>
      <c r="C303" s="16" t="s">
        <v>585</v>
      </c>
      <c r="E303" s="16" t="s">
        <v>787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540</v>
      </c>
      <c r="B304" s="16" t="s">
        <v>586</v>
      </c>
      <c r="C304" s="16" t="s">
        <v>587</v>
      </c>
      <c r="E304" s="16" t="s">
        <v>796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540</v>
      </c>
      <c r="B305" s="16" t="s">
        <v>589</v>
      </c>
      <c r="C305" s="16" t="s">
        <v>590</v>
      </c>
      <c r="E305" s="16" t="s">
        <v>797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443</v>
      </c>
      <c r="B306" s="16" t="s">
        <v>559</v>
      </c>
      <c r="C306" s="16" t="s">
        <v>560</v>
      </c>
      <c r="E306" s="16" t="s">
        <v>788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443</v>
      </c>
      <c r="B307" s="16" t="s">
        <v>562</v>
      </c>
      <c r="C307" s="16" t="s">
        <v>563</v>
      </c>
      <c r="E307" s="16" t="s">
        <v>783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443</v>
      </c>
      <c r="B308" s="16" t="s">
        <v>565</v>
      </c>
      <c r="C308" s="16" t="s">
        <v>566</v>
      </c>
      <c r="E308" s="16" t="s">
        <v>782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443</v>
      </c>
      <c r="B309" s="16" t="s">
        <v>568</v>
      </c>
      <c r="C309" s="16" t="s">
        <v>432</v>
      </c>
      <c r="E309" s="16" t="s">
        <v>784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443</v>
      </c>
      <c r="B310" s="16" t="s">
        <v>570</v>
      </c>
      <c r="C310" s="16" t="s">
        <v>384</v>
      </c>
      <c r="E310" s="16" t="s">
        <v>785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443</v>
      </c>
      <c r="B311" s="16" t="s">
        <v>572</v>
      </c>
      <c r="C311" s="16" t="s">
        <v>573</v>
      </c>
      <c r="E311" s="16" t="s">
        <v>798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443</v>
      </c>
      <c r="B312" s="16" t="s">
        <v>575</v>
      </c>
      <c r="C312" s="16" t="s">
        <v>576</v>
      </c>
      <c r="E312" s="16" t="s">
        <v>785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443</v>
      </c>
      <c r="B313" s="16" t="s">
        <v>578</v>
      </c>
      <c r="C313" s="16" t="s">
        <v>579</v>
      </c>
      <c r="E313" s="16" t="s">
        <v>745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443</v>
      </c>
      <c r="B314" s="16" t="s">
        <v>581</v>
      </c>
      <c r="C314" s="16" t="s">
        <v>582</v>
      </c>
      <c r="E314" s="16" t="s">
        <v>799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443</v>
      </c>
      <c r="B315" s="16" t="s">
        <v>584</v>
      </c>
      <c r="C315" s="16" t="s">
        <v>585</v>
      </c>
      <c r="E315" s="16" t="s">
        <v>785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443</v>
      </c>
      <c r="B316" s="16" t="s">
        <v>586</v>
      </c>
      <c r="C316" s="16" t="s">
        <v>587</v>
      </c>
      <c r="E316" s="16" t="s">
        <v>791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443</v>
      </c>
      <c r="B317" s="16" t="s">
        <v>589</v>
      </c>
      <c r="C317" s="16" t="s">
        <v>590</v>
      </c>
      <c r="E317" s="16" t="s">
        <v>782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547</v>
      </c>
      <c r="B318" s="16" t="s">
        <v>559</v>
      </c>
      <c r="C318" s="16" t="s">
        <v>560</v>
      </c>
      <c r="E318" s="16" t="s">
        <v>800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547</v>
      </c>
      <c r="B319" s="16" t="s">
        <v>562</v>
      </c>
      <c r="C319" s="16" t="s">
        <v>563</v>
      </c>
      <c r="E319" s="16" t="s">
        <v>783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547</v>
      </c>
      <c r="B320" s="16" t="s">
        <v>565</v>
      </c>
      <c r="C320" s="16" t="s">
        <v>566</v>
      </c>
      <c r="E320" s="16" t="s">
        <v>788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547</v>
      </c>
      <c r="B321" s="16" t="s">
        <v>568</v>
      </c>
      <c r="C321" s="16" t="s">
        <v>432</v>
      </c>
      <c r="E321" s="16" t="s">
        <v>786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547</v>
      </c>
      <c r="B322" s="16" t="s">
        <v>570</v>
      </c>
      <c r="C322" s="16" t="s">
        <v>384</v>
      </c>
      <c r="E322" s="16" t="s">
        <v>783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547</v>
      </c>
      <c r="B323" s="16" t="s">
        <v>572</v>
      </c>
      <c r="C323" s="16" t="s">
        <v>573</v>
      </c>
      <c r="E323" s="16" t="s">
        <v>743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547</v>
      </c>
      <c r="B324" s="16" t="s">
        <v>575</v>
      </c>
      <c r="C324" s="16" t="s">
        <v>576</v>
      </c>
      <c r="E324" s="16" t="s">
        <v>782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547</v>
      </c>
      <c r="B325" s="16" t="s">
        <v>578</v>
      </c>
      <c r="C325" s="16" t="s">
        <v>579</v>
      </c>
      <c r="E325" s="16" t="s">
        <v>790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547</v>
      </c>
      <c r="B326" s="16" t="s">
        <v>581</v>
      </c>
      <c r="C326" s="16" t="s">
        <v>582</v>
      </c>
      <c r="E326" s="16" t="s">
        <v>798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547</v>
      </c>
      <c r="B327" s="16" t="s">
        <v>584</v>
      </c>
      <c r="C327" s="16" t="s">
        <v>585</v>
      </c>
      <c r="E327" s="16" t="s">
        <v>792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547</v>
      </c>
      <c r="B328" s="16" t="s">
        <v>586</v>
      </c>
      <c r="C328" s="16" t="s">
        <v>587</v>
      </c>
      <c r="E328" s="16" t="s">
        <v>746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2966</v>
      </c>
      <c r="J328" s="177">
        <f t="shared" si="19"/>
        <v>41579</v>
      </c>
    </row>
    <row r="329" spans="1:10" ht="12.75">
      <c r="A329" s="16" t="s">
        <v>547</v>
      </c>
      <c r="B329" s="16" t="s">
        <v>589</v>
      </c>
      <c r="C329" s="16" t="s">
        <v>590</v>
      </c>
      <c r="E329" s="16" t="s">
        <v>781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2968</v>
      </c>
      <c r="J329" s="177">
        <f t="shared" si="19"/>
        <v>41609</v>
      </c>
    </row>
    <row r="330" spans="1:10" ht="12.75">
      <c r="A330" s="16" t="s">
        <v>431</v>
      </c>
      <c r="B330" s="16" t="s">
        <v>559</v>
      </c>
      <c r="C330" s="16" t="s">
        <v>560</v>
      </c>
      <c r="E330" s="16" t="s">
        <v>801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2965</v>
      </c>
      <c r="J330" s="177">
        <f t="shared" si="19"/>
        <v>41640</v>
      </c>
    </row>
    <row r="331" spans="1:10" ht="12.75">
      <c r="A331" s="16" t="s">
        <v>431</v>
      </c>
      <c r="B331" s="16" t="s">
        <v>562</v>
      </c>
      <c r="C331" s="16" t="s">
        <v>563</v>
      </c>
      <c r="E331" s="16" t="s">
        <v>745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2964</v>
      </c>
      <c r="J331" s="177">
        <f t="shared" si="19"/>
        <v>41671</v>
      </c>
    </row>
    <row r="332" spans="1:10" ht="12.75">
      <c r="A332" s="16" t="s">
        <v>431</v>
      </c>
      <c r="B332" s="16" t="s">
        <v>565</v>
      </c>
      <c r="C332" s="16" t="s">
        <v>566</v>
      </c>
      <c r="E332" s="16" t="s">
        <v>745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2964</v>
      </c>
      <c r="J332" s="177">
        <f t="shared" si="19"/>
        <v>41699</v>
      </c>
    </row>
    <row r="333" spans="1:10" ht="12.75">
      <c r="A333" s="16" t="s">
        <v>431</v>
      </c>
      <c r="B333" s="16" t="s">
        <v>568</v>
      </c>
      <c r="C333" s="16" t="s">
        <v>432</v>
      </c>
      <c r="E333" s="16" t="s">
        <v>802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2969</v>
      </c>
      <c r="J333" s="177">
        <f t="shared" si="19"/>
        <v>41730</v>
      </c>
    </row>
    <row r="334" spans="6:10" ht="12.75">
      <c r="F334" s="74">
        <v>293</v>
      </c>
      <c r="G334">
        <f t="shared" si="16"/>
        <v>0</v>
      </c>
      <c r="H334" s="178">
        <f t="shared" si="17"/>
      </c>
      <c r="I334" t="e">
        <f t="shared" si="18"/>
        <v>#N/A</v>
      </c>
      <c r="J334" s="177" t="e">
        <f t="shared" si="19"/>
        <v>#NUM!</v>
      </c>
    </row>
    <row r="335" spans="6:10" ht="12.75">
      <c r="F335" s="74">
        <v>294</v>
      </c>
      <c r="G335">
        <f t="shared" si="16"/>
        <v>0</v>
      </c>
      <c r="H335" s="178">
        <f t="shared" si="17"/>
      </c>
      <c r="I335" t="e">
        <f t="shared" si="18"/>
        <v>#N/A</v>
      </c>
      <c r="J335" s="177" t="e">
        <f t="shared" si="19"/>
        <v>#NUM!</v>
      </c>
    </row>
    <row r="336" spans="6:10" ht="12.75">
      <c r="F336" s="74">
        <v>295</v>
      </c>
      <c r="G336">
        <f t="shared" si="16"/>
        <v>0</v>
      </c>
      <c r="H336" s="178">
        <f t="shared" si="17"/>
      </c>
      <c r="I336" t="e">
        <f t="shared" si="18"/>
        <v>#N/A</v>
      </c>
      <c r="J336" s="177" t="e">
        <f t="shared" si="19"/>
        <v>#NUM!</v>
      </c>
    </row>
    <row r="337" spans="6:10" ht="12.75">
      <c r="F337" s="74">
        <v>296</v>
      </c>
      <c r="G337">
        <f t="shared" si="16"/>
        <v>0</v>
      </c>
      <c r="H337" s="178">
        <f t="shared" si="17"/>
      </c>
      <c r="I337" t="e">
        <f t="shared" si="18"/>
        <v>#N/A</v>
      </c>
      <c r="J337" s="177" t="e">
        <f t="shared" si="19"/>
        <v>#NUM!</v>
      </c>
    </row>
    <row r="338" spans="6:10" ht="12.75">
      <c r="F338" s="74">
        <v>297</v>
      </c>
      <c r="G338">
        <f t="shared" si="16"/>
        <v>0</v>
      </c>
      <c r="H338" s="178">
        <f t="shared" si="17"/>
      </c>
      <c r="I338" t="e">
        <f t="shared" si="18"/>
        <v>#N/A</v>
      </c>
      <c r="J338" s="177" t="e">
        <f t="shared" si="19"/>
        <v>#NUM!</v>
      </c>
    </row>
    <row r="339" spans="6:10" ht="12.75">
      <c r="F339" s="74">
        <v>298</v>
      </c>
      <c r="G339">
        <f t="shared" si="16"/>
        <v>0</v>
      </c>
      <c r="H339" s="178">
        <f t="shared" si="17"/>
      </c>
      <c r="I339" t="e">
        <f t="shared" si="18"/>
        <v>#N/A</v>
      </c>
      <c r="J339" s="177" t="e">
        <f t="shared" si="19"/>
        <v>#NUM!</v>
      </c>
    </row>
    <row r="340" spans="6:10" ht="12.75">
      <c r="F340" s="74">
        <v>299</v>
      </c>
      <c r="G340">
        <f t="shared" si="16"/>
        <v>0</v>
      </c>
      <c r="H340" s="178">
        <f t="shared" si="17"/>
      </c>
      <c r="I340" t="e">
        <f t="shared" si="18"/>
        <v>#N/A</v>
      </c>
      <c r="J340" s="177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803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804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805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806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807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808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809</v>
      </c>
    </row>
    <row r="361" spans="1:14" ht="12.75">
      <c r="A361" t="s">
        <v>406</v>
      </c>
      <c r="B361" t="s">
        <v>810</v>
      </c>
      <c r="C361" t="s">
        <v>555</v>
      </c>
      <c r="D361" t="s">
        <v>558</v>
      </c>
      <c r="E361" t="s">
        <v>811</v>
      </c>
      <c r="F361" t="s">
        <v>55</v>
      </c>
      <c r="I361" t="s">
        <v>812</v>
      </c>
      <c r="N361" t="s">
        <v>813</v>
      </c>
    </row>
    <row r="362" spans="1:15" ht="12.75">
      <c r="A362" s="73">
        <v>2012</v>
      </c>
      <c r="B362" s="73">
        <v>1</v>
      </c>
      <c r="C362" s="74" t="s">
        <v>560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563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4.94</v>
      </c>
    </row>
    <row r="364" spans="1:15" ht="12.75">
      <c r="A364" s="73">
        <v>2012</v>
      </c>
      <c r="B364" s="73">
        <v>3</v>
      </c>
      <c r="C364" s="74" t="s">
        <v>566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2.41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5.18</v>
      </c>
    </row>
    <row r="365" spans="1:15" ht="12.75">
      <c r="A365" s="73">
        <v>2012</v>
      </c>
      <c r="B365" s="73">
        <v>4</v>
      </c>
      <c r="C365" s="74" t="s">
        <v>432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5.43</v>
      </c>
    </row>
    <row r="366" spans="1:15" ht="12.75">
      <c r="A366" s="73">
        <v>2012</v>
      </c>
      <c r="B366" s="73">
        <v>5</v>
      </c>
      <c r="C366" s="74" t="s">
        <v>384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5.71</v>
      </c>
    </row>
    <row r="367" spans="1:15" ht="12.75">
      <c r="A367" s="73">
        <v>2012</v>
      </c>
      <c r="B367" s="73">
        <v>6</v>
      </c>
      <c r="C367" s="74" t="s">
        <v>573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 t="e">
        <f t="shared" si="28"/>
        <v>#N/A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 t="e">
        <f t="shared" si="24"/>
        <v>#N/A</v>
      </c>
    </row>
    <row r="368" spans="1:15" ht="12.75">
      <c r="A368" s="73">
        <v>2012</v>
      </c>
      <c r="B368" s="73">
        <v>7</v>
      </c>
      <c r="C368" s="74" t="s">
        <v>576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 t="e">
        <f t="shared" si="28"/>
        <v>#N/A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 t="e">
        <f t="shared" si="24"/>
        <v>#N/A</v>
      </c>
    </row>
    <row r="369" spans="1:15" ht="12.75">
      <c r="A369" s="73">
        <v>2012</v>
      </c>
      <c r="B369" s="73">
        <v>8</v>
      </c>
      <c r="C369" s="74" t="s">
        <v>579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 t="e">
        <f t="shared" si="28"/>
        <v>#N/A</v>
      </c>
      <c r="L369" s="74" t="str">
        <f t="shared" si="21"/>
        <v>July</v>
      </c>
      <c r="M369">
        <f t="shared" si="22"/>
        <v>5.44</v>
      </c>
      <c r="N369">
        <f t="shared" si="23"/>
        <v>5.52</v>
      </c>
      <c r="O369" t="e">
        <f t="shared" si="24"/>
        <v>#N/A</v>
      </c>
    </row>
    <row r="370" spans="1:15" ht="12.75">
      <c r="A370" s="73">
        <v>2012</v>
      </c>
      <c r="B370" s="73">
        <v>9</v>
      </c>
      <c r="C370" s="74" t="s">
        <v>582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 t="e">
        <f t="shared" si="28"/>
        <v>#N/A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 t="e">
        <f t="shared" si="24"/>
        <v>#N/A</v>
      </c>
    </row>
    <row r="371" spans="1:15" ht="12.75">
      <c r="A371" s="73">
        <v>2012</v>
      </c>
      <c r="B371" s="73">
        <v>10</v>
      </c>
      <c r="C371" s="74" t="s">
        <v>585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 t="e">
        <f t="shared" si="28"/>
        <v>#N/A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 t="e">
        <f t="shared" si="24"/>
        <v>#N/A</v>
      </c>
    </row>
    <row r="372" spans="1:15" ht="12.75">
      <c r="A372" s="73">
        <v>2012</v>
      </c>
      <c r="B372" s="73">
        <v>11</v>
      </c>
      <c r="C372" s="74" t="s">
        <v>587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 t="e">
        <f t="shared" si="28"/>
        <v>#N/A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 t="e">
        <f t="shared" si="24"/>
        <v>#N/A</v>
      </c>
    </row>
    <row r="373" spans="1:15" ht="12.75">
      <c r="A373" s="73">
        <v>2012</v>
      </c>
      <c r="B373" s="73">
        <v>12</v>
      </c>
      <c r="C373" s="74" t="s">
        <v>590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 t="e">
        <f t="shared" si="28"/>
        <v>#N/A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 t="e">
        <f t="shared" si="24"/>
        <v>#N/A</v>
      </c>
    </row>
    <row r="374" spans="1:15" ht="12.75">
      <c r="A374" s="73">
        <v>2013</v>
      </c>
      <c r="B374" s="73">
        <v>1</v>
      </c>
      <c r="C374" s="74" t="s">
        <v>560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2.47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5.27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563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566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432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384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573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576</v>
      </c>
      <c r="D380" s="75">
        <v>2.97</v>
      </c>
      <c r="E380" s="75">
        <v>5.52</v>
      </c>
      <c r="F380" s="74">
        <v>19</v>
      </c>
    </row>
    <row r="381" spans="1:6" ht="12.75">
      <c r="A381" s="73">
        <v>2013</v>
      </c>
      <c r="B381" s="73">
        <v>8</v>
      </c>
      <c r="C381" s="74" t="s">
        <v>579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582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585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587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590</v>
      </c>
      <c r="D385" s="75">
        <v>2.47</v>
      </c>
      <c r="E385" s="75">
        <v>5.27</v>
      </c>
      <c r="F385" s="74">
        <v>24</v>
      </c>
    </row>
    <row r="386" spans="1:6" ht="12.75">
      <c r="A386" s="73">
        <v>2014</v>
      </c>
      <c r="B386" s="73">
        <v>1</v>
      </c>
      <c r="C386" s="74" t="s">
        <v>560</v>
      </c>
      <c r="D386" s="75">
        <v>2.28</v>
      </c>
      <c r="E386" s="75">
        <v>4.94</v>
      </c>
      <c r="F386" s="74">
        <v>25</v>
      </c>
    </row>
    <row r="387" spans="1:6" ht="12.75">
      <c r="A387" s="73">
        <v>2014</v>
      </c>
      <c r="B387" s="73">
        <v>2</v>
      </c>
      <c r="C387" s="74" t="s">
        <v>563</v>
      </c>
      <c r="D387" s="75">
        <v>2.41</v>
      </c>
      <c r="E387" s="75">
        <v>5.18</v>
      </c>
      <c r="F387" s="74">
        <v>26</v>
      </c>
    </row>
    <row r="388" spans="1:6" ht="12.75">
      <c r="A388" s="73">
        <v>2014</v>
      </c>
      <c r="B388" s="73">
        <v>3</v>
      </c>
      <c r="C388" s="74" t="s">
        <v>566</v>
      </c>
      <c r="D388" s="75">
        <v>2.61</v>
      </c>
      <c r="E388" s="75">
        <v>5.43</v>
      </c>
      <c r="F388" s="74">
        <v>27</v>
      </c>
    </row>
    <row r="389" spans="1:6" ht="12.75">
      <c r="A389" s="73">
        <v>2014</v>
      </c>
      <c r="B389" s="73">
        <v>4</v>
      </c>
      <c r="C389" s="74" t="s">
        <v>432</v>
      </c>
      <c r="D389" s="75">
        <v>2.78</v>
      </c>
      <c r="E389" s="75">
        <v>5.71</v>
      </c>
      <c r="F389" s="74">
        <v>28</v>
      </c>
    </row>
    <row r="390" spans="1:6" ht="12.75">
      <c r="A390" s="73"/>
      <c r="B390" s="73"/>
      <c r="C390" s="74"/>
      <c r="D390" s="75"/>
      <c r="E390" s="75"/>
      <c r="F390" s="74">
        <v>29</v>
      </c>
    </row>
    <row r="391" spans="1:6" ht="12.75">
      <c r="A391" s="73"/>
      <c r="B391" s="73"/>
      <c r="C391" s="74"/>
      <c r="D391" s="75"/>
      <c r="E391" s="75"/>
      <c r="F391" s="74">
        <v>30</v>
      </c>
    </row>
    <row r="392" spans="1:6" ht="12.75">
      <c r="A392" s="73"/>
      <c r="B392" s="73"/>
      <c r="C392" s="74"/>
      <c r="D392" s="75"/>
      <c r="E392" s="75"/>
      <c r="F392" s="74">
        <v>31</v>
      </c>
    </row>
    <row r="393" spans="1:6" ht="12.75">
      <c r="A393" s="73"/>
      <c r="B393" s="73"/>
      <c r="C393" s="74"/>
      <c r="D393" s="75"/>
      <c r="E393" s="75"/>
      <c r="F393" s="74">
        <v>32</v>
      </c>
    </row>
    <row r="394" spans="1:6" ht="12.75">
      <c r="A394" s="73"/>
      <c r="B394" s="73"/>
      <c r="C394" s="74"/>
      <c r="D394" s="75"/>
      <c r="E394" s="75"/>
      <c r="F394" s="74">
        <v>33</v>
      </c>
    </row>
    <row r="395" spans="1:6" ht="12.75">
      <c r="A395" s="73"/>
      <c r="B395" s="73"/>
      <c r="C395" s="74"/>
      <c r="D395" s="75"/>
      <c r="E395" s="75"/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3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April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April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1.8% (4.6 billion vehicle miles ) resulting in estimated travel for the month at 254.9**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83.4 billion vehicle-miles on rural roads and 171.4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0.0% ( 0.3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26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27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28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29</v>
      </c>
      <c r="F24" s="28" t="str">
        <f>Data!B4</f>
        <v>April</v>
      </c>
      <c r="G24" s="28" t="s">
        <v>30</v>
      </c>
      <c r="H24" s="28" t="s">
        <v>31</v>
      </c>
    </row>
    <row r="25" spans="5:8" ht="12.75">
      <c r="E25" s="29">
        <f>VALUE(Data!A9)</f>
        <v>1989</v>
      </c>
      <c r="F25" s="30">
        <f>VALUE(Data!B9)</f>
        <v>174320</v>
      </c>
      <c r="G25" s="30">
        <f>VALUE(Data!C9)</f>
        <v>655793</v>
      </c>
      <c r="H25" s="30">
        <f>VALUE(Data!D9)</f>
        <v>2056112</v>
      </c>
    </row>
    <row r="26" spans="5:8" ht="12.75">
      <c r="E26" s="29">
        <f>VALUE(Data!A10)</f>
        <v>1990</v>
      </c>
      <c r="F26" s="30">
        <f>VALUE(Data!B10)</f>
        <v>179033</v>
      </c>
      <c r="G26" s="30">
        <f>VALUE(Data!C10)</f>
        <v>674963</v>
      </c>
      <c r="H26" s="30">
        <f>VALUE(Data!D10)</f>
        <v>2126210</v>
      </c>
    </row>
    <row r="27" spans="5:8" ht="12.75">
      <c r="E27" s="29">
        <f>VALUE(Data!A11)</f>
        <v>1991</v>
      </c>
      <c r="F27" s="30">
        <f>VALUE(Data!B11)</f>
        <v>179538</v>
      </c>
      <c r="G27" s="30">
        <f>VALUE(Data!C11)</f>
        <v>669854</v>
      </c>
      <c r="H27" s="30">
        <f>VALUE(Data!D11)</f>
        <v>2142392</v>
      </c>
    </row>
    <row r="28" spans="5:8" ht="12.75">
      <c r="E28" s="29">
        <f>VALUE(Data!A12)</f>
        <v>1992</v>
      </c>
      <c r="F28" s="30">
        <f>VALUE(Data!B12)</f>
        <v>186069</v>
      </c>
      <c r="G28" s="30">
        <f>VALUE(Data!C12)</f>
        <v>697702</v>
      </c>
      <c r="H28" s="30">
        <f>VALUE(Data!D12)</f>
        <v>2200062</v>
      </c>
    </row>
    <row r="29" spans="5:8" ht="12.75">
      <c r="E29" s="29">
        <f>VALUE(Data!A13)</f>
        <v>1993</v>
      </c>
      <c r="F29" s="30">
        <f>VALUE(Data!B13)</f>
        <v>188737</v>
      </c>
      <c r="G29" s="30">
        <f>VALUE(Data!C13)</f>
        <v>711130</v>
      </c>
      <c r="H29" s="30">
        <f>VALUE(Data!D13)</f>
        <v>2260579</v>
      </c>
    </row>
    <row r="30" spans="5:8" ht="12.75">
      <c r="E30" s="29">
        <f>VALUE(Data!A14)</f>
        <v>1994</v>
      </c>
      <c r="F30" s="30">
        <f>VALUE(Data!B14)</f>
        <v>195407</v>
      </c>
      <c r="G30" s="30">
        <f>VALUE(Data!C14)</f>
        <v>727355</v>
      </c>
      <c r="H30" s="30">
        <f>VALUE(Data!D14)</f>
        <v>2312930</v>
      </c>
    </row>
    <row r="31" spans="5:8" ht="12.75">
      <c r="E31" s="29">
        <f>VALUE(Data!A15)</f>
        <v>1995</v>
      </c>
      <c r="F31" s="30">
        <f>VALUE(Data!B15)</f>
        <v>198213</v>
      </c>
      <c r="G31" s="30">
        <f>VALUE(Data!C15)</f>
        <v>764330</v>
      </c>
      <c r="H31" s="30">
        <f>VALUE(Data!D15)</f>
        <v>2394562</v>
      </c>
    </row>
    <row r="32" spans="5:8" ht="12.75">
      <c r="E32" s="29">
        <f>VALUE(Data!A16)</f>
        <v>1996</v>
      </c>
      <c r="F32" s="30">
        <f>VALUE(Data!B16)</f>
        <v>205253</v>
      </c>
      <c r="G32" s="30">
        <f>VALUE(Data!C16)</f>
        <v>769452</v>
      </c>
      <c r="H32" s="30">
        <f>VALUE(Data!D16)</f>
        <v>2427897</v>
      </c>
    </row>
    <row r="33" spans="5:8" ht="12.75">
      <c r="E33" s="29">
        <f>VALUE(Data!A17)</f>
        <v>1997</v>
      </c>
      <c r="F33" s="30">
        <f>VALUE(Data!B17)</f>
        <v>211290</v>
      </c>
      <c r="G33" s="30">
        <f>VALUE(Data!C17)</f>
        <v>797319</v>
      </c>
      <c r="H33" s="30">
        <f>VALUE(Data!D17)</f>
        <v>2510068</v>
      </c>
    </row>
    <row r="34" spans="5:8" ht="12.75">
      <c r="E34" s="29">
        <f>VALUE(Data!A18)</f>
        <v>1998</v>
      </c>
      <c r="F34" s="30">
        <f>VALUE(Data!B18)</f>
        <v>217921</v>
      </c>
      <c r="G34" s="30">
        <f>VALUE(Data!C18)</f>
        <v>816180</v>
      </c>
      <c r="H34" s="30">
        <f>VALUE(Data!D18)</f>
        <v>2579234</v>
      </c>
    </row>
    <row r="35" spans="5:8" ht="12.75">
      <c r="E35" s="29">
        <f>VALUE(Data!A19)</f>
        <v>1999</v>
      </c>
      <c r="F35" s="30">
        <f>VALUE(Data!B19)</f>
        <v>220996</v>
      </c>
      <c r="G35" s="30">
        <f>VALUE(Data!C19)</f>
        <v>826825</v>
      </c>
      <c r="H35" s="30">
        <f>VALUE(Data!D19)</f>
        <v>2636008</v>
      </c>
    </row>
    <row r="36" spans="5:8" ht="12.75">
      <c r="E36" s="29">
        <f>VALUE(Data!A20)</f>
        <v>2000</v>
      </c>
      <c r="F36" s="30">
        <f>VALUE(Data!B20)</f>
        <v>227698</v>
      </c>
      <c r="G36" s="30">
        <f>VALUE(Data!C20)</f>
        <v>862891</v>
      </c>
      <c r="H36" s="30">
        <f>VALUE(Data!D20)</f>
        <v>2715525</v>
      </c>
    </row>
    <row r="37" spans="5:8" ht="12.75">
      <c r="E37" s="29">
        <f>VALUE(Data!A21)</f>
        <v>2001</v>
      </c>
      <c r="F37" s="30">
        <f>VALUE(Data!B21)</f>
        <v>232513</v>
      </c>
      <c r="G37" s="30">
        <f>VALUE(Data!C21)</f>
        <v>875662</v>
      </c>
      <c r="H37" s="30">
        <f>VALUE(Data!D21)</f>
        <v>2759697</v>
      </c>
    </row>
    <row r="38" spans="5:8" ht="12.75">
      <c r="E38" s="29">
        <f>VALUE(Data!A22)</f>
        <v>2002</v>
      </c>
      <c r="F38" s="30">
        <f>VALUE(Data!B22)</f>
        <v>237226</v>
      </c>
      <c r="G38" s="30">
        <f>VALUE(Data!C22)</f>
        <v>896748</v>
      </c>
      <c r="H38" s="30">
        <f>VALUE(Data!D22)</f>
        <v>2816697</v>
      </c>
    </row>
    <row r="39" spans="5:8" ht="12.75">
      <c r="E39" s="29">
        <f>VALUE(Data!A23)</f>
        <v>2003</v>
      </c>
      <c r="F39" s="30">
        <f>VALUE(Data!B23)</f>
        <v>239415</v>
      </c>
      <c r="G39" s="30">
        <f>VALUE(Data!C23)</f>
        <v>898305</v>
      </c>
      <c r="H39" s="30">
        <f>VALUE(Data!D23)</f>
        <v>2857067</v>
      </c>
    </row>
    <row r="40" spans="5:8" ht="12.75">
      <c r="E40" s="29">
        <f>VALUE(Data!A24)</f>
        <v>2004</v>
      </c>
      <c r="F40" s="30">
        <f>VALUE(Data!B24)</f>
        <v>250968</v>
      </c>
      <c r="G40" s="30">
        <f>VALUE(Data!C24)</f>
        <v>938530</v>
      </c>
      <c r="H40" s="30">
        <f>VALUE(Data!D24)</f>
        <v>2930447</v>
      </c>
    </row>
    <row r="41" spans="5:8" ht="12.75">
      <c r="E41" s="29">
        <f>VALUE(Data!A25)</f>
        <v>2005</v>
      </c>
      <c r="F41" s="30">
        <f>VALUE(Data!B25)</f>
        <v>250860</v>
      </c>
      <c r="G41" s="30">
        <f>VALUE(Data!C25)</f>
        <v>948085</v>
      </c>
      <c r="H41" s="30">
        <f>VALUE(Data!D25)</f>
        <v>2974344</v>
      </c>
    </row>
    <row r="42" spans="5:8" ht="12.75">
      <c r="E42" s="29">
        <f>VALUE(Data!A26)</f>
        <v>2006</v>
      </c>
      <c r="F42" s="30">
        <f>VALUE(Data!B26)</f>
        <v>250665</v>
      </c>
      <c r="G42" s="30">
        <f>VALUE(Data!C26)</f>
        <v>961342</v>
      </c>
      <c r="H42" s="30">
        <f>VALUE(Data!D26)</f>
        <v>3002687</v>
      </c>
    </row>
    <row r="43" spans="5:8" ht="12.75">
      <c r="E43" s="29">
        <f>VALUE(Data!A27)</f>
        <v>2007</v>
      </c>
      <c r="F43" s="30">
        <f>VALUE(Data!B27)</f>
        <v>252734</v>
      </c>
      <c r="G43" s="30">
        <f>VALUE(Data!C27)</f>
        <v>965494</v>
      </c>
      <c r="H43" s="30">
        <f>VALUE(Data!D27)</f>
        <v>3018523</v>
      </c>
    </row>
    <row r="44" spans="5:8" ht="12.75">
      <c r="E44" s="29">
        <f>VALUE(Data!A28)</f>
        <v>2008</v>
      </c>
      <c r="F44" s="30">
        <f>VALUE(Data!B28)</f>
        <v>252699</v>
      </c>
      <c r="G44" s="30">
        <f>VALUE(Data!C28)</f>
        <v>960669</v>
      </c>
      <c r="H44" s="30">
        <f>VALUE(Data!D28)</f>
        <v>3026299</v>
      </c>
    </row>
    <row r="45" spans="5:8" ht="12.75">
      <c r="E45" s="29">
        <f>VALUE(Data!A29)</f>
        <v>2009</v>
      </c>
      <c r="F45" s="30">
        <f>VALUE(Data!B29)</f>
        <v>251481</v>
      </c>
      <c r="G45" s="30">
        <f>VALUE(Data!C29)</f>
        <v>941785</v>
      </c>
      <c r="H45" s="30">
        <f>VALUE(Data!D29)</f>
        <v>2957644</v>
      </c>
    </row>
    <row r="46" spans="5:8" ht="12.75">
      <c r="E46" s="29">
        <f>VALUE(Data!A30)</f>
        <v>2010</v>
      </c>
      <c r="F46" s="30">
        <f>VALUE(Data!B30)</f>
        <v>254014</v>
      </c>
      <c r="G46" s="30">
        <f>VALUE(Data!C30)</f>
        <v>937017</v>
      </c>
      <c r="H46" s="30">
        <f>VALUE(Data!D30)</f>
        <v>2951995</v>
      </c>
    </row>
    <row r="47" spans="5:8" ht="12.75">
      <c r="E47" s="29">
        <f>VALUE(Data!A31)</f>
        <v>2011</v>
      </c>
      <c r="F47" s="30">
        <f>VALUE(Data!B31)</f>
        <v>249309</v>
      </c>
      <c r="G47" s="30">
        <f>VALUE(Data!C31)</f>
        <v>935990</v>
      </c>
      <c r="H47" s="30">
        <f>VALUE(Data!D31)</f>
        <v>2965935</v>
      </c>
    </row>
    <row r="48" spans="5:8" ht="12.75">
      <c r="E48" s="29">
        <f>VALUE(Data!A32)</f>
        <v>2012</v>
      </c>
      <c r="F48" s="30">
        <f>VALUE(Data!B32)</f>
        <v>248261</v>
      </c>
      <c r="G48" s="30">
        <f>VALUE(Data!C32)</f>
        <v>944166</v>
      </c>
      <c r="H48" s="30">
        <f>VALUE(Data!D32)</f>
        <v>2953991</v>
      </c>
    </row>
    <row r="49" spans="5:8" ht="12.75">
      <c r="E49" s="29">
        <f>VALUE(Data!A33)</f>
        <v>2013</v>
      </c>
      <c r="F49" s="30">
        <f>VALUE(Data!B33)</f>
        <v>250303</v>
      </c>
      <c r="G49" s="30">
        <f>VALUE(Data!C33)</f>
        <v>940029</v>
      </c>
      <c r="H49" s="30">
        <f>VALUE(Data!D33)</f>
        <v>2950053</v>
      </c>
    </row>
    <row r="50" spans="5:8" ht="12.75">
      <c r="E50" s="29">
        <f>VALUE(Data!A34)</f>
        <v>2014</v>
      </c>
      <c r="F50" s="30">
        <f>VALUE(Data!B34)</f>
        <v>254859</v>
      </c>
      <c r="G50" s="30">
        <f>VALUE(Data!C34)</f>
        <v>940310</v>
      </c>
      <c r="H50" s="30">
        <f>VALUE(Data!D34)</f>
        <v>2967146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32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33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34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35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36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37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38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39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40</v>
      </c>
      <c r="B2" s="208"/>
      <c r="C2" s="209"/>
      <c r="D2" s="213" t="s">
        <v>41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42</v>
      </c>
      <c r="E3" s="116" t="s">
        <v>43</v>
      </c>
      <c r="F3" s="116" t="s">
        <v>44</v>
      </c>
      <c r="G3" s="116" t="s">
        <v>45</v>
      </c>
      <c r="H3" s="116" t="s">
        <v>46</v>
      </c>
      <c r="I3" s="116" t="s">
        <v>47</v>
      </c>
      <c r="J3" s="116" t="s">
        <v>48</v>
      </c>
      <c r="K3" s="116" t="s">
        <v>49</v>
      </c>
      <c r="L3" s="116" t="s">
        <v>50</v>
      </c>
      <c r="M3" s="116" t="s">
        <v>51</v>
      </c>
      <c r="N3" s="116" t="s">
        <v>52</v>
      </c>
      <c r="O3" s="116" t="s">
        <v>53</v>
      </c>
    </row>
    <row r="4" spans="1:15" ht="12.75" customHeight="1">
      <c r="A4" s="39"/>
      <c r="B4" s="40"/>
      <c r="C4" s="40"/>
      <c r="D4" s="142" t="s">
        <v>54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42</v>
      </c>
      <c r="E5" s="116" t="s">
        <v>43</v>
      </c>
      <c r="F5" s="116" t="s">
        <v>44</v>
      </c>
      <c r="G5" s="116" t="s">
        <v>45</v>
      </c>
      <c r="H5" s="116" t="s">
        <v>46</v>
      </c>
      <c r="I5" s="116" t="s">
        <v>47</v>
      </c>
      <c r="J5" s="116" t="s">
        <v>48</v>
      </c>
      <c r="K5" s="116" t="s">
        <v>49</v>
      </c>
      <c r="L5" s="116" t="s">
        <v>50</v>
      </c>
      <c r="M5" s="116" t="s">
        <v>51</v>
      </c>
      <c r="N5" s="116" t="s">
        <v>52</v>
      </c>
      <c r="O5" s="116" t="s">
        <v>53</v>
      </c>
      <c r="P5" s="41" t="s">
        <v>55</v>
      </c>
    </row>
    <row r="6" spans="1:16" ht="12.75" customHeight="1">
      <c r="A6" s="201" t="s">
        <v>56</v>
      </c>
      <c r="B6" s="202"/>
      <c r="C6" s="203"/>
      <c r="D6" s="117" t="s">
        <v>57</v>
      </c>
      <c r="E6" s="117" t="s">
        <v>58</v>
      </c>
      <c r="F6" s="117" t="s">
        <v>59</v>
      </c>
      <c r="G6" s="117" t="s">
        <v>60</v>
      </c>
      <c r="H6" s="117" t="s">
        <v>61</v>
      </c>
      <c r="I6" s="117" t="s">
        <v>62</v>
      </c>
      <c r="J6" s="117" t="s">
        <v>63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01" t="s">
        <v>104</v>
      </c>
      <c r="B10" s="202"/>
      <c r="C10" s="203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116</v>
      </c>
      <c r="P10" s="42">
        <v>5</v>
      </c>
    </row>
    <row r="11" spans="1:16" ht="12.75" customHeight="1" thickBot="1">
      <c r="A11" s="201" t="s">
        <v>117</v>
      </c>
      <c r="B11" s="202"/>
      <c r="C11" s="203"/>
      <c r="D11" s="148" t="s">
        <v>118</v>
      </c>
      <c r="E11" s="148" t="s">
        <v>119</v>
      </c>
      <c r="F11" s="148" t="s">
        <v>120</v>
      </c>
      <c r="G11" s="148" t="s">
        <v>121</v>
      </c>
      <c r="H11" s="148" t="s">
        <v>122</v>
      </c>
      <c r="I11" s="148" t="s">
        <v>123</v>
      </c>
      <c r="J11" s="148" t="s">
        <v>124</v>
      </c>
      <c r="K11" s="148" t="s">
        <v>124</v>
      </c>
      <c r="L11" s="148" t="s">
        <v>125</v>
      </c>
      <c r="M11" s="148" t="s">
        <v>126</v>
      </c>
      <c r="N11" s="148" t="s">
        <v>127</v>
      </c>
      <c r="O11" s="148" t="s">
        <v>128</v>
      </c>
      <c r="P11" s="42">
        <v>6</v>
      </c>
    </row>
    <row r="12" spans="1:16" ht="12.75" customHeight="1">
      <c r="A12" s="201" t="s">
        <v>129</v>
      </c>
      <c r="B12" s="202"/>
      <c r="C12" s="203"/>
      <c r="D12" s="149" t="s">
        <v>130</v>
      </c>
      <c r="E12" s="149" t="s">
        <v>131</v>
      </c>
      <c r="F12" s="149" t="s">
        <v>132</v>
      </c>
      <c r="G12" s="149" t="s">
        <v>133</v>
      </c>
      <c r="H12" s="149" t="s">
        <v>134</v>
      </c>
      <c r="I12" s="149" t="s">
        <v>135</v>
      </c>
      <c r="J12" s="149" t="s">
        <v>136</v>
      </c>
      <c r="K12" s="149" t="s">
        <v>137</v>
      </c>
      <c r="L12" s="149" t="s">
        <v>138</v>
      </c>
      <c r="M12" s="149" t="s">
        <v>139</v>
      </c>
      <c r="N12" s="149" t="s">
        <v>140</v>
      </c>
      <c r="O12" s="149" t="s">
        <v>141</v>
      </c>
      <c r="P12" s="42">
        <v>7</v>
      </c>
    </row>
    <row r="13" spans="1:15" ht="12.75" customHeight="1">
      <c r="A13" s="144"/>
      <c r="B13" s="145"/>
      <c r="C13" s="145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56</v>
      </c>
      <c r="B14" s="202"/>
      <c r="C14" s="203"/>
      <c r="D14" s="117" t="s">
        <v>143</v>
      </c>
      <c r="E14" s="117" t="s">
        <v>144</v>
      </c>
      <c r="F14" s="117" t="s">
        <v>145</v>
      </c>
      <c r="G14" s="117" t="s">
        <v>146</v>
      </c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147</v>
      </c>
      <c r="E15" s="117" t="s">
        <v>148</v>
      </c>
      <c r="F15" s="117" t="s">
        <v>72</v>
      </c>
      <c r="G15" s="117" t="s">
        <v>90</v>
      </c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149</v>
      </c>
      <c r="E16" s="117" t="s">
        <v>150</v>
      </c>
      <c r="F16" s="117" t="s">
        <v>151</v>
      </c>
      <c r="G16" s="117" t="s">
        <v>152</v>
      </c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153</v>
      </c>
      <c r="E17" s="117" t="s">
        <v>154</v>
      </c>
      <c r="F17" s="117" t="s">
        <v>155</v>
      </c>
      <c r="G17" s="117" t="s">
        <v>156</v>
      </c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1" t="s">
        <v>104</v>
      </c>
      <c r="B18" s="202"/>
      <c r="C18" s="203"/>
      <c r="D18" s="117" t="s">
        <v>157</v>
      </c>
      <c r="E18" s="117" t="s">
        <v>158</v>
      </c>
      <c r="F18" s="117" t="s">
        <v>159</v>
      </c>
      <c r="G18" s="117" t="s">
        <v>160</v>
      </c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1" t="s">
        <v>117</v>
      </c>
      <c r="B19" s="202"/>
      <c r="C19" s="203"/>
      <c r="D19" s="117" t="s">
        <v>161</v>
      </c>
      <c r="E19" s="117" t="s">
        <v>88</v>
      </c>
      <c r="F19" s="117" t="s">
        <v>162</v>
      </c>
      <c r="G19" s="117" t="s">
        <v>163</v>
      </c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1" t="s">
        <v>129</v>
      </c>
      <c r="B20" s="202"/>
      <c r="C20" s="203"/>
      <c r="D20" s="149" t="s">
        <v>164</v>
      </c>
      <c r="E20" s="149" t="s">
        <v>165</v>
      </c>
      <c r="F20" s="149" t="s">
        <v>166</v>
      </c>
      <c r="G20" s="149" t="s">
        <v>167</v>
      </c>
      <c r="H20" s="149"/>
      <c r="I20" s="149"/>
      <c r="J20" s="149"/>
      <c r="K20" s="149"/>
      <c r="L20" s="149"/>
      <c r="M20" s="149"/>
      <c r="N20" s="149"/>
      <c r="O20" s="149"/>
      <c r="P20">
        <v>14</v>
      </c>
    </row>
    <row r="21" spans="1:15" ht="12.75" customHeight="1">
      <c r="A21" s="146"/>
      <c r="B21" s="147"/>
      <c r="C21" s="147"/>
      <c r="D21" s="84" t="s">
        <v>168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56</v>
      </c>
      <c r="B22" s="202"/>
      <c r="C22" s="203"/>
      <c r="D22" s="117" t="s">
        <v>169</v>
      </c>
      <c r="E22" s="117" t="s">
        <v>170</v>
      </c>
      <c r="F22" s="117" t="s">
        <v>171</v>
      </c>
      <c r="G22" s="117" t="s">
        <v>172</v>
      </c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173</v>
      </c>
      <c r="E23" s="117" t="s">
        <v>174</v>
      </c>
      <c r="F23" s="117" t="s">
        <v>175</v>
      </c>
      <c r="G23" s="117" t="s">
        <v>176</v>
      </c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177</v>
      </c>
      <c r="E24" s="117" t="s">
        <v>178</v>
      </c>
      <c r="F24" s="117" t="s">
        <v>171</v>
      </c>
      <c r="G24" s="117" t="s">
        <v>179</v>
      </c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180</v>
      </c>
      <c r="E25" s="117" t="s">
        <v>181</v>
      </c>
      <c r="F25" s="117" t="s">
        <v>182</v>
      </c>
      <c r="G25" s="117" t="s">
        <v>183</v>
      </c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1" t="s">
        <v>104</v>
      </c>
      <c r="B26" s="202"/>
      <c r="C26" s="203"/>
      <c r="D26" s="117" t="s">
        <v>184</v>
      </c>
      <c r="E26" s="117" t="s">
        <v>185</v>
      </c>
      <c r="F26" s="117" t="s">
        <v>186</v>
      </c>
      <c r="G26" s="117" t="s">
        <v>187</v>
      </c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1" t="s">
        <v>117</v>
      </c>
      <c r="B27" s="202"/>
      <c r="C27" s="203"/>
      <c r="D27" s="148" t="s">
        <v>188</v>
      </c>
      <c r="E27" s="148" t="s">
        <v>178</v>
      </c>
      <c r="F27" s="148" t="s">
        <v>186</v>
      </c>
      <c r="G27" s="148" t="s">
        <v>189</v>
      </c>
      <c r="H27" s="148"/>
      <c r="I27" s="148"/>
      <c r="J27" s="148"/>
      <c r="K27" s="148"/>
      <c r="L27" s="148"/>
      <c r="M27" s="148"/>
      <c r="N27" s="148"/>
      <c r="O27" s="148"/>
      <c r="P27">
        <v>20</v>
      </c>
    </row>
    <row r="28" spans="1:16" ht="12.75" customHeight="1">
      <c r="A28" s="201" t="s">
        <v>129</v>
      </c>
      <c r="B28" s="202"/>
      <c r="C28" s="203"/>
      <c r="D28" s="149" t="s">
        <v>190</v>
      </c>
      <c r="E28" s="149" t="s">
        <v>170</v>
      </c>
      <c r="F28" s="149" t="s">
        <v>175</v>
      </c>
      <c r="G28" s="149" t="s">
        <v>191</v>
      </c>
      <c r="H28" s="149"/>
      <c r="I28" s="149"/>
      <c r="J28" s="149"/>
      <c r="K28" s="149"/>
      <c r="L28" s="149"/>
      <c r="M28" s="149"/>
      <c r="N28" s="149"/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192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40</v>
      </c>
      <c r="B31" s="48"/>
      <c r="C31" s="49"/>
      <c r="D31" s="88" t="s">
        <v>41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42</v>
      </c>
      <c r="E32" s="91" t="s">
        <v>43</v>
      </c>
      <c r="F32" s="91" t="s">
        <v>44</v>
      </c>
      <c r="G32" s="91" t="s">
        <v>45</v>
      </c>
      <c r="H32" s="91" t="s">
        <v>46</v>
      </c>
      <c r="I32" s="91" t="s">
        <v>47</v>
      </c>
      <c r="J32" s="91" t="s">
        <v>48</v>
      </c>
      <c r="K32" s="91" t="s">
        <v>49</v>
      </c>
      <c r="L32" s="91" t="s">
        <v>50</v>
      </c>
      <c r="M32" s="91" t="s">
        <v>51</v>
      </c>
      <c r="N32" s="91" t="s">
        <v>52</v>
      </c>
      <c r="O32" s="91" t="s">
        <v>53</v>
      </c>
    </row>
    <row r="33" spans="1:15" ht="12.75" customHeight="1">
      <c r="A33" s="43"/>
      <c r="B33" s="44"/>
      <c r="C33" s="44"/>
      <c r="D33" s="84" t="s">
        <v>193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56</v>
      </c>
      <c r="B34" s="202"/>
      <c r="C34" s="203"/>
      <c r="D34" s="117" t="s">
        <v>57</v>
      </c>
      <c r="E34" s="117" t="s">
        <v>194</v>
      </c>
      <c r="F34" s="117" t="s">
        <v>195</v>
      </c>
      <c r="G34" s="117" t="s">
        <v>196</v>
      </c>
      <c r="H34" s="117" t="s">
        <v>197</v>
      </c>
      <c r="I34" s="117" t="s">
        <v>198</v>
      </c>
      <c r="J34" s="117" t="s">
        <v>199</v>
      </c>
      <c r="K34" s="117" t="s">
        <v>200</v>
      </c>
      <c r="L34" s="117" t="s">
        <v>201</v>
      </c>
      <c r="M34" s="117" t="s">
        <v>202</v>
      </c>
      <c r="N34" s="117" t="s">
        <v>203</v>
      </c>
      <c r="O34" s="117" t="s">
        <v>204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205</v>
      </c>
      <c r="F35" s="117" t="s">
        <v>206</v>
      </c>
      <c r="G35" s="117" t="s">
        <v>207</v>
      </c>
      <c r="H35" s="117" t="s">
        <v>208</v>
      </c>
      <c r="I35" s="117" t="s">
        <v>209</v>
      </c>
      <c r="J35" s="117" t="s">
        <v>210</v>
      </c>
      <c r="K35" s="117" t="s">
        <v>211</v>
      </c>
      <c r="L35" s="117" t="s">
        <v>212</v>
      </c>
      <c r="M35" s="117" t="s">
        <v>213</v>
      </c>
      <c r="N35" s="117" t="s">
        <v>214</v>
      </c>
      <c r="O35" s="117" t="s">
        <v>215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216</v>
      </c>
      <c r="F36" s="117" t="s">
        <v>217</v>
      </c>
      <c r="G36" s="117" t="s">
        <v>218</v>
      </c>
      <c r="H36" s="117" t="s">
        <v>219</v>
      </c>
      <c r="I36" s="117" t="s">
        <v>220</v>
      </c>
      <c r="J36" s="117" t="s">
        <v>202</v>
      </c>
      <c r="K36" s="117" t="s">
        <v>221</v>
      </c>
      <c r="L36" s="117" t="s">
        <v>222</v>
      </c>
      <c r="M36" s="117" t="s">
        <v>223</v>
      </c>
      <c r="N36" s="117" t="s">
        <v>224</v>
      </c>
      <c r="O36" s="117" t="s">
        <v>225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226</v>
      </c>
      <c r="F37" s="117" t="s">
        <v>227</v>
      </c>
      <c r="G37" s="117" t="s">
        <v>228</v>
      </c>
      <c r="H37" s="117" t="s">
        <v>229</v>
      </c>
      <c r="I37" s="117" t="s">
        <v>230</v>
      </c>
      <c r="J37" s="117" t="s">
        <v>231</v>
      </c>
      <c r="K37" s="117" t="s">
        <v>232</v>
      </c>
      <c r="L37" s="117" t="s">
        <v>233</v>
      </c>
      <c r="M37" s="117" t="s">
        <v>234</v>
      </c>
      <c r="N37" s="117" t="s">
        <v>235</v>
      </c>
      <c r="O37" s="117" t="s">
        <v>236</v>
      </c>
      <c r="P37">
        <v>25</v>
      </c>
    </row>
    <row r="38" spans="1:16" ht="12.75" customHeight="1">
      <c r="A38" s="201" t="s">
        <v>104</v>
      </c>
      <c r="B38" s="202"/>
      <c r="C38" s="203"/>
      <c r="D38" s="117" t="s">
        <v>105</v>
      </c>
      <c r="E38" s="117" t="s">
        <v>237</v>
      </c>
      <c r="F38" s="117" t="s">
        <v>238</v>
      </c>
      <c r="G38" s="117" t="s">
        <v>239</v>
      </c>
      <c r="H38" s="117" t="s">
        <v>240</v>
      </c>
      <c r="I38" s="117" t="s">
        <v>241</v>
      </c>
      <c r="J38" s="117" t="s">
        <v>242</v>
      </c>
      <c r="K38" s="117" t="s">
        <v>243</v>
      </c>
      <c r="L38" s="117" t="s">
        <v>244</v>
      </c>
      <c r="M38" s="117" t="s">
        <v>245</v>
      </c>
      <c r="N38" s="117" t="s">
        <v>246</v>
      </c>
      <c r="O38" s="117" t="s">
        <v>247</v>
      </c>
      <c r="P38">
        <v>26</v>
      </c>
    </row>
    <row r="39" spans="1:16" ht="12.75" customHeight="1" thickBot="1">
      <c r="A39" s="201" t="s">
        <v>117</v>
      </c>
      <c r="B39" s="202"/>
      <c r="C39" s="203"/>
      <c r="D39" s="117" t="s">
        <v>118</v>
      </c>
      <c r="E39" s="117" t="s">
        <v>248</v>
      </c>
      <c r="F39" s="117" t="s">
        <v>249</v>
      </c>
      <c r="G39" s="117" t="s">
        <v>250</v>
      </c>
      <c r="H39" s="117" t="s">
        <v>251</v>
      </c>
      <c r="I39" s="117" t="s">
        <v>252</v>
      </c>
      <c r="J39" s="117" t="s">
        <v>253</v>
      </c>
      <c r="K39" s="117" t="s">
        <v>254</v>
      </c>
      <c r="L39" s="117" t="s">
        <v>255</v>
      </c>
      <c r="M39" s="117" t="s">
        <v>256</v>
      </c>
      <c r="N39" s="117" t="s">
        <v>257</v>
      </c>
      <c r="O39" s="117" t="s">
        <v>258</v>
      </c>
      <c r="P39">
        <v>27</v>
      </c>
    </row>
    <row r="40" spans="1:16" ht="12.75" customHeight="1">
      <c r="A40" s="201" t="s">
        <v>129</v>
      </c>
      <c r="B40" s="202"/>
      <c r="C40" s="203"/>
      <c r="D40" s="149" t="s">
        <v>130</v>
      </c>
      <c r="E40" s="149" t="s">
        <v>259</v>
      </c>
      <c r="F40" s="149" t="s">
        <v>260</v>
      </c>
      <c r="G40" s="149" t="s">
        <v>261</v>
      </c>
      <c r="H40" s="149" t="s">
        <v>262</v>
      </c>
      <c r="I40" s="149" t="s">
        <v>263</v>
      </c>
      <c r="J40" s="149" t="s">
        <v>264</v>
      </c>
      <c r="K40" s="149" t="s">
        <v>265</v>
      </c>
      <c r="L40" s="149" t="s">
        <v>266</v>
      </c>
      <c r="M40" s="149" t="s">
        <v>267</v>
      </c>
      <c r="N40" s="149" t="s">
        <v>268</v>
      </c>
      <c r="O40" s="149" t="s">
        <v>269</v>
      </c>
      <c r="P40">
        <v>28</v>
      </c>
    </row>
    <row r="41" spans="1:15" ht="12.75" customHeight="1">
      <c r="A41" s="43"/>
      <c r="B41" s="44"/>
      <c r="C41" s="44"/>
      <c r="D41" s="84" t="s">
        <v>270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56</v>
      </c>
      <c r="B42" s="202"/>
      <c r="C42" s="203"/>
      <c r="D42" s="117" t="s">
        <v>143</v>
      </c>
      <c r="E42" s="117" t="s">
        <v>271</v>
      </c>
      <c r="F42" s="117" t="s">
        <v>272</v>
      </c>
      <c r="G42" s="117" t="s">
        <v>273</v>
      </c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147</v>
      </c>
      <c r="E43" s="117" t="s">
        <v>274</v>
      </c>
      <c r="F43" s="117" t="s">
        <v>113</v>
      </c>
      <c r="G43" s="117" t="s">
        <v>275</v>
      </c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149</v>
      </c>
      <c r="E44" s="117" t="s">
        <v>276</v>
      </c>
      <c r="F44" s="117" t="s">
        <v>277</v>
      </c>
      <c r="G44" s="117" t="s">
        <v>278</v>
      </c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153</v>
      </c>
      <c r="E45" s="117" t="s">
        <v>279</v>
      </c>
      <c r="F45" s="117" t="s">
        <v>280</v>
      </c>
      <c r="G45" s="117" t="s">
        <v>281</v>
      </c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1" t="s">
        <v>104</v>
      </c>
      <c r="B46" s="202"/>
      <c r="C46" s="203"/>
      <c r="D46" s="117" t="s">
        <v>157</v>
      </c>
      <c r="E46" s="117" t="s">
        <v>282</v>
      </c>
      <c r="F46" s="117" t="s">
        <v>283</v>
      </c>
      <c r="G46" s="117" t="s">
        <v>239</v>
      </c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1" t="s">
        <v>117</v>
      </c>
      <c r="B47" s="202"/>
      <c r="C47" s="203"/>
      <c r="D47" s="117" t="s">
        <v>161</v>
      </c>
      <c r="E47" s="117" t="s">
        <v>284</v>
      </c>
      <c r="F47" s="117" t="s">
        <v>285</v>
      </c>
      <c r="G47" s="117" t="s">
        <v>286</v>
      </c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1" t="s">
        <v>129</v>
      </c>
      <c r="B48" s="202"/>
      <c r="C48" s="203"/>
      <c r="D48" s="149" t="s">
        <v>164</v>
      </c>
      <c r="E48" s="149" t="s">
        <v>287</v>
      </c>
      <c r="F48" s="149" t="s">
        <v>288</v>
      </c>
      <c r="G48" s="149" t="s">
        <v>289</v>
      </c>
      <c r="H48" s="149"/>
      <c r="I48" s="149"/>
      <c r="J48" s="149"/>
      <c r="K48" s="149"/>
      <c r="L48" s="149"/>
      <c r="M48" s="149"/>
      <c r="N48" s="149"/>
      <c r="O48" s="149"/>
      <c r="P48">
        <v>35</v>
      </c>
    </row>
    <row r="49" spans="1:15" ht="12.75" customHeight="1">
      <c r="A49" s="43"/>
      <c r="B49" s="44"/>
      <c r="C49" s="44"/>
      <c r="D49" s="84" t="s">
        <v>290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56</v>
      </c>
      <c r="B50" s="202"/>
      <c r="C50" s="203"/>
      <c r="D50" s="117" t="s">
        <v>169</v>
      </c>
      <c r="E50" s="117" t="s">
        <v>185</v>
      </c>
      <c r="F50" s="117" t="s">
        <v>169</v>
      </c>
      <c r="G50" s="117" t="s">
        <v>291</v>
      </c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173</v>
      </c>
      <c r="E51" s="117" t="s">
        <v>181</v>
      </c>
      <c r="F51" s="117" t="s">
        <v>169</v>
      </c>
      <c r="G51" s="117" t="s">
        <v>182</v>
      </c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177</v>
      </c>
      <c r="E52" s="117" t="s">
        <v>292</v>
      </c>
      <c r="F52" s="117" t="s">
        <v>181</v>
      </c>
      <c r="G52" s="117" t="s">
        <v>171</v>
      </c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180</v>
      </c>
      <c r="E53" s="117" t="s">
        <v>170</v>
      </c>
      <c r="F53" s="117" t="s">
        <v>174</v>
      </c>
      <c r="G53" s="117" t="s">
        <v>175</v>
      </c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1" t="s">
        <v>104</v>
      </c>
      <c r="B54" s="202"/>
      <c r="C54" s="203"/>
      <c r="D54" s="117" t="s">
        <v>184</v>
      </c>
      <c r="E54" s="117" t="s">
        <v>170</v>
      </c>
      <c r="F54" s="117" t="s">
        <v>169</v>
      </c>
      <c r="G54" s="117" t="s">
        <v>293</v>
      </c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1" t="s">
        <v>117</v>
      </c>
      <c r="B55" s="202"/>
      <c r="C55" s="203"/>
      <c r="D55" s="148" t="s">
        <v>188</v>
      </c>
      <c r="E55" s="148" t="s">
        <v>294</v>
      </c>
      <c r="F55" s="148" t="s">
        <v>181</v>
      </c>
      <c r="G55" s="148" t="s">
        <v>295</v>
      </c>
      <c r="H55" s="148"/>
      <c r="I55" s="148"/>
      <c r="J55" s="148"/>
      <c r="K55" s="148"/>
      <c r="L55" s="148"/>
      <c r="M55" s="148"/>
      <c r="N55" s="148"/>
      <c r="O55" s="148"/>
      <c r="P55">
        <v>41</v>
      </c>
    </row>
    <row r="56" spans="1:16" ht="12.75" customHeight="1">
      <c r="A56" s="201" t="s">
        <v>129</v>
      </c>
      <c r="B56" s="202"/>
      <c r="C56" s="203"/>
      <c r="D56" s="149" t="s">
        <v>190</v>
      </c>
      <c r="E56" s="149" t="s">
        <v>184</v>
      </c>
      <c r="F56" s="149" t="s">
        <v>295</v>
      </c>
      <c r="G56" s="149" t="s">
        <v>293</v>
      </c>
      <c r="H56" s="149"/>
      <c r="I56" s="149"/>
      <c r="J56" s="149"/>
      <c r="K56" s="149"/>
      <c r="L56" s="149"/>
      <c r="M56" s="149"/>
      <c r="N56" s="149"/>
      <c r="O56" s="149"/>
      <c r="P56">
        <v>42</v>
      </c>
    </row>
    <row r="57" spans="1:15" ht="12.75">
      <c r="A57" s="204" t="s">
        <v>296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4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297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298</v>
      </c>
      <c r="B3" s="226"/>
      <c r="C3" s="227"/>
      <c r="D3" s="234" t="str">
        <f>Data!B4</f>
        <v>April</v>
      </c>
      <c r="E3" s="235"/>
      <c r="F3" s="235"/>
      <c r="G3" s="236"/>
      <c r="H3" s="234">
        <f>Data!B6</f>
        <v>41334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299</v>
      </c>
      <c r="E4" s="239" t="s">
        <v>300</v>
      </c>
      <c r="F4" s="240"/>
      <c r="G4" s="237" t="s">
        <v>301</v>
      </c>
      <c r="H4" s="237" t="s">
        <v>299</v>
      </c>
      <c r="I4" s="239" t="s">
        <v>300</v>
      </c>
      <c r="J4" s="240"/>
      <c r="K4" s="237" t="s">
        <v>301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302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303</v>
      </c>
      <c r="E8" s="66" t="s">
        <v>304</v>
      </c>
      <c r="F8" s="66" t="s">
        <v>305</v>
      </c>
      <c r="G8" s="66" t="s">
        <v>306</v>
      </c>
      <c r="H8" s="66" t="s">
        <v>307</v>
      </c>
      <c r="I8" s="66" t="s">
        <v>308</v>
      </c>
      <c r="J8" s="66" t="s">
        <v>309</v>
      </c>
      <c r="K8" s="67" t="s">
        <v>310</v>
      </c>
      <c r="L8" s="70" t="s">
        <v>55</v>
      </c>
    </row>
    <row r="9" spans="1:12" ht="12.75" customHeight="1">
      <c r="A9" s="216" t="s">
        <v>311</v>
      </c>
      <c r="B9" s="217"/>
      <c r="C9" s="218"/>
      <c r="D9" s="139">
        <v>4</v>
      </c>
      <c r="E9" s="80">
        <v>165</v>
      </c>
      <c r="F9" s="114">
        <v>164</v>
      </c>
      <c r="G9" s="167">
        <v>0.6</v>
      </c>
      <c r="H9" s="139">
        <v>4</v>
      </c>
      <c r="I9" s="80">
        <v>161</v>
      </c>
      <c r="J9" s="80">
        <v>164</v>
      </c>
      <c r="K9" s="167">
        <v>-1.7</v>
      </c>
      <c r="L9">
        <v>1</v>
      </c>
    </row>
    <row r="10" spans="1:12" ht="12.75" customHeight="1">
      <c r="A10" s="216" t="s">
        <v>312</v>
      </c>
      <c r="B10" s="217"/>
      <c r="C10" s="218"/>
      <c r="D10" s="139">
        <v>47</v>
      </c>
      <c r="E10" s="80">
        <v>474</v>
      </c>
      <c r="F10" s="114">
        <v>471</v>
      </c>
      <c r="G10" s="167">
        <v>0.7</v>
      </c>
      <c r="H10" s="139">
        <v>47</v>
      </c>
      <c r="I10" s="80">
        <v>455</v>
      </c>
      <c r="J10" s="80">
        <v>470</v>
      </c>
      <c r="K10" s="167">
        <v>-3.2</v>
      </c>
      <c r="L10">
        <v>2</v>
      </c>
    </row>
    <row r="11" spans="1:12" ht="12.75" customHeight="1">
      <c r="A11" s="216" t="s">
        <v>313</v>
      </c>
      <c r="B11" s="217"/>
      <c r="C11" s="218"/>
      <c r="D11" s="139">
        <v>7</v>
      </c>
      <c r="E11" s="80">
        <v>208</v>
      </c>
      <c r="F11" s="114">
        <v>201</v>
      </c>
      <c r="G11" s="167">
        <v>3.4</v>
      </c>
      <c r="H11" s="139">
        <v>9</v>
      </c>
      <c r="I11" s="80">
        <v>194</v>
      </c>
      <c r="J11" s="80">
        <v>198</v>
      </c>
      <c r="K11" s="167">
        <v>-2.2</v>
      </c>
      <c r="L11">
        <v>3</v>
      </c>
    </row>
    <row r="12" spans="1:12" ht="12.75" customHeight="1">
      <c r="A12" s="216" t="s">
        <v>314</v>
      </c>
      <c r="B12" s="217"/>
      <c r="C12" s="218"/>
      <c r="D12" s="139">
        <v>81</v>
      </c>
      <c r="E12" s="80">
        <v>283</v>
      </c>
      <c r="F12" s="114">
        <v>277</v>
      </c>
      <c r="G12" s="167">
        <v>2</v>
      </c>
      <c r="H12" s="139">
        <v>78</v>
      </c>
      <c r="I12" s="80">
        <v>276</v>
      </c>
      <c r="J12" s="80">
        <v>278</v>
      </c>
      <c r="K12" s="167">
        <v>-0.6</v>
      </c>
      <c r="L12">
        <v>4</v>
      </c>
    </row>
    <row r="13" spans="1:12" ht="12.75" customHeight="1">
      <c r="A13" s="216" t="s">
        <v>315</v>
      </c>
      <c r="B13" s="217"/>
      <c r="C13" s="218"/>
      <c r="D13" s="139">
        <v>5</v>
      </c>
      <c r="E13" s="80">
        <v>377</v>
      </c>
      <c r="F13" s="114">
        <v>373</v>
      </c>
      <c r="G13" s="167">
        <v>0.9</v>
      </c>
      <c r="H13" s="139">
        <v>5</v>
      </c>
      <c r="I13" s="80">
        <v>350</v>
      </c>
      <c r="J13" s="80">
        <v>355</v>
      </c>
      <c r="K13" s="167">
        <v>-1.3</v>
      </c>
      <c r="L13">
        <v>5</v>
      </c>
    </row>
    <row r="14" spans="1:12" ht="12.75" customHeight="1">
      <c r="A14" s="216" t="s">
        <v>316</v>
      </c>
      <c r="B14" s="217"/>
      <c r="C14" s="218"/>
      <c r="D14" s="139">
        <v>48</v>
      </c>
      <c r="E14" s="80">
        <v>1146</v>
      </c>
      <c r="F14" s="114">
        <v>1138</v>
      </c>
      <c r="G14" s="167">
        <v>0.7</v>
      </c>
      <c r="H14" s="139">
        <v>47</v>
      </c>
      <c r="I14" s="80">
        <v>1154</v>
      </c>
      <c r="J14" s="80">
        <v>1182</v>
      </c>
      <c r="K14" s="167">
        <v>-2.4</v>
      </c>
      <c r="L14">
        <v>6</v>
      </c>
    </row>
    <row r="15" spans="1:12" ht="12.75" customHeight="1">
      <c r="A15" s="216" t="s">
        <v>317</v>
      </c>
      <c r="B15" s="217"/>
      <c r="C15" s="218"/>
      <c r="D15" s="139">
        <v>32</v>
      </c>
      <c r="E15" s="80">
        <v>1977</v>
      </c>
      <c r="F15" s="114">
        <v>1942</v>
      </c>
      <c r="G15" s="167">
        <v>1.8</v>
      </c>
      <c r="H15" s="139">
        <v>32</v>
      </c>
      <c r="I15" s="80">
        <v>1847</v>
      </c>
      <c r="J15" s="80">
        <v>1871</v>
      </c>
      <c r="K15" s="167">
        <v>-1.3</v>
      </c>
      <c r="L15">
        <v>7</v>
      </c>
    </row>
    <row r="16" spans="1:12" ht="12.75" customHeight="1">
      <c r="A16" s="216" t="s">
        <v>318</v>
      </c>
      <c r="B16" s="217"/>
      <c r="C16" s="218"/>
      <c r="D16" s="139">
        <v>3</v>
      </c>
      <c r="E16" s="80">
        <v>47</v>
      </c>
      <c r="F16" s="114">
        <v>52</v>
      </c>
      <c r="G16" s="167">
        <v>-10.7</v>
      </c>
      <c r="H16" s="139">
        <v>3</v>
      </c>
      <c r="I16" s="80">
        <v>40</v>
      </c>
      <c r="J16" s="80">
        <v>45</v>
      </c>
      <c r="K16" s="167">
        <v>-10.6</v>
      </c>
      <c r="L16">
        <v>8</v>
      </c>
    </row>
    <row r="17" spans="1:12" ht="12.75" customHeight="1">
      <c r="A17" s="216" t="s">
        <v>319</v>
      </c>
      <c r="B17" s="217"/>
      <c r="C17" s="218"/>
      <c r="D17" s="139">
        <v>45</v>
      </c>
      <c r="E17" s="80">
        <v>228</v>
      </c>
      <c r="F17" s="114">
        <v>220</v>
      </c>
      <c r="G17" s="167">
        <v>3.8</v>
      </c>
      <c r="H17" s="139">
        <v>45</v>
      </c>
      <c r="I17" s="80">
        <v>222</v>
      </c>
      <c r="J17" s="80">
        <v>232</v>
      </c>
      <c r="K17" s="167">
        <v>-4.2</v>
      </c>
      <c r="L17">
        <v>9</v>
      </c>
    </row>
    <row r="18" spans="1:11" ht="12.75" customHeight="1">
      <c r="A18" s="216" t="s">
        <v>320</v>
      </c>
      <c r="B18" s="217"/>
      <c r="C18" s="218"/>
      <c r="D18" s="140"/>
      <c r="E18" s="81">
        <f>SUM(E9:E17)</f>
        <v>4905</v>
      </c>
      <c r="F18" s="32">
        <f>SUM(F9:F17)</f>
        <v>4838</v>
      </c>
      <c r="G18" s="167">
        <f>((E18-F18)/F18)*100</f>
        <v>1.3848697809011987</v>
      </c>
      <c r="H18" s="140"/>
      <c r="I18" s="81">
        <f>SUM(I9:I17)</f>
        <v>4699</v>
      </c>
      <c r="J18" s="81">
        <f>SUM(J9:J17)</f>
        <v>4795</v>
      </c>
      <c r="K18" s="167">
        <f>((I18-J18)/J18)*100</f>
        <v>-2.002085505735141</v>
      </c>
    </row>
    <row r="19" spans="1:11" ht="12.75" customHeight="1">
      <c r="A19" s="58" t="s">
        <v>321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322</v>
      </c>
      <c r="B20" s="217"/>
      <c r="C20" s="218"/>
      <c r="D20" s="139">
        <v>28</v>
      </c>
      <c r="E20" s="80">
        <v>134</v>
      </c>
      <c r="F20" s="114">
        <v>135</v>
      </c>
      <c r="G20" s="167">
        <v>-0.9</v>
      </c>
      <c r="H20" s="139">
        <v>33</v>
      </c>
      <c r="I20" s="80">
        <v>114</v>
      </c>
      <c r="J20" s="80">
        <v>119</v>
      </c>
      <c r="K20" s="167">
        <v>-4.2</v>
      </c>
      <c r="L20">
        <v>10</v>
      </c>
    </row>
    <row r="21" spans="1:12" ht="12.75" customHeight="1">
      <c r="A21" s="216" t="s">
        <v>323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324</v>
      </c>
      <c r="B22" s="217"/>
      <c r="C22" s="218"/>
      <c r="D22" s="139">
        <v>77</v>
      </c>
      <c r="E22" s="80">
        <v>2004</v>
      </c>
      <c r="F22" s="114">
        <v>1930</v>
      </c>
      <c r="G22" s="167">
        <v>3.9</v>
      </c>
      <c r="H22" s="139">
        <v>54</v>
      </c>
      <c r="I22" s="80">
        <v>2195</v>
      </c>
      <c r="J22" s="80">
        <v>2168</v>
      </c>
      <c r="K22" s="167">
        <v>1.2</v>
      </c>
      <c r="L22">
        <v>12</v>
      </c>
    </row>
    <row r="23" spans="1:12" ht="12.75" customHeight="1">
      <c r="A23" s="216" t="s">
        <v>325</v>
      </c>
      <c r="B23" s="217"/>
      <c r="C23" s="218"/>
      <c r="D23" s="139">
        <v>59</v>
      </c>
      <c r="E23" s="80">
        <v>2079</v>
      </c>
      <c r="F23" s="114">
        <v>2009</v>
      </c>
      <c r="G23" s="167">
        <v>3.5</v>
      </c>
      <c r="H23" s="139">
        <v>61</v>
      </c>
      <c r="I23" s="80">
        <v>2015</v>
      </c>
      <c r="J23" s="80">
        <v>1980</v>
      </c>
      <c r="K23" s="167">
        <v>1.8</v>
      </c>
      <c r="L23">
        <v>13</v>
      </c>
    </row>
    <row r="24" spans="1:12" ht="12.75" customHeight="1">
      <c r="A24" s="216" t="s">
        <v>326</v>
      </c>
      <c r="B24" s="217"/>
      <c r="C24" s="218"/>
      <c r="D24" s="139">
        <v>19</v>
      </c>
      <c r="E24" s="80">
        <v>750</v>
      </c>
      <c r="F24" s="114">
        <v>740</v>
      </c>
      <c r="G24" s="167">
        <v>1.4</v>
      </c>
      <c r="H24" s="139">
        <v>20</v>
      </c>
      <c r="I24" s="80">
        <v>707</v>
      </c>
      <c r="J24" s="80">
        <v>733</v>
      </c>
      <c r="K24" s="167">
        <v>-3.6</v>
      </c>
      <c r="L24">
        <v>14</v>
      </c>
    </row>
    <row r="25" spans="1:12" ht="12.75" customHeight="1">
      <c r="A25" s="216" t="s">
        <v>327</v>
      </c>
      <c r="B25" s="217"/>
      <c r="C25" s="218"/>
      <c r="D25" s="139">
        <v>19</v>
      </c>
      <c r="E25" s="80">
        <v>1570</v>
      </c>
      <c r="F25" s="114">
        <v>1532</v>
      </c>
      <c r="G25" s="167">
        <v>2.5</v>
      </c>
      <c r="H25" s="139">
        <v>22</v>
      </c>
      <c r="I25" s="80">
        <v>1565</v>
      </c>
      <c r="J25" s="80">
        <v>1627</v>
      </c>
      <c r="K25" s="167">
        <v>-3.8</v>
      </c>
      <c r="L25">
        <v>15</v>
      </c>
    </row>
    <row r="26" spans="1:12" ht="12.75" customHeight="1">
      <c r="A26" s="216" t="s">
        <v>328</v>
      </c>
      <c r="B26" s="217"/>
      <c r="C26" s="218"/>
      <c r="D26" s="139">
        <v>71</v>
      </c>
      <c r="E26" s="80">
        <v>1420</v>
      </c>
      <c r="F26" s="114">
        <v>1329</v>
      </c>
      <c r="G26" s="167">
        <v>6.8</v>
      </c>
      <c r="H26" s="139">
        <v>73</v>
      </c>
      <c r="I26" s="80">
        <v>1403</v>
      </c>
      <c r="J26" s="80">
        <v>1403</v>
      </c>
      <c r="K26" s="167">
        <v>0</v>
      </c>
      <c r="L26">
        <v>16</v>
      </c>
    </row>
    <row r="27" spans="1:12" ht="12.75" customHeight="1">
      <c r="A27" s="216" t="s">
        <v>329</v>
      </c>
      <c r="B27" s="217"/>
      <c r="C27" s="218"/>
      <c r="D27" s="139">
        <v>305</v>
      </c>
      <c r="E27" s="80">
        <v>1727</v>
      </c>
      <c r="F27" s="114">
        <v>1672</v>
      </c>
      <c r="G27" s="167">
        <v>3.3</v>
      </c>
      <c r="H27" s="139">
        <v>294</v>
      </c>
      <c r="I27" s="80">
        <v>1652</v>
      </c>
      <c r="J27" s="80">
        <v>1699</v>
      </c>
      <c r="K27" s="167">
        <v>-2.8</v>
      </c>
      <c r="L27">
        <v>17</v>
      </c>
    </row>
    <row r="28" spans="1:12" ht="12.75" customHeight="1">
      <c r="A28" s="216" t="s">
        <v>330</v>
      </c>
      <c r="B28" s="217"/>
      <c r="C28" s="218"/>
      <c r="D28" s="139">
        <v>21</v>
      </c>
      <c r="E28" s="80">
        <v>633</v>
      </c>
      <c r="F28" s="114">
        <v>621</v>
      </c>
      <c r="G28" s="167">
        <v>1.9</v>
      </c>
      <c r="H28" s="139">
        <v>16</v>
      </c>
      <c r="I28" s="80">
        <v>692</v>
      </c>
      <c r="J28" s="80">
        <v>709</v>
      </c>
      <c r="K28" s="167">
        <v>-2.4</v>
      </c>
      <c r="L28">
        <v>18</v>
      </c>
    </row>
    <row r="29" spans="1:11" ht="12.75" customHeight="1">
      <c r="A29" s="216" t="s">
        <v>320</v>
      </c>
      <c r="B29" s="217"/>
      <c r="C29" s="218"/>
      <c r="D29" s="140"/>
      <c r="E29" s="81">
        <f>SUM(E20:E28)</f>
        <v>10317</v>
      </c>
      <c r="F29" s="32">
        <f>SUM(F20:F28)</f>
        <v>9968</v>
      </c>
      <c r="G29" s="167">
        <f>((E29-F29)/F29)*100</f>
        <v>3.501203852327448</v>
      </c>
      <c r="H29" s="140"/>
      <c r="I29" s="81">
        <f>SUM(I20:I28)</f>
        <v>10343</v>
      </c>
      <c r="J29" s="81">
        <f>SUM(J20:J28)</f>
        <v>10438</v>
      </c>
      <c r="K29" s="167">
        <f>((I29-J29)/J29)*100</f>
        <v>-0.9101360413872389</v>
      </c>
    </row>
    <row r="30" spans="1:11" ht="12.75" customHeight="1">
      <c r="A30" s="58" t="s">
        <v>331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332</v>
      </c>
      <c r="B31" s="217"/>
      <c r="C31" s="218"/>
      <c r="D31" s="139">
        <v>13</v>
      </c>
      <c r="E31" s="80">
        <v>1384</v>
      </c>
      <c r="F31" s="114">
        <v>1338</v>
      </c>
      <c r="G31" s="167">
        <v>3.4</v>
      </c>
      <c r="H31" s="139">
        <v>15</v>
      </c>
      <c r="I31" s="80">
        <v>1295</v>
      </c>
      <c r="J31" s="80">
        <v>1298</v>
      </c>
      <c r="K31" s="167">
        <v>-0.3</v>
      </c>
      <c r="L31">
        <v>19</v>
      </c>
    </row>
    <row r="32" spans="1:12" ht="12.75" customHeight="1">
      <c r="A32" s="216" t="s">
        <v>333</v>
      </c>
      <c r="B32" s="217"/>
      <c r="C32" s="218"/>
      <c r="D32" s="139">
        <v>22</v>
      </c>
      <c r="E32" s="80">
        <v>1380</v>
      </c>
      <c r="F32" s="114">
        <v>1397</v>
      </c>
      <c r="G32" s="167">
        <v>-1.2</v>
      </c>
      <c r="H32" s="139">
        <v>20</v>
      </c>
      <c r="I32" s="80">
        <v>1265</v>
      </c>
      <c r="J32" s="80">
        <v>1251</v>
      </c>
      <c r="K32" s="167">
        <v>1.1</v>
      </c>
      <c r="L32">
        <v>20</v>
      </c>
    </row>
    <row r="33" spans="1:12" ht="12.75" customHeight="1">
      <c r="A33" s="216" t="s">
        <v>334</v>
      </c>
      <c r="B33" s="217"/>
      <c r="C33" s="218"/>
      <c r="D33" s="139">
        <v>88</v>
      </c>
      <c r="E33" s="80">
        <v>1117</v>
      </c>
      <c r="F33" s="114">
        <v>1077</v>
      </c>
      <c r="G33" s="167">
        <v>3.7</v>
      </c>
      <c r="H33" s="139">
        <v>60</v>
      </c>
      <c r="I33" s="80">
        <v>1046</v>
      </c>
      <c r="J33" s="80">
        <v>1046</v>
      </c>
      <c r="K33" s="167">
        <v>0</v>
      </c>
      <c r="L33">
        <v>21</v>
      </c>
    </row>
    <row r="34" spans="1:12" ht="12.75" customHeight="1">
      <c r="A34" s="216" t="s">
        <v>335</v>
      </c>
      <c r="B34" s="217"/>
      <c r="C34" s="218"/>
      <c r="D34" s="139">
        <v>62</v>
      </c>
      <c r="E34" s="80">
        <v>836</v>
      </c>
      <c r="F34" s="114">
        <v>808</v>
      </c>
      <c r="G34" s="167">
        <v>3.5</v>
      </c>
      <c r="H34" s="139">
        <v>62</v>
      </c>
      <c r="I34" s="80">
        <v>786</v>
      </c>
      <c r="J34" s="80">
        <v>787</v>
      </c>
      <c r="K34" s="167">
        <v>-0.1</v>
      </c>
      <c r="L34">
        <v>22</v>
      </c>
    </row>
    <row r="35" spans="1:12" ht="12.75" customHeight="1">
      <c r="A35" s="216" t="s">
        <v>336</v>
      </c>
      <c r="B35" s="217"/>
      <c r="C35" s="218"/>
      <c r="D35" s="139">
        <v>63</v>
      </c>
      <c r="E35" s="80">
        <v>1569</v>
      </c>
      <c r="F35" s="114">
        <v>1491</v>
      </c>
      <c r="G35" s="167">
        <v>5.3</v>
      </c>
      <c r="H35" s="139">
        <v>0</v>
      </c>
      <c r="I35" s="80">
        <v>1519</v>
      </c>
      <c r="J35" s="80">
        <v>1507</v>
      </c>
      <c r="K35" s="167">
        <v>0.8</v>
      </c>
      <c r="L35">
        <v>23</v>
      </c>
    </row>
    <row r="36" spans="1:12" ht="12.75" customHeight="1">
      <c r="A36" s="216" t="s">
        <v>337</v>
      </c>
      <c r="B36" s="217"/>
      <c r="C36" s="218"/>
      <c r="D36" s="139">
        <v>19</v>
      </c>
      <c r="E36" s="80">
        <v>1352</v>
      </c>
      <c r="F36" s="114">
        <v>1255</v>
      </c>
      <c r="G36" s="167">
        <v>7.7</v>
      </c>
      <c r="H36" s="139">
        <v>19</v>
      </c>
      <c r="I36" s="80">
        <v>1273</v>
      </c>
      <c r="J36" s="80">
        <v>1290</v>
      </c>
      <c r="K36" s="167">
        <v>-1.3</v>
      </c>
      <c r="L36">
        <v>24</v>
      </c>
    </row>
    <row r="37" spans="1:12" ht="12.75" customHeight="1">
      <c r="A37" s="216" t="s">
        <v>338</v>
      </c>
      <c r="B37" s="217"/>
      <c r="C37" s="218"/>
      <c r="D37" s="139">
        <v>74</v>
      </c>
      <c r="E37" s="80">
        <v>1458</v>
      </c>
      <c r="F37" s="114">
        <v>1426</v>
      </c>
      <c r="G37" s="167">
        <v>2.2</v>
      </c>
      <c r="H37" s="139">
        <v>76</v>
      </c>
      <c r="I37" s="80">
        <v>1268</v>
      </c>
      <c r="J37" s="80">
        <v>1277</v>
      </c>
      <c r="K37" s="167">
        <v>-0.7</v>
      </c>
      <c r="L37">
        <v>25</v>
      </c>
    </row>
    <row r="38" spans="1:12" ht="12.75" customHeight="1">
      <c r="A38" s="216" t="s">
        <v>339</v>
      </c>
      <c r="B38" s="217"/>
      <c r="C38" s="218"/>
      <c r="D38" s="139">
        <v>35</v>
      </c>
      <c r="E38" s="80">
        <v>731</v>
      </c>
      <c r="F38" s="114">
        <v>682</v>
      </c>
      <c r="G38" s="167">
        <v>7.2</v>
      </c>
      <c r="H38" s="139">
        <v>36</v>
      </c>
      <c r="I38" s="80">
        <v>688</v>
      </c>
      <c r="J38" s="80">
        <v>663</v>
      </c>
      <c r="K38" s="167">
        <v>3.7</v>
      </c>
      <c r="L38">
        <v>26</v>
      </c>
    </row>
    <row r="39" spans="1:12" ht="12.75" customHeight="1">
      <c r="A39" s="216" t="s">
        <v>340</v>
      </c>
      <c r="B39" s="217"/>
      <c r="C39" s="218"/>
      <c r="D39" s="139">
        <v>1</v>
      </c>
      <c r="E39" s="80">
        <v>429</v>
      </c>
      <c r="F39" s="114">
        <v>400</v>
      </c>
      <c r="G39" s="167">
        <v>7.4</v>
      </c>
      <c r="H39" s="139">
        <v>1</v>
      </c>
      <c r="I39" s="80">
        <v>446</v>
      </c>
      <c r="J39" s="80">
        <v>396</v>
      </c>
      <c r="K39" s="167">
        <v>12.6</v>
      </c>
      <c r="L39">
        <v>27</v>
      </c>
    </row>
    <row r="40" spans="1:12" ht="12.75" customHeight="1">
      <c r="A40" s="216" t="s">
        <v>341</v>
      </c>
      <c r="B40" s="217"/>
      <c r="C40" s="218"/>
      <c r="D40" s="139">
        <v>46</v>
      </c>
      <c r="E40" s="80">
        <v>1759</v>
      </c>
      <c r="F40" s="114">
        <v>1698</v>
      </c>
      <c r="G40" s="167">
        <v>3.6</v>
      </c>
      <c r="H40" s="139">
        <v>45</v>
      </c>
      <c r="I40" s="80">
        <v>1649</v>
      </c>
      <c r="J40" s="80">
        <v>1641</v>
      </c>
      <c r="K40" s="167">
        <v>0.5</v>
      </c>
      <c r="L40">
        <v>28</v>
      </c>
    </row>
    <row r="41" spans="1:12" ht="12.75" customHeight="1">
      <c r="A41" s="216" t="s">
        <v>342</v>
      </c>
      <c r="B41" s="217"/>
      <c r="C41" s="218"/>
      <c r="D41" s="139">
        <v>28</v>
      </c>
      <c r="E41" s="80">
        <v>399</v>
      </c>
      <c r="F41" s="114">
        <v>361</v>
      </c>
      <c r="G41" s="167">
        <v>10.5</v>
      </c>
      <c r="H41" s="139">
        <v>29</v>
      </c>
      <c r="I41" s="80">
        <v>391</v>
      </c>
      <c r="J41" s="80">
        <v>393</v>
      </c>
      <c r="K41" s="167">
        <v>-0.4</v>
      </c>
      <c r="L41">
        <v>29</v>
      </c>
    </row>
    <row r="42" spans="1:12" ht="12.75" customHeight="1">
      <c r="A42" s="216" t="s">
        <v>343</v>
      </c>
      <c r="B42" s="217"/>
      <c r="C42" s="218"/>
      <c r="D42" s="139">
        <v>59</v>
      </c>
      <c r="E42" s="80">
        <v>1483</v>
      </c>
      <c r="F42" s="114">
        <v>1438</v>
      </c>
      <c r="G42" s="167">
        <v>3.1</v>
      </c>
      <c r="H42" s="139">
        <v>58</v>
      </c>
      <c r="I42" s="80">
        <v>1449</v>
      </c>
      <c r="J42" s="80">
        <v>1439</v>
      </c>
      <c r="K42" s="167">
        <v>0.7</v>
      </c>
      <c r="L42">
        <v>30</v>
      </c>
    </row>
    <row r="43" spans="1:11" ht="12.75" customHeight="1">
      <c r="A43" s="216" t="s">
        <v>320</v>
      </c>
      <c r="B43" s="217"/>
      <c r="C43" s="218"/>
      <c r="D43" s="140"/>
      <c r="E43" s="81">
        <f>SUM(E31:E42)</f>
        <v>13897</v>
      </c>
      <c r="F43" s="32">
        <f>SUM(F31:F42)</f>
        <v>13371</v>
      </c>
      <c r="G43" s="167">
        <f>((E43-F43)/F43)*100</f>
        <v>3.933886769875103</v>
      </c>
      <c r="H43" s="140"/>
      <c r="I43" s="81">
        <f>SUM(I31:I42)</f>
        <v>13075</v>
      </c>
      <c r="J43" s="81">
        <f>SUM(J31:J42)</f>
        <v>12988</v>
      </c>
      <c r="K43" s="167">
        <f>((I43-J43)/J43)*100</f>
        <v>0.6698490914690484</v>
      </c>
    </row>
    <row r="44" spans="1:11" ht="12.75" customHeight="1">
      <c r="A44" s="58" t="s">
        <v>344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345</v>
      </c>
      <c r="B45" s="217"/>
      <c r="C45" s="218"/>
      <c r="D45" s="139">
        <v>42</v>
      </c>
      <c r="E45" s="80">
        <v>1550</v>
      </c>
      <c r="F45" s="114">
        <v>1513</v>
      </c>
      <c r="G45" s="167">
        <v>2.4</v>
      </c>
      <c r="H45" s="139">
        <v>57</v>
      </c>
      <c r="I45" s="80">
        <v>1520</v>
      </c>
      <c r="J45" s="80">
        <v>1499</v>
      </c>
      <c r="K45" s="167">
        <v>1.4</v>
      </c>
      <c r="L45">
        <v>31</v>
      </c>
    </row>
    <row r="46" spans="1:12" ht="12.75" customHeight="1">
      <c r="A46" s="216" t="s">
        <v>346</v>
      </c>
      <c r="B46" s="217"/>
      <c r="C46" s="218"/>
      <c r="D46" s="139">
        <v>20</v>
      </c>
      <c r="E46" s="80">
        <v>841</v>
      </c>
      <c r="F46" s="114">
        <v>823</v>
      </c>
      <c r="G46" s="167">
        <v>2.1</v>
      </c>
      <c r="H46" s="139">
        <v>20</v>
      </c>
      <c r="I46" s="80">
        <v>941</v>
      </c>
      <c r="J46" s="80">
        <v>963</v>
      </c>
      <c r="K46" s="167">
        <v>-2.3</v>
      </c>
      <c r="L46">
        <v>32</v>
      </c>
    </row>
    <row r="47" spans="1:12" ht="12.75" customHeight="1">
      <c r="A47" s="216" t="s">
        <v>347</v>
      </c>
      <c r="B47" s="217"/>
      <c r="C47" s="218"/>
      <c r="D47" s="139">
        <v>12</v>
      </c>
      <c r="E47" s="80">
        <v>1619</v>
      </c>
      <c r="F47" s="114">
        <v>1558</v>
      </c>
      <c r="G47" s="167">
        <v>3.9</v>
      </c>
      <c r="H47" s="139">
        <v>13</v>
      </c>
      <c r="I47" s="80">
        <v>1471</v>
      </c>
      <c r="J47" s="80">
        <v>1462</v>
      </c>
      <c r="K47" s="167">
        <v>0.6</v>
      </c>
      <c r="L47">
        <v>33</v>
      </c>
    </row>
    <row r="48" spans="1:12" ht="12.75" customHeight="1">
      <c r="A48" s="216" t="s">
        <v>348</v>
      </c>
      <c r="B48" s="217"/>
      <c r="C48" s="218"/>
      <c r="D48" s="139">
        <v>14</v>
      </c>
      <c r="E48" s="80">
        <v>1022</v>
      </c>
      <c r="F48" s="114">
        <v>991</v>
      </c>
      <c r="G48" s="167">
        <v>3.1</v>
      </c>
      <c r="H48" s="139">
        <v>17</v>
      </c>
      <c r="I48" s="80">
        <v>952</v>
      </c>
      <c r="J48" s="80">
        <v>959</v>
      </c>
      <c r="K48" s="167">
        <v>-0.8</v>
      </c>
      <c r="L48">
        <v>34</v>
      </c>
    </row>
    <row r="49" spans="1:12" ht="12.75" customHeight="1">
      <c r="A49" s="216" t="s">
        <v>349</v>
      </c>
      <c r="B49" s="217"/>
      <c r="C49" s="218"/>
      <c r="D49" s="139">
        <v>38</v>
      </c>
      <c r="E49" s="80">
        <v>1075</v>
      </c>
      <c r="F49" s="114">
        <v>1056</v>
      </c>
      <c r="G49" s="167">
        <v>1.8</v>
      </c>
      <c r="H49" s="139">
        <v>40</v>
      </c>
      <c r="I49" s="80">
        <v>1140</v>
      </c>
      <c r="J49" s="80">
        <v>1116</v>
      </c>
      <c r="K49" s="167">
        <v>2.1</v>
      </c>
      <c r="L49">
        <v>35</v>
      </c>
    </row>
    <row r="50" spans="1:12" ht="12.75" customHeight="1">
      <c r="A50" s="216" t="s">
        <v>350</v>
      </c>
      <c r="B50" s="217"/>
      <c r="C50" s="218"/>
      <c r="D50" s="139">
        <v>0</v>
      </c>
      <c r="E50" s="80">
        <v>1217</v>
      </c>
      <c r="F50" s="114">
        <v>1168</v>
      </c>
      <c r="G50" s="167">
        <v>4.3</v>
      </c>
      <c r="H50" s="139">
        <v>0</v>
      </c>
      <c r="I50" s="80">
        <v>1129</v>
      </c>
      <c r="J50" s="80">
        <v>1127</v>
      </c>
      <c r="K50" s="167">
        <v>0.1</v>
      </c>
      <c r="L50">
        <v>36</v>
      </c>
    </row>
    <row r="51" spans="1:12" ht="12.75" customHeight="1">
      <c r="A51" s="216" t="s">
        <v>351</v>
      </c>
      <c r="B51" s="217"/>
      <c r="C51" s="218"/>
      <c r="D51" s="139">
        <v>21</v>
      </c>
      <c r="E51" s="80">
        <v>1494</v>
      </c>
      <c r="F51" s="114">
        <v>1454</v>
      </c>
      <c r="G51" s="167">
        <v>2.7</v>
      </c>
      <c r="H51" s="139">
        <v>18</v>
      </c>
      <c r="I51" s="80">
        <v>1696</v>
      </c>
      <c r="J51" s="80">
        <v>1682</v>
      </c>
      <c r="K51" s="167">
        <v>0.8</v>
      </c>
      <c r="L51">
        <v>37</v>
      </c>
    </row>
    <row r="52" spans="1:12" ht="12.75" customHeight="1">
      <c r="A52" s="216" t="s">
        <v>352</v>
      </c>
      <c r="B52" s="217"/>
      <c r="C52" s="218"/>
      <c r="D52" s="139">
        <v>96</v>
      </c>
      <c r="E52" s="80">
        <v>4259</v>
      </c>
      <c r="F52" s="114">
        <v>4066</v>
      </c>
      <c r="G52" s="167">
        <v>4.7</v>
      </c>
      <c r="H52" s="139">
        <v>101</v>
      </c>
      <c r="I52" s="80">
        <v>4562</v>
      </c>
      <c r="J52" s="80">
        <v>4536</v>
      </c>
      <c r="K52" s="167">
        <v>0.6</v>
      </c>
      <c r="L52">
        <v>38</v>
      </c>
    </row>
    <row r="53" spans="1:11" ht="12.75" customHeight="1">
      <c r="A53" s="216" t="s">
        <v>320</v>
      </c>
      <c r="B53" s="217"/>
      <c r="C53" s="218"/>
      <c r="D53" s="140"/>
      <c r="E53" s="81">
        <f>SUM(E45:E52)</f>
        <v>13077</v>
      </c>
      <c r="F53" s="32">
        <f>SUM(F45:F52)</f>
        <v>12629</v>
      </c>
      <c r="G53" s="167">
        <f>((E53-F53)/F53)*100</f>
        <v>3.5473909256473193</v>
      </c>
      <c r="H53" s="140"/>
      <c r="I53" s="81">
        <f>SUM(I45:I52)</f>
        <v>13411</v>
      </c>
      <c r="J53" s="81">
        <f>SUM(J45:J52)</f>
        <v>13344</v>
      </c>
      <c r="K53" s="167">
        <f>((I53-J53)/J53)*100</f>
        <v>0.5020983213429256</v>
      </c>
    </row>
    <row r="54" spans="1:11" ht="12.75" customHeight="1">
      <c r="A54" s="58" t="s">
        <v>353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354</v>
      </c>
      <c r="B55" s="217"/>
      <c r="C55" s="218"/>
      <c r="D55" s="139">
        <v>14</v>
      </c>
      <c r="E55" s="80">
        <v>106</v>
      </c>
      <c r="F55" s="114">
        <v>102</v>
      </c>
      <c r="G55" s="167">
        <v>4.5</v>
      </c>
      <c r="H55" s="139">
        <v>15</v>
      </c>
      <c r="I55" s="80">
        <v>98</v>
      </c>
      <c r="J55" s="80">
        <v>96</v>
      </c>
      <c r="K55" s="167">
        <v>1.9</v>
      </c>
      <c r="L55">
        <v>39</v>
      </c>
    </row>
    <row r="56" spans="1:12" ht="12.75" customHeight="1">
      <c r="A56" s="216" t="s">
        <v>355</v>
      </c>
      <c r="B56" s="217"/>
      <c r="C56" s="218"/>
      <c r="D56" s="139">
        <v>40</v>
      </c>
      <c r="E56" s="80">
        <v>1076</v>
      </c>
      <c r="F56" s="114">
        <v>1040</v>
      </c>
      <c r="G56" s="167">
        <v>3.5</v>
      </c>
      <c r="H56" s="139">
        <v>41</v>
      </c>
      <c r="I56" s="80">
        <v>993</v>
      </c>
      <c r="J56" s="80">
        <v>977</v>
      </c>
      <c r="K56" s="167">
        <v>1.6</v>
      </c>
      <c r="L56">
        <v>40</v>
      </c>
    </row>
    <row r="57" spans="1:12" ht="12.75" customHeight="1">
      <c r="A57" s="216" t="s">
        <v>356</v>
      </c>
      <c r="B57" s="217"/>
      <c r="C57" s="218"/>
      <c r="D57" s="139">
        <v>38</v>
      </c>
      <c r="E57" s="80">
        <v>3666</v>
      </c>
      <c r="F57" s="114">
        <v>3523</v>
      </c>
      <c r="G57" s="167">
        <v>4.1</v>
      </c>
      <c r="H57" s="139">
        <v>38</v>
      </c>
      <c r="I57" s="80">
        <v>3224</v>
      </c>
      <c r="J57" s="80">
        <v>3203</v>
      </c>
      <c r="K57" s="167">
        <v>0.7</v>
      </c>
      <c r="L57">
        <v>41</v>
      </c>
    </row>
    <row r="58" spans="1:12" ht="12.75" customHeight="1">
      <c r="A58" s="216" t="s">
        <v>357</v>
      </c>
      <c r="B58" s="217"/>
      <c r="C58" s="218"/>
      <c r="D58" s="139">
        <v>53</v>
      </c>
      <c r="E58" s="80">
        <v>878</v>
      </c>
      <c r="F58" s="114">
        <v>821</v>
      </c>
      <c r="G58" s="167">
        <v>6.9</v>
      </c>
      <c r="H58" s="139">
        <v>56</v>
      </c>
      <c r="I58" s="80">
        <v>994</v>
      </c>
      <c r="J58" s="80">
        <v>960</v>
      </c>
      <c r="K58" s="167">
        <v>3.5</v>
      </c>
      <c r="L58">
        <v>42</v>
      </c>
    </row>
    <row r="59" spans="1:23" ht="12.75" customHeight="1">
      <c r="A59" s="216" t="s">
        <v>358</v>
      </c>
      <c r="B59" s="217"/>
      <c r="C59" s="218"/>
      <c r="D59" s="139">
        <v>11</v>
      </c>
      <c r="E59" s="80">
        <v>105</v>
      </c>
      <c r="F59" s="114">
        <v>106</v>
      </c>
      <c r="G59" s="167">
        <v>-0.9</v>
      </c>
      <c r="H59" s="139">
        <v>10</v>
      </c>
      <c r="I59" s="80">
        <v>105</v>
      </c>
      <c r="J59" s="80">
        <v>105</v>
      </c>
      <c r="K59" s="167">
        <v>0.7</v>
      </c>
      <c r="L59">
        <v>43</v>
      </c>
      <c r="P59" s="113"/>
      <c r="Q59" s="113" t="s">
        <v>304</v>
      </c>
      <c r="R59" s="113" t="s">
        <v>305</v>
      </c>
      <c r="S59" s="104" t="s">
        <v>306</v>
      </c>
      <c r="T59" s="113" t="s">
        <v>308</v>
      </c>
      <c r="U59" s="113" t="s">
        <v>309</v>
      </c>
      <c r="V59" s="106" t="s">
        <v>310</v>
      </c>
      <c r="W59" s="70" t="s">
        <v>55</v>
      </c>
    </row>
    <row r="60" spans="1:23" ht="12.75" customHeight="1">
      <c r="A60" s="216" t="s">
        <v>359</v>
      </c>
      <c r="B60" s="217"/>
      <c r="C60" s="218"/>
      <c r="D60" s="139">
        <v>104</v>
      </c>
      <c r="E60" s="80">
        <v>445</v>
      </c>
      <c r="F60" s="114">
        <v>429</v>
      </c>
      <c r="G60" s="167">
        <v>3.6</v>
      </c>
      <c r="H60" s="139">
        <v>104</v>
      </c>
      <c r="I60" s="80">
        <v>429</v>
      </c>
      <c r="J60" s="80">
        <v>424</v>
      </c>
      <c r="K60" s="167">
        <v>1.2</v>
      </c>
      <c r="L60">
        <v>44</v>
      </c>
      <c r="P60" s="137"/>
      <c r="Q60" s="137">
        <v>52711</v>
      </c>
      <c r="R60" s="137">
        <v>50921</v>
      </c>
      <c r="S60" s="138">
        <v>3.5</v>
      </c>
      <c r="T60" s="137">
        <v>51353</v>
      </c>
      <c r="U60" s="137">
        <v>51338</v>
      </c>
      <c r="V60" s="138">
        <v>0</v>
      </c>
      <c r="W60">
        <v>1</v>
      </c>
    </row>
    <row r="61" spans="1:12" ht="12.75" customHeight="1">
      <c r="A61" s="216" t="s">
        <v>360</v>
      </c>
      <c r="B61" s="217"/>
      <c r="C61" s="218"/>
      <c r="D61" s="139">
        <v>48</v>
      </c>
      <c r="E61" s="80">
        <v>450</v>
      </c>
      <c r="F61" s="114">
        <v>435</v>
      </c>
      <c r="G61" s="167">
        <v>3.5</v>
      </c>
      <c r="H61" s="139">
        <v>49</v>
      </c>
      <c r="I61" s="80">
        <v>410</v>
      </c>
      <c r="J61" s="80">
        <v>426</v>
      </c>
      <c r="K61" s="167">
        <v>-3.8</v>
      </c>
      <c r="L61">
        <v>45</v>
      </c>
    </row>
    <row r="62" spans="1:12" ht="12.75" customHeight="1">
      <c r="A62" s="216" t="s">
        <v>361</v>
      </c>
      <c r="B62" s="217"/>
      <c r="C62" s="218"/>
      <c r="D62" s="139">
        <v>31</v>
      </c>
      <c r="E62" s="80">
        <v>322</v>
      </c>
      <c r="F62" s="114">
        <v>312</v>
      </c>
      <c r="G62" s="167">
        <v>3.3</v>
      </c>
      <c r="H62" s="139">
        <v>33</v>
      </c>
      <c r="I62" s="80">
        <v>322</v>
      </c>
      <c r="J62" s="80">
        <v>321</v>
      </c>
      <c r="K62" s="167">
        <v>0.2</v>
      </c>
      <c r="L62">
        <v>46</v>
      </c>
    </row>
    <row r="63" spans="1:12" ht="12.75" customHeight="1">
      <c r="A63" s="216" t="s">
        <v>362</v>
      </c>
      <c r="B63" s="217"/>
      <c r="C63" s="218"/>
      <c r="D63" s="139">
        <v>34</v>
      </c>
      <c r="E63" s="80">
        <v>726</v>
      </c>
      <c r="F63" s="114">
        <v>707</v>
      </c>
      <c r="G63" s="167">
        <v>2.7</v>
      </c>
      <c r="H63" s="139">
        <v>33</v>
      </c>
      <c r="I63" s="80">
        <v>739</v>
      </c>
      <c r="J63" s="80">
        <v>737</v>
      </c>
      <c r="K63" s="167">
        <v>0.2</v>
      </c>
      <c r="L63">
        <v>47</v>
      </c>
    </row>
    <row r="64" spans="1:12" ht="12.75" customHeight="1">
      <c r="A64" s="216" t="s">
        <v>363</v>
      </c>
      <c r="B64" s="217"/>
      <c r="C64" s="218"/>
      <c r="D64" s="139">
        <v>105</v>
      </c>
      <c r="E64" s="80">
        <v>871</v>
      </c>
      <c r="F64" s="114">
        <v>846</v>
      </c>
      <c r="G64" s="167">
        <v>3</v>
      </c>
      <c r="H64" s="139">
        <v>104</v>
      </c>
      <c r="I64" s="80">
        <v>854</v>
      </c>
      <c r="J64" s="80">
        <v>851</v>
      </c>
      <c r="K64" s="167">
        <v>0.4</v>
      </c>
      <c r="L64">
        <v>48</v>
      </c>
    </row>
    <row r="65" spans="1:12" ht="12.75" customHeight="1">
      <c r="A65" s="216" t="s">
        <v>364</v>
      </c>
      <c r="B65" s="217"/>
      <c r="C65" s="218"/>
      <c r="D65" s="139">
        <v>40</v>
      </c>
      <c r="E65" s="80">
        <v>490</v>
      </c>
      <c r="F65" s="114">
        <v>464</v>
      </c>
      <c r="G65" s="167">
        <v>5.7</v>
      </c>
      <c r="H65" s="139">
        <v>42</v>
      </c>
      <c r="I65" s="80">
        <v>482</v>
      </c>
      <c r="J65" s="80">
        <v>475</v>
      </c>
      <c r="K65" s="167">
        <v>1.4</v>
      </c>
      <c r="L65">
        <v>49</v>
      </c>
    </row>
    <row r="66" spans="1:12" ht="12.75" customHeight="1">
      <c r="A66" s="216" t="s">
        <v>365</v>
      </c>
      <c r="B66" s="217"/>
      <c r="C66" s="218"/>
      <c r="D66" s="139">
        <v>0</v>
      </c>
      <c r="E66" s="80">
        <v>1036</v>
      </c>
      <c r="F66" s="114">
        <v>1010</v>
      </c>
      <c r="G66" s="167">
        <v>2.6</v>
      </c>
      <c r="H66" s="139">
        <v>0</v>
      </c>
      <c r="I66" s="80">
        <v>851</v>
      </c>
      <c r="J66" s="80">
        <v>871</v>
      </c>
      <c r="K66" s="167">
        <v>-2.2</v>
      </c>
      <c r="L66">
        <v>50</v>
      </c>
    </row>
    <row r="67" spans="1:12" ht="12.75" customHeight="1">
      <c r="A67" s="216" t="s">
        <v>366</v>
      </c>
      <c r="B67" s="217"/>
      <c r="C67" s="218"/>
      <c r="D67" s="139">
        <v>89</v>
      </c>
      <c r="E67" s="80">
        <v>345</v>
      </c>
      <c r="F67" s="114">
        <v>322</v>
      </c>
      <c r="G67" s="167">
        <v>7.1</v>
      </c>
      <c r="H67" s="139">
        <v>100</v>
      </c>
      <c r="I67" s="80">
        <v>324</v>
      </c>
      <c r="J67" s="80">
        <v>325</v>
      </c>
      <c r="K67" s="167">
        <v>-0.3</v>
      </c>
      <c r="L67">
        <v>51</v>
      </c>
    </row>
    <row r="68" spans="1:11" ht="12.75" customHeight="1">
      <c r="A68" s="216" t="s">
        <v>320</v>
      </c>
      <c r="B68" s="217"/>
      <c r="C68" s="218"/>
      <c r="D68" s="71"/>
      <c r="E68" s="81">
        <f>SUM(E55:E67)</f>
        <v>10516</v>
      </c>
      <c r="F68" s="32">
        <f>SUM(F55:F67)</f>
        <v>10117</v>
      </c>
      <c r="G68" s="167">
        <f>((E68-F68)/F68)*100</f>
        <v>3.94385687456756</v>
      </c>
      <c r="H68" s="82"/>
      <c r="I68" s="81">
        <f>SUM(I55:I67)</f>
        <v>9825</v>
      </c>
      <c r="J68" s="81">
        <f>SUM(J55:J67)</f>
        <v>9771</v>
      </c>
      <c r="K68" s="167">
        <f>((I68-J68)/J68)*100</f>
        <v>0.552655818237642</v>
      </c>
    </row>
    <row r="69" spans="1:11" ht="12.75" customHeight="1">
      <c r="A69" s="219" t="s">
        <v>367</v>
      </c>
      <c r="B69" s="220"/>
      <c r="C69" s="221"/>
      <c r="D69" s="81">
        <f>SUM(D6:D68)</f>
        <v>2231</v>
      </c>
      <c r="E69" s="81">
        <f>Q60</f>
        <v>52711</v>
      </c>
      <c r="F69" s="32">
        <f>R60</f>
        <v>50921</v>
      </c>
      <c r="G69" s="167">
        <f>S60</f>
        <v>3.5</v>
      </c>
      <c r="H69" s="81">
        <f>SUM(H6:H68)</f>
        <v>2155</v>
      </c>
      <c r="I69" s="81">
        <f>T60</f>
        <v>51353</v>
      </c>
      <c r="J69" s="81">
        <f>U60</f>
        <v>51338</v>
      </c>
      <c r="K69" s="167">
        <f>V60</f>
        <v>0</v>
      </c>
    </row>
    <row r="70" spans="1:11" ht="12.75">
      <c r="A70" s="222" t="s">
        <v>368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34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369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298</v>
      </c>
      <c r="B3" s="226"/>
      <c r="C3" s="227"/>
      <c r="D3" s="234" t="str">
        <f>Data!B4</f>
        <v>April</v>
      </c>
      <c r="E3" s="235"/>
      <c r="F3" s="235"/>
      <c r="G3" s="236"/>
      <c r="H3" s="234">
        <f>Data!B6</f>
        <v>41334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299</v>
      </c>
      <c r="E4" s="239" t="s">
        <v>300</v>
      </c>
      <c r="F4" s="240"/>
      <c r="G4" s="244" t="s">
        <v>301</v>
      </c>
      <c r="H4" s="237" t="s">
        <v>299</v>
      </c>
      <c r="I4" s="239" t="s">
        <v>300</v>
      </c>
      <c r="J4" s="240"/>
      <c r="K4" s="244" t="s">
        <v>301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302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303</v>
      </c>
      <c r="E8" s="66" t="s">
        <v>304</v>
      </c>
      <c r="F8" s="66" t="s">
        <v>305</v>
      </c>
      <c r="G8" s="131" t="s">
        <v>306</v>
      </c>
      <c r="H8" s="66" t="s">
        <v>307</v>
      </c>
      <c r="I8" s="66" t="s">
        <v>308</v>
      </c>
      <c r="J8" s="66" t="s">
        <v>309</v>
      </c>
      <c r="K8" s="132" t="s">
        <v>310</v>
      </c>
      <c r="L8" s="70" t="s">
        <v>55</v>
      </c>
    </row>
    <row r="9" spans="1:12" ht="12.75" customHeight="1">
      <c r="A9" s="216" t="s">
        <v>311</v>
      </c>
      <c r="B9" s="217"/>
      <c r="C9" s="218"/>
      <c r="D9" s="139">
        <v>20</v>
      </c>
      <c r="E9" s="80">
        <v>1764</v>
      </c>
      <c r="F9" s="80">
        <v>1760</v>
      </c>
      <c r="G9" s="167">
        <v>0.2</v>
      </c>
      <c r="H9" s="139">
        <v>20</v>
      </c>
      <c r="I9" s="80">
        <v>1735</v>
      </c>
      <c r="J9" s="80">
        <v>1737</v>
      </c>
      <c r="K9" s="167">
        <v>-0.1</v>
      </c>
      <c r="L9">
        <v>1</v>
      </c>
    </row>
    <row r="10" spans="1:12" ht="12.75" customHeight="1">
      <c r="A10" s="216" t="s">
        <v>312</v>
      </c>
      <c r="B10" s="217"/>
      <c r="C10" s="218"/>
      <c r="D10" s="139">
        <v>12</v>
      </c>
      <c r="E10" s="80">
        <v>199</v>
      </c>
      <c r="F10" s="80">
        <v>198</v>
      </c>
      <c r="G10" s="167">
        <v>0.7</v>
      </c>
      <c r="H10" s="139">
        <v>12</v>
      </c>
      <c r="I10" s="80">
        <v>210</v>
      </c>
      <c r="J10" s="80">
        <v>214</v>
      </c>
      <c r="K10" s="167">
        <v>-1.8</v>
      </c>
      <c r="L10">
        <v>2</v>
      </c>
    </row>
    <row r="11" spans="1:12" ht="12.75" customHeight="1">
      <c r="A11" s="216" t="s">
        <v>313</v>
      </c>
      <c r="B11" s="217"/>
      <c r="C11" s="218"/>
      <c r="D11" s="139">
        <v>59</v>
      </c>
      <c r="E11" s="80">
        <v>3053</v>
      </c>
      <c r="F11" s="80">
        <v>3023</v>
      </c>
      <c r="G11" s="167">
        <v>1</v>
      </c>
      <c r="H11" s="139">
        <v>58</v>
      </c>
      <c r="I11" s="80">
        <v>3443</v>
      </c>
      <c r="J11" s="80">
        <v>3364</v>
      </c>
      <c r="K11" s="167">
        <v>2.3</v>
      </c>
      <c r="L11">
        <v>3</v>
      </c>
    </row>
    <row r="12" spans="1:12" ht="12.75" customHeight="1">
      <c r="A12" s="216" t="s">
        <v>314</v>
      </c>
      <c r="B12" s="217"/>
      <c r="C12" s="218"/>
      <c r="D12" s="139">
        <v>81</v>
      </c>
      <c r="E12" s="80">
        <v>502</v>
      </c>
      <c r="F12" s="80">
        <v>494</v>
      </c>
      <c r="G12" s="167">
        <v>1.5</v>
      </c>
      <c r="H12" s="139">
        <v>84</v>
      </c>
      <c r="I12" s="80">
        <v>488</v>
      </c>
      <c r="J12" s="80">
        <v>485</v>
      </c>
      <c r="K12" s="167">
        <v>0.7</v>
      </c>
      <c r="L12">
        <v>4</v>
      </c>
    </row>
    <row r="13" spans="1:12" ht="12.75" customHeight="1">
      <c r="A13" s="216" t="s">
        <v>315</v>
      </c>
      <c r="B13" s="217"/>
      <c r="C13" s="218"/>
      <c r="D13" s="139">
        <v>43</v>
      </c>
      <c r="E13" s="80">
        <v>4493</v>
      </c>
      <c r="F13" s="80">
        <v>4510</v>
      </c>
      <c r="G13" s="167">
        <v>-0.4</v>
      </c>
      <c r="H13" s="139">
        <v>44</v>
      </c>
      <c r="I13" s="80">
        <v>4317</v>
      </c>
      <c r="J13" s="80">
        <v>4425</v>
      </c>
      <c r="K13" s="167">
        <v>-2.4</v>
      </c>
      <c r="L13">
        <v>5</v>
      </c>
    </row>
    <row r="14" spans="1:12" ht="12.75" customHeight="1">
      <c r="A14" s="216" t="s">
        <v>316</v>
      </c>
      <c r="B14" s="217"/>
      <c r="C14" s="218"/>
      <c r="D14" s="139">
        <v>70</v>
      </c>
      <c r="E14" s="80">
        <v>6024</v>
      </c>
      <c r="F14" s="80">
        <v>6057</v>
      </c>
      <c r="G14" s="167">
        <v>-0.5</v>
      </c>
      <c r="H14" s="139">
        <v>71</v>
      </c>
      <c r="I14" s="80">
        <v>6073</v>
      </c>
      <c r="J14" s="80">
        <v>6131</v>
      </c>
      <c r="K14" s="167">
        <v>-0.9</v>
      </c>
      <c r="L14">
        <v>6</v>
      </c>
    </row>
    <row r="15" spans="1:12" ht="12.75" customHeight="1">
      <c r="A15" s="216" t="s">
        <v>317</v>
      </c>
      <c r="B15" s="217"/>
      <c r="C15" s="218"/>
      <c r="D15" s="139">
        <v>21</v>
      </c>
      <c r="E15" s="80">
        <v>3990</v>
      </c>
      <c r="F15" s="80">
        <v>4014</v>
      </c>
      <c r="G15" s="167">
        <v>-0.6</v>
      </c>
      <c r="H15" s="139">
        <v>21</v>
      </c>
      <c r="I15" s="80">
        <v>3922</v>
      </c>
      <c r="J15" s="80">
        <v>3944</v>
      </c>
      <c r="K15" s="167">
        <v>-0.6</v>
      </c>
      <c r="L15">
        <v>7</v>
      </c>
    </row>
    <row r="16" spans="1:12" ht="12.75" customHeight="1">
      <c r="A16" s="216" t="s">
        <v>318</v>
      </c>
      <c r="B16" s="217"/>
      <c r="C16" s="218"/>
      <c r="D16" s="139">
        <v>3</v>
      </c>
      <c r="E16" s="80">
        <v>462</v>
      </c>
      <c r="F16" s="80">
        <v>479</v>
      </c>
      <c r="G16" s="167">
        <v>-3.4</v>
      </c>
      <c r="H16" s="139">
        <v>39</v>
      </c>
      <c r="I16" s="80">
        <v>450</v>
      </c>
      <c r="J16" s="80">
        <v>460</v>
      </c>
      <c r="K16" s="167">
        <v>-2.3</v>
      </c>
      <c r="L16">
        <v>8</v>
      </c>
    </row>
    <row r="17" spans="1:12" ht="12.75" customHeight="1">
      <c r="A17" s="216" t="s">
        <v>319</v>
      </c>
      <c r="B17" s="217"/>
      <c r="C17" s="218"/>
      <c r="D17" s="139">
        <v>16</v>
      </c>
      <c r="E17" s="80">
        <v>102</v>
      </c>
      <c r="F17" s="80">
        <v>101</v>
      </c>
      <c r="G17" s="167">
        <v>1.3</v>
      </c>
      <c r="H17" s="139">
        <v>16</v>
      </c>
      <c r="I17" s="80">
        <v>95</v>
      </c>
      <c r="J17" s="80">
        <v>99</v>
      </c>
      <c r="K17" s="167">
        <v>-4.1</v>
      </c>
      <c r="L17">
        <v>9</v>
      </c>
    </row>
    <row r="18" spans="1:11" ht="12.75" customHeight="1">
      <c r="A18" s="216" t="s">
        <v>320</v>
      </c>
      <c r="B18" s="217"/>
      <c r="C18" s="218"/>
      <c r="D18" s="140"/>
      <c r="E18" s="81">
        <f>SUM(E9:E17)</f>
        <v>20589</v>
      </c>
      <c r="F18" s="81">
        <f>SUM(F9:F17)</f>
        <v>20636</v>
      </c>
      <c r="G18" s="167">
        <f>((E18-F18)/F18)*100</f>
        <v>-0.22775731730955612</v>
      </c>
      <c r="H18" s="140"/>
      <c r="I18" s="81">
        <f>SUM(I9:I17)</f>
        <v>20733</v>
      </c>
      <c r="J18" s="81">
        <f>SUM(J9:J17)</f>
        <v>20859</v>
      </c>
      <c r="K18" s="167">
        <f>((I18-J18)/J18)*100</f>
        <v>-0.6040558032503955</v>
      </c>
    </row>
    <row r="19" spans="1:11" ht="12.75" customHeight="1">
      <c r="A19" s="58" t="s">
        <v>321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322</v>
      </c>
      <c r="B20" s="217"/>
      <c r="C20" s="218"/>
      <c r="D20" s="139">
        <v>14</v>
      </c>
      <c r="E20" s="80">
        <v>386</v>
      </c>
      <c r="F20" s="80">
        <v>386</v>
      </c>
      <c r="G20" s="167">
        <v>0.1</v>
      </c>
      <c r="H20" s="139">
        <v>13</v>
      </c>
      <c r="I20" s="80">
        <v>366</v>
      </c>
      <c r="J20" s="80">
        <v>378</v>
      </c>
      <c r="K20" s="167">
        <v>-3.1</v>
      </c>
      <c r="L20">
        <v>10</v>
      </c>
    </row>
    <row r="21" spans="1:12" ht="12.75" customHeight="1">
      <c r="A21" s="216" t="s">
        <v>323</v>
      </c>
      <c r="B21" s="217"/>
      <c r="C21" s="218"/>
      <c r="D21" s="139">
        <v>2</v>
      </c>
      <c r="E21" s="80">
        <v>215</v>
      </c>
      <c r="F21" s="80">
        <v>210</v>
      </c>
      <c r="G21" s="167">
        <v>2.6</v>
      </c>
      <c r="H21" s="139">
        <v>2</v>
      </c>
      <c r="I21" s="80">
        <v>208</v>
      </c>
      <c r="J21" s="80">
        <v>213</v>
      </c>
      <c r="K21" s="167">
        <v>-2.3</v>
      </c>
      <c r="L21">
        <v>11</v>
      </c>
    </row>
    <row r="22" spans="1:12" ht="12.75" customHeight="1">
      <c r="A22" s="216" t="s">
        <v>324</v>
      </c>
      <c r="B22" s="217"/>
      <c r="C22" s="218"/>
      <c r="D22" s="139">
        <v>110</v>
      </c>
      <c r="E22" s="80">
        <v>8597</v>
      </c>
      <c r="F22" s="80">
        <v>8395</v>
      </c>
      <c r="G22" s="167">
        <v>2.4</v>
      </c>
      <c r="H22" s="139">
        <v>78</v>
      </c>
      <c r="I22" s="80">
        <v>9149</v>
      </c>
      <c r="J22" s="80">
        <v>9072</v>
      </c>
      <c r="K22" s="167">
        <v>0.9</v>
      </c>
      <c r="L22">
        <v>12</v>
      </c>
    </row>
    <row r="23" spans="1:12" ht="12.75" customHeight="1">
      <c r="A23" s="216" t="s">
        <v>325</v>
      </c>
      <c r="B23" s="217"/>
      <c r="C23" s="218"/>
      <c r="D23" s="139">
        <v>115</v>
      </c>
      <c r="E23" s="80">
        <v>4338</v>
      </c>
      <c r="F23" s="80">
        <v>4300</v>
      </c>
      <c r="G23" s="167">
        <v>0.9</v>
      </c>
      <c r="H23" s="139">
        <v>112</v>
      </c>
      <c r="I23" s="80">
        <v>4238</v>
      </c>
      <c r="J23" s="80">
        <v>4187</v>
      </c>
      <c r="K23" s="167">
        <v>1.2</v>
      </c>
      <c r="L23">
        <v>13</v>
      </c>
    </row>
    <row r="24" spans="1:12" ht="12.75" customHeight="1">
      <c r="A24" s="216" t="s">
        <v>326</v>
      </c>
      <c r="B24" s="217"/>
      <c r="C24" s="218"/>
      <c r="D24" s="139">
        <v>32</v>
      </c>
      <c r="E24" s="80">
        <v>3026</v>
      </c>
      <c r="F24" s="80">
        <v>3033</v>
      </c>
      <c r="G24" s="167">
        <v>-0.2</v>
      </c>
      <c r="H24" s="139">
        <v>34</v>
      </c>
      <c r="I24" s="80">
        <v>2872</v>
      </c>
      <c r="J24" s="80">
        <v>2972</v>
      </c>
      <c r="K24" s="167">
        <v>-3.3</v>
      </c>
      <c r="L24">
        <v>14</v>
      </c>
    </row>
    <row r="25" spans="1:12" ht="12.75" customHeight="1">
      <c r="A25" s="216" t="s">
        <v>327</v>
      </c>
      <c r="B25" s="217"/>
      <c r="C25" s="218"/>
      <c r="D25" s="139">
        <v>21</v>
      </c>
      <c r="E25" s="80">
        <v>3821</v>
      </c>
      <c r="F25" s="80">
        <v>3731</v>
      </c>
      <c r="G25" s="167">
        <v>2.4</v>
      </c>
      <c r="H25" s="139">
        <v>21</v>
      </c>
      <c r="I25" s="80">
        <v>4124</v>
      </c>
      <c r="J25" s="80">
        <v>4079</v>
      </c>
      <c r="K25" s="167">
        <v>1.1</v>
      </c>
      <c r="L25">
        <v>15</v>
      </c>
    </row>
    <row r="26" spans="1:12" ht="12.75" customHeight="1">
      <c r="A26" s="216" t="s">
        <v>328</v>
      </c>
      <c r="B26" s="217"/>
      <c r="C26" s="218"/>
      <c r="D26" s="139">
        <v>44</v>
      </c>
      <c r="E26" s="80">
        <v>1812</v>
      </c>
      <c r="F26" s="80">
        <v>1747</v>
      </c>
      <c r="G26" s="167">
        <v>3.7</v>
      </c>
      <c r="H26" s="139">
        <v>43</v>
      </c>
      <c r="I26" s="80">
        <v>1851</v>
      </c>
      <c r="J26" s="80">
        <v>1815</v>
      </c>
      <c r="K26" s="167">
        <v>2</v>
      </c>
      <c r="L26">
        <v>16</v>
      </c>
    </row>
    <row r="27" spans="1:12" ht="12.75" customHeight="1">
      <c r="A27" s="216" t="s">
        <v>329</v>
      </c>
      <c r="B27" s="217"/>
      <c r="C27" s="218"/>
      <c r="D27" s="139">
        <v>378</v>
      </c>
      <c r="E27" s="80">
        <v>3543</v>
      </c>
      <c r="F27" s="80">
        <v>3524</v>
      </c>
      <c r="G27" s="167">
        <v>0.5</v>
      </c>
      <c r="H27" s="139">
        <v>339</v>
      </c>
      <c r="I27" s="80">
        <v>3270</v>
      </c>
      <c r="J27" s="80">
        <v>3341</v>
      </c>
      <c r="K27" s="167">
        <v>-2.1</v>
      </c>
      <c r="L27">
        <v>17</v>
      </c>
    </row>
    <row r="28" spans="1:12" ht="12.75" customHeight="1">
      <c r="A28" s="216" t="s">
        <v>330</v>
      </c>
      <c r="B28" s="217"/>
      <c r="C28" s="218"/>
      <c r="D28" s="139">
        <v>11</v>
      </c>
      <c r="E28" s="80">
        <v>509</v>
      </c>
      <c r="F28" s="80">
        <v>491</v>
      </c>
      <c r="G28" s="167">
        <v>3.7</v>
      </c>
      <c r="H28" s="139">
        <v>10</v>
      </c>
      <c r="I28" s="80">
        <v>605</v>
      </c>
      <c r="J28" s="80">
        <v>627</v>
      </c>
      <c r="K28" s="167">
        <v>-3.5</v>
      </c>
      <c r="L28">
        <v>18</v>
      </c>
    </row>
    <row r="29" spans="1:11" ht="12.75" customHeight="1">
      <c r="A29" s="216" t="s">
        <v>320</v>
      </c>
      <c r="B29" s="217"/>
      <c r="C29" s="218"/>
      <c r="D29" s="140"/>
      <c r="E29" s="81">
        <f>SUM(E20:E28)</f>
        <v>26247</v>
      </c>
      <c r="F29" s="81">
        <f>SUM(F20:F28)</f>
        <v>25817</v>
      </c>
      <c r="G29" s="167">
        <f>((E29-F29)/F29)*100</f>
        <v>1.6655691985900765</v>
      </c>
      <c r="H29" s="140"/>
      <c r="I29" s="81">
        <f>SUM(I20:I28)</f>
        <v>26683</v>
      </c>
      <c r="J29" s="81">
        <f>SUM(J20:J28)</f>
        <v>26684</v>
      </c>
      <c r="K29" s="167">
        <f>((I29-J29)/J29)*100</f>
        <v>-0.0037475640833458256</v>
      </c>
    </row>
    <row r="30" spans="1:11" ht="12.75" customHeight="1">
      <c r="A30" s="58" t="s">
        <v>331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332</v>
      </c>
      <c r="B31" s="217"/>
      <c r="C31" s="218"/>
      <c r="D31" s="139">
        <v>38</v>
      </c>
      <c r="E31" s="80">
        <v>5440</v>
      </c>
      <c r="F31" s="80">
        <v>5348</v>
      </c>
      <c r="G31" s="167">
        <v>1.7</v>
      </c>
      <c r="H31" s="139">
        <v>40</v>
      </c>
      <c r="I31" s="80">
        <v>4875</v>
      </c>
      <c r="J31" s="80">
        <v>4817</v>
      </c>
      <c r="K31" s="167">
        <v>1.2</v>
      </c>
      <c r="L31">
        <v>19</v>
      </c>
    </row>
    <row r="32" spans="1:12" ht="12.75" customHeight="1">
      <c r="A32" s="216" t="s">
        <v>333</v>
      </c>
      <c r="B32" s="217"/>
      <c r="C32" s="218"/>
      <c r="D32" s="139">
        <v>15</v>
      </c>
      <c r="E32" s="80">
        <v>2575</v>
      </c>
      <c r="F32" s="80">
        <v>2614</v>
      </c>
      <c r="G32" s="167">
        <v>-1.5</v>
      </c>
      <c r="H32" s="139">
        <v>16</v>
      </c>
      <c r="I32" s="80">
        <v>2217</v>
      </c>
      <c r="J32" s="80">
        <v>2286</v>
      </c>
      <c r="K32" s="167">
        <v>-3</v>
      </c>
      <c r="L32">
        <v>20</v>
      </c>
    </row>
    <row r="33" spans="1:12" ht="12.75" customHeight="1">
      <c r="A33" s="216" t="s">
        <v>334</v>
      </c>
      <c r="B33" s="217"/>
      <c r="C33" s="218"/>
      <c r="D33" s="139">
        <v>23</v>
      </c>
      <c r="E33" s="80">
        <v>795</v>
      </c>
      <c r="F33" s="80">
        <v>805</v>
      </c>
      <c r="G33" s="167">
        <v>-1.3</v>
      </c>
      <c r="H33" s="139">
        <v>24</v>
      </c>
      <c r="I33" s="80">
        <v>752</v>
      </c>
      <c r="J33" s="80">
        <v>759</v>
      </c>
      <c r="K33" s="167">
        <v>-0.9</v>
      </c>
      <c r="L33">
        <v>21</v>
      </c>
    </row>
    <row r="34" spans="1:12" ht="12.75" customHeight="1">
      <c r="A34" s="216" t="s">
        <v>335</v>
      </c>
      <c r="B34" s="217"/>
      <c r="C34" s="218"/>
      <c r="D34" s="139">
        <v>18</v>
      </c>
      <c r="E34" s="80">
        <v>1025</v>
      </c>
      <c r="F34" s="80">
        <v>1011</v>
      </c>
      <c r="G34" s="167">
        <v>1.4</v>
      </c>
      <c r="H34" s="139">
        <v>20</v>
      </c>
      <c r="I34" s="80">
        <v>950</v>
      </c>
      <c r="J34" s="80">
        <v>931</v>
      </c>
      <c r="K34" s="167">
        <v>2.1</v>
      </c>
      <c r="L34">
        <v>22</v>
      </c>
    </row>
    <row r="35" spans="1:12" ht="12.75" customHeight="1">
      <c r="A35" s="216" t="s">
        <v>336</v>
      </c>
      <c r="B35" s="217"/>
      <c r="C35" s="218"/>
      <c r="D35" s="139">
        <v>50</v>
      </c>
      <c r="E35" s="80">
        <v>4650</v>
      </c>
      <c r="F35" s="80">
        <v>4553</v>
      </c>
      <c r="G35" s="167">
        <v>2.1</v>
      </c>
      <c r="H35" s="139">
        <v>0</v>
      </c>
      <c r="I35" s="80">
        <v>4508</v>
      </c>
      <c r="J35" s="80">
        <v>4580</v>
      </c>
      <c r="K35" s="167">
        <v>-1.6</v>
      </c>
      <c r="L35">
        <v>23</v>
      </c>
    </row>
    <row r="36" spans="1:12" ht="12.75" customHeight="1">
      <c r="A36" s="216" t="s">
        <v>337</v>
      </c>
      <c r="B36" s="217"/>
      <c r="C36" s="218"/>
      <c r="D36" s="139">
        <v>25</v>
      </c>
      <c r="E36" s="80">
        <v>2079</v>
      </c>
      <c r="F36" s="80">
        <v>2077</v>
      </c>
      <c r="G36" s="167">
        <v>0.1</v>
      </c>
      <c r="H36" s="139">
        <v>25</v>
      </c>
      <c r="I36" s="80">
        <v>2059</v>
      </c>
      <c r="J36" s="80">
        <v>2073</v>
      </c>
      <c r="K36" s="167">
        <v>-0.7</v>
      </c>
      <c r="L36">
        <v>24</v>
      </c>
    </row>
    <row r="37" spans="1:12" ht="12.75" customHeight="1">
      <c r="A37" s="216" t="s">
        <v>338</v>
      </c>
      <c r="B37" s="217"/>
      <c r="C37" s="218"/>
      <c r="D37" s="139">
        <v>67</v>
      </c>
      <c r="E37" s="80">
        <v>2432</v>
      </c>
      <c r="F37" s="80">
        <v>2402</v>
      </c>
      <c r="G37" s="167">
        <v>1.3</v>
      </c>
      <c r="H37" s="139">
        <v>68</v>
      </c>
      <c r="I37" s="80">
        <v>2404</v>
      </c>
      <c r="J37" s="80">
        <v>2406</v>
      </c>
      <c r="K37" s="167">
        <v>-0.1</v>
      </c>
      <c r="L37">
        <v>25</v>
      </c>
    </row>
    <row r="38" spans="1:12" ht="12.75" customHeight="1">
      <c r="A38" s="216" t="s">
        <v>339</v>
      </c>
      <c r="B38" s="217"/>
      <c r="C38" s="218"/>
      <c r="D38" s="139">
        <v>14</v>
      </c>
      <c r="E38" s="80">
        <v>535</v>
      </c>
      <c r="F38" s="80">
        <v>537</v>
      </c>
      <c r="G38" s="167">
        <v>-0.3</v>
      </c>
      <c r="H38" s="139">
        <v>14</v>
      </c>
      <c r="I38" s="80">
        <v>535</v>
      </c>
      <c r="J38" s="80">
        <v>538</v>
      </c>
      <c r="K38" s="167">
        <v>-0.6</v>
      </c>
      <c r="L38">
        <v>26</v>
      </c>
    </row>
    <row r="39" spans="1:12" ht="12.75" customHeight="1">
      <c r="A39" s="216" t="s">
        <v>340</v>
      </c>
      <c r="B39" s="217"/>
      <c r="C39" s="218"/>
      <c r="D39" s="139">
        <v>6</v>
      </c>
      <c r="E39" s="80">
        <v>149</v>
      </c>
      <c r="F39" s="80">
        <v>146</v>
      </c>
      <c r="G39" s="167">
        <v>2.5</v>
      </c>
      <c r="H39" s="139">
        <v>5</v>
      </c>
      <c r="I39" s="80">
        <v>135</v>
      </c>
      <c r="J39" s="80">
        <v>132</v>
      </c>
      <c r="K39" s="167">
        <v>2.5</v>
      </c>
      <c r="L39">
        <v>27</v>
      </c>
    </row>
    <row r="40" spans="1:12" ht="12.75" customHeight="1">
      <c r="A40" s="216" t="s">
        <v>341</v>
      </c>
      <c r="B40" s="217"/>
      <c r="C40" s="218"/>
      <c r="D40" s="139">
        <v>75</v>
      </c>
      <c r="E40" s="80">
        <v>4459</v>
      </c>
      <c r="F40" s="80">
        <v>4459</v>
      </c>
      <c r="G40" s="167">
        <v>0</v>
      </c>
      <c r="H40" s="139">
        <v>69</v>
      </c>
      <c r="I40" s="80">
        <v>4313</v>
      </c>
      <c r="J40" s="80">
        <v>4359</v>
      </c>
      <c r="K40" s="167">
        <v>-1</v>
      </c>
      <c r="L40">
        <v>28</v>
      </c>
    </row>
    <row r="41" spans="1:12" ht="12.75" customHeight="1">
      <c r="A41" s="216" t="s">
        <v>342</v>
      </c>
      <c r="B41" s="217"/>
      <c r="C41" s="218"/>
      <c r="D41" s="139">
        <v>5</v>
      </c>
      <c r="E41" s="80">
        <v>171</v>
      </c>
      <c r="F41" s="80">
        <v>156</v>
      </c>
      <c r="G41" s="167">
        <v>9.9</v>
      </c>
      <c r="H41" s="139">
        <v>6</v>
      </c>
      <c r="I41" s="80">
        <v>163</v>
      </c>
      <c r="J41" s="80">
        <v>161</v>
      </c>
      <c r="K41" s="167">
        <v>1.1</v>
      </c>
      <c r="L41">
        <v>29</v>
      </c>
    </row>
    <row r="42" spans="1:12" ht="12.75" customHeight="1">
      <c r="A42" s="216" t="s">
        <v>343</v>
      </c>
      <c r="B42" s="217"/>
      <c r="C42" s="218"/>
      <c r="D42" s="139">
        <v>32</v>
      </c>
      <c r="E42" s="80">
        <v>1980</v>
      </c>
      <c r="F42" s="80">
        <v>1961</v>
      </c>
      <c r="G42" s="167">
        <v>1</v>
      </c>
      <c r="H42" s="139">
        <v>32</v>
      </c>
      <c r="I42" s="80">
        <v>2026</v>
      </c>
      <c r="J42" s="80">
        <v>2036</v>
      </c>
      <c r="K42" s="167">
        <v>-0.5</v>
      </c>
      <c r="L42">
        <v>30</v>
      </c>
    </row>
    <row r="43" spans="1:11" ht="12.75" customHeight="1">
      <c r="A43" s="216" t="s">
        <v>320</v>
      </c>
      <c r="B43" s="217"/>
      <c r="C43" s="218"/>
      <c r="D43" s="140"/>
      <c r="E43" s="81">
        <f>SUM(E31:E42)</f>
        <v>26290</v>
      </c>
      <c r="F43" s="81">
        <f>SUM(F31:F42)</f>
        <v>26069</v>
      </c>
      <c r="G43" s="167">
        <f>((E43-F43)/F43)*100</f>
        <v>0.8477502013886226</v>
      </c>
      <c r="H43" s="140"/>
      <c r="I43" s="81">
        <f>SUM(I31:I42)</f>
        <v>24937</v>
      </c>
      <c r="J43" s="81">
        <f>SUM(J31:J42)</f>
        <v>25078</v>
      </c>
      <c r="K43" s="167">
        <f>((I43-J43)/J43)*100</f>
        <v>-0.5622457931254485</v>
      </c>
    </row>
    <row r="44" spans="1:11" ht="12.75" customHeight="1">
      <c r="A44" s="58" t="s">
        <v>344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345</v>
      </c>
      <c r="B45" s="217"/>
      <c r="C45" s="218"/>
      <c r="D45" s="139">
        <v>34</v>
      </c>
      <c r="E45" s="80">
        <v>1860</v>
      </c>
      <c r="F45" s="80">
        <v>1865</v>
      </c>
      <c r="G45" s="167">
        <v>-0.3</v>
      </c>
      <c r="H45" s="139">
        <v>35</v>
      </c>
      <c r="I45" s="80">
        <v>1925</v>
      </c>
      <c r="J45" s="80">
        <v>1917</v>
      </c>
      <c r="K45" s="167">
        <v>0.4</v>
      </c>
      <c r="L45">
        <v>31</v>
      </c>
    </row>
    <row r="46" spans="1:12" ht="12.75" customHeight="1">
      <c r="A46" s="216" t="s">
        <v>346</v>
      </c>
      <c r="B46" s="217"/>
      <c r="C46" s="218"/>
      <c r="D46" s="139">
        <v>7</v>
      </c>
      <c r="E46" s="80">
        <v>928</v>
      </c>
      <c r="F46" s="80">
        <v>885</v>
      </c>
      <c r="G46" s="167">
        <v>4.8</v>
      </c>
      <c r="H46" s="139">
        <v>4</v>
      </c>
      <c r="I46" s="80">
        <v>885</v>
      </c>
      <c r="J46" s="80">
        <v>947</v>
      </c>
      <c r="K46" s="167">
        <v>-6.5</v>
      </c>
      <c r="L46">
        <v>32</v>
      </c>
    </row>
    <row r="47" spans="1:12" ht="12.75" customHeight="1">
      <c r="A47" s="216" t="s">
        <v>347</v>
      </c>
      <c r="B47" s="217"/>
      <c r="C47" s="218"/>
      <c r="D47" s="139">
        <v>4</v>
      </c>
      <c r="E47" s="80">
        <v>1475</v>
      </c>
      <c r="F47" s="80">
        <v>1424</v>
      </c>
      <c r="G47" s="167">
        <v>3.6</v>
      </c>
      <c r="H47" s="139">
        <v>6</v>
      </c>
      <c r="I47" s="80">
        <v>1282</v>
      </c>
      <c r="J47" s="80">
        <v>1304</v>
      </c>
      <c r="K47" s="167">
        <v>-1.7</v>
      </c>
      <c r="L47">
        <v>33</v>
      </c>
    </row>
    <row r="48" spans="1:12" ht="12.75" customHeight="1">
      <c r="A48" s="216" t="s">
        <v>348</v>
      </c>
      <c r="B48" s="217"/>
      <c r="C48" s="218"/>
      <c r="D48" s="139">
        <v>14</v>
      </c>
      <c r="E48" s="80">
        <v>1879</v>
      </c>
      <c r="F48" s="80">
        <v>1841</v>
      </c>
      <c r="G48" s="167">
        <v>2.1</v>
      </c>
      <c r="H48" s="139">
        <v>12</v>
      </c>
      <c r="I48" s="80">
        <v>1933</v>
      </c>
      <c r="J48" s="80">
        <v>1933</v>
      </c>
      <c r="K48" s="167">
        <v>0</v>
      </c>
      <c r="L48">
        <v>34</v>
      </c>
    </row>
    <row r="49" spans="1:12" ht="12.75" customHeight="1">
      <c r="A49" s="216" t="s">
        <v>349</v>
      </c>
      <c r="B49" s="217"/>
      <c r="C49" s="218"/>
      <c r="D49" s="139">
        <v>26</v>
      </c>
      <c r="E49" s="80">
        <v>998</v>
      </c>
      <c r="F49" s="80">
        <v>973</v>
      </c>
      <c r="G49" s="167">
        <v>2.6</v>
      </c>
      <c r="H49" s="139">
        <v>25</v>
      </c>
      <c r="I49" s="80">
        <v>954</v>
      </c>
      <c r="J49" s="80">
        <v>949</v>
      </c>
      <c r="K49" s="167">
        <v>0.5</v>
      </c>
      <c r="L49">
        <v>35</v>
      </c>
    </row>
    <row r="50" spans="1:12" ht="12.75" customHeight="1">
      <c r="A50" s="216" t="s">
        <v>350</v>
      </c>
      <c r="B50" s="217"/>
      <c r="C50" s="218"/>
      <c r="D50" s="139">
        <v>0</v>
      </c>
      <c r="E50" s="80">
        <v>1612</v>
      </c>
      <c r="F50" s="80">
        <v>1560</v>
      </c>
      <c r="G50" s="167">
        <v>3.3</v>
      </c>
      <c r="H50" s="139">
        <v>0</v>
      </c>
      <c r="I50" s="80">
        <v>1661</v>
      </c>
      <c r="J50" s="80">
        <v>1642</v>
      </c>
      <c r="K50" s="167">
        <v>1.2</v>
      </c>
      <c r="L50">
        <v>36</v>
      </c>
    </row>
    <row r="51" spans="1:12" ht="12.75" customHeight="1">
      <c r="A51" s="216" t="s">
        <v>351</v>
      </c>
      <c r="B51" s="217"/>
      <c r="C51" s="218"/>
      <c r="D51" s="139">
        <v>8</v>
      </c>
      <c r="E51" s="80">
        <v>2969</v>
      </c>
      <c r="F51" s="80">
        <v>2882</v>
      </c>
      <c r="G51" s="167">
        <v>3</v>
      </c>
      <c r="H51" s="139">
        <v>5</v>
      </c>
      <c r="I51" s="80">
        <v>2860</v>
      </c>
      <c r="J51" s="80">
        <v>2727</v>
      </c>
      <c r="K51" s="167">
        <v>4.9</v>
      </c>
      <c r="L51">
        <v>37</v>
      </c>
    </row>
    <row r="52" spans="1:12" ht="12.75" customHeight="1">
      <c r="A52" s="216" t="s">
        <v>352</v>
      </c>
      <c r="B52" s="217"/>
      <c r="C52" s="218"/>
      <c r="D52" s="139">
        <v>80</v>
      </c>
      <c r="E52" s="80">
        <v>12212</v>
      </c>
      <c r="F52" s="80">
        <v>11827</v>
      </c>
      <c r="G52" s="167">
        <v>3.3</v>
      </c>
      <c r="H52" s="139">
        <v>82</v>
      </c>
      <c r="I52" s="80">
        <v>12873</v>
      </c>
      <c r="J52" s="80">
        <v>12661</v>
      </c>
      <c r="K52" s="167">
        <v>1.7</v>
      </c>
      <c r="L52">
        <v>38</v>
      </c>
    </row>
    <row r="53" spans="1:11" ht="12.75" customHeight="1">
      <c r="A53" s="216" t="s">
        <v>320</v>
      </c>
      <c r="B53" s="217"/>
      <c r="C53" s="218"/>
      <c r="D53" s="140"/>
      <c r="E53" s="81">
        <f>SUM(E45:E52)</f>
        <v>23933</v>
      </c>
      <c r="F53" s="81">
        <f>SUM(F45:F52)</f>
        <v>23257</v>
      </c>
      <c r="G53" s="167">
        <f>((E53-F53)/F53)*100</f>
        <v>2.9066517607602016</v>
      </c>
      <c r="H53" s="140"/>
      <c r="I53" s="81">
        <f>SUM(I45:I52)</f>
        <v>24373</v>
      </c>
      <c r="J53" s="81">
        <f>SUM(J45:J52)</f>
        <v>24080</v>
      </c>
      <c r="K53" s="167">
        <f>((I53-J53)/J53)*100</f>
        <v>1.2167774086378738</v>
      </c>
    </row>
    <row r="54" spans="1:11" ht="12.75" customHeight="1">
      <c r="A54" s="58" t="s">
        <v>353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354</v>
      </c>
      <c r="B55" s="217"/>
      <c r="C55" s="218"/>
      <c r="D55" s="139">
        <v>38</v>
      </c>
      <c r="E55" s="80">
        <v>172</v>
      </c>
      <c r="F55" s="80">
        <v>169</v>
      </c>
      <c r="G55" s="167">
        <v>1.3</v>
      </c>
      <c r="H55" s="139">
        <v>40</v>
      </c>
      <c r="I55" s="80">
        <v>148</v>
      </c>
      <c r="J55" s="80">
        <v>148</v>
      </c>
      <c r="K55" s="167">
        <v>0</v>
      </c>
      <c r="L55">
        <v>39</v>
      </c>
    </row>
    <row r="56" spans="1:12" ht="12.75" customHeight="1">
      <c r="A56" s="216" t="s">
        <v>355</v>
      </c>
      <c r="B56" s="217"/>
      <c r="C56" s="218"/>
      <c r="D56" s="139">
        <v>12</v>
      </c>
      <c r="E56" s="80">
        <v>3225</v>
      </c>
      <c r="F56" s="80">
        <v>3198</v>
      </c>
      <c r="G56" s="167">
        <v>0.8</v>
      </c>
      <c r="H56" s="139">
        <v>10</v>
      </c>
      <c r="I56" s="80">
        <v>3110</v>
      </c>
      <c r="J56" s="80">
        <v>3110</v>
      </c>
      <c r="K56" s="167">
        <v>0</v>
      </c>
      <c r="L56">
        <v>40</v>
      </c>
    </row>
    <row r="57" spans="1:12" ht="12.75" customHeight="1">
      <c r="A57" s="216" t="s">
        <v>356</v>
      </c>
      <c r="B57" s="217"/>
      <c r="C57" s="218"/>
      <c r="D57" s="139">
        <v>65</v>
      </c>
      <c r="E57" s="80">
        <v>20969</v>
      </c>
      <c r="F57" s="80">
        <v>20766</v>
      </c>
      <c r="G57" s="167">
        <v>1</v>
      </c>
      <c r="H57" s="139">
        <v>71</v>
      </c>
      <c r="I57" s="80">
        <v>19383</v>
      </c>
      <c r="J57" s="80">
        <v>19195</v>
      </c>
      <c r="K57" s="167">
        <v>1</v>
      </c>
      <c r="L57">
        <v>41</v>
      </c>
    </row>
    <row r="58" spans="1:12" ht="12.75" customHeight="1">
      <c r="A58" s="216" t="s">
        <v>357</v>
      </c>
      <c r="B58" s="217"/>
      <c r="C58" s="218"/>
      <c r="D58" s="139">
        <v>35</v>
      </c>
      <c r="E58" s="80">
        <v>2522</v>
      </c>
      <c r="F58" s="80">
        <v>2365</v>
      </c>
      <c r="G58" s="167">
        <v>6.6</v>
      </c>
      <c r="H58" s="139">
        <v>37</v>
      </c>
      <c r="I58" s="80">
        <v>2527</v>
      </c>
      <c r="J58" s="80">
        <v>2411</v>
      </c>
      <c r="K58" s="167">
        <v>4.8</v>
      </c>
      <c r="L58">
        <v>42</v>
      </c>
    </row>
    <row r="59" spans="1:23" ht="12.75" customHeight="1">
      <c r="A59" s="216" t="s">
        <v>358</v>
      </c>
      <c r="B59" s="217"/>
      <c r="C59" s="218"/>
      <c r="D59" s="139">
        <v>36</v>
      </c>
      <c r="E59" s="80">
        <v>396</v>
      </c>
      <c r="F59" s="80">
        <v>399</v>
      </c>
      <c r="G59" s="167">
        <v>-0.8</v>
      </c>
      <c r="H59" s="139">
        <v>36</v>
      </c>
      <c r="I59" s="80">
        <v>386</v>
      </c>
      <c r="J59" s="80">
        <v>384</v>
      </c>
      <c r="K59" s="167">
        <v>0.4</v>
      </c>
      <c r="L59">
        <v>43</v>
      </c>
      <c r="P59" s="113"/>
      <c r="Q59" s="113" t="s">
        <v>304</v>
      </c>
      <c r="R59" s="113" t="s">
        <v>305</v>
      </c>
      <c r="S59" s="104" t="s">
        <v>306</v>
      </c>
      <c r="T59" s="113" t="s">
        <v>308</v>
      </c>
      <c r="U59" s="113" t="s">
        <v>309</v>
      </c>
      <c r="V59" s="106" t="s">
        <v>310</v>
      </c>
      <c r="W59" s="70" t="s">
        <v>55</v>
      </c>
    </row>
    <row r="60" spans="1:23" ht="12.75" customHeight="1">
      <c r="A60" s="216" t="s">
        <v>359</v>
      </c>
      <c r="B60" s="217"/>
      <c r="C60" s="218"/>
      <c r="D60" s="139">
        <v>79</v>
      </c>
      <c r="E60" s="80">
        <v>444</v>
      </c>
      <c r="F60" s="80">
        <v>433</v>
      </c>
      <c r="G60" s="167">
        <v>2.7</v>
      </c>
      <c r="H60" s="139">
        <v>81</v>
      </c>
      <c r="I60" s="80">
        <v>433</v>
      </c>
      <c r="J60" s="80">
        <v>428</v>
      </c>
      <c r="K60" s="167">
        <v>1.3</v>
      </c>
      <c r="L60">
        <v>44</v>
      </c>
      <c r="P60" s="137"/>
      <c r="Q60" s="137">
        <v>132112</v>
      </c>
      <c r="R60" s="137">
        <v>130256</v>
      </c>
      <c r="S60" s="138">
        <v>1.4</v>
      </c>
      <c r="T60" s="137">
        <v>129937</v>
      </c>
      <c r="U60" s="137">
        <v>129509</v>
      </c>
      <c r="V60" s="138">
        <v>0.3</v>
      </c>
      <c r="W60">
        <v>1</v>
      </c>
    </row>
    <row r="61" spans="1:12" ht="12.75" customHeight="1">
      <c r="A61" s="216" t="s">
        <v>360</v>
      </c>
      <c r="B61" s="217"/>
      <c r="C61" s="218"/>
      <c r="D61" s="139">
        <v>5</v>
      </c>
      <c r="E61" s="80">
        <v>143</v>
      </c>
      <c r="F61" s="80">
        <v>135</v>
      </c>
      <c r="G61" s="167">
        <v>5.7</v>
      </c>
      <c r="H61" s="139">
        <v>6</v>
      </c>
      <c r="I61" s="80">
        <v>132</v>
      </c>
      <c r="J61" s="80">
        <v>134</v>
      </c>
      <c r="K61" s="167">
        <v>-1.5</v>
      </c>
      <c r="L61">
        <v>45</v>
      </c>
    </row>
    <row r="62" spans="1:12" ht="12.75" customHeight="1">
      <c r="A62" s="216" t="s">
        <v>361</v>
      </c>
      <c r="B62" s="217"/>
      <c r="C62" s="218"/>
      <c r="D62" s="139">
        <v>25</v>
      </c>
      <c r="E62" s="80">
        <v>1100</v>
      </c>
      <c r="F62" s="80">
        <v>1065</v>
      </c>
      <c r="G62" s="167">
        <v>3.3</v>
      </c>
      <c r="H62" s="139">
        <v>26</v>
      </c>
      <c r="I62" s="80">
        <v>1160</v>
      </c>
      <c r="J62" s="80">
        <v>1121</v>
      </c>
      <c r="K62" s="167">
        <v>3.4</v>
      </c>
      <c r="L62">
        <v>46</v>
      </c>
    </row>
    <row r="63" spans="1:12" ht="12.75" customHeight="1">
      <c r="A63" s="216" t="s">
        <v>362</v>
      </c>
      <c r="B63" s="217"/>
      <c r="C63" s="218"/>
      <c r="D63" s="139">
        <v>33</v>
      </c>
      <c r="E63" s="80">
        <v>748</v>
      </c>
      <c r="F63" s="80">
        <v>745</v>
      </c>
      <c r="G63" s="167">
        <v>0.4</v>
      </c>
      <c r="H63" s="139">
        <v>30</v>
      </c>
      <c r="I63" s="80">
        <v>711</v>
      </c>
      <c r="J63" s="80">
        <v>703</v>
      </c>
      <c r="K63" s="167">
        <v>1.2</v>
      </c>
      <c r="L63">
        <v>47</v>
      </c>
    </row>
    <row r="64" spans="1:12" ht="12.75" customHeight="1">
      <c r="A64" s="216" t="s">
        <v>363</v>
      </c>
      <c r="B64" s="217"/>
      <c r="C64" s="218"/>
      <c r="D64" s="139">
        <v>41</v>
      </c>
      <c r="E64" s="80">
        <v>1217</v>
      </c>
      <c r="F64" s="80">
        <v>1188</v>
      </c>
      <c r="G64" s="167">
        <v>2.4</v>
      </c>
      <c r="H64" s="139">
        <v>45</v>
      </c>
      <c r="I64" s="80">
        <v>1235</v>
      </c>
      <c r="J64" s="80">
        <v>1223</v>
      </c>
      <c r="K64" s="167">
        <v>1</v>
      </c>
      <c r="L64">
        <v>48</v>
      </c>
    </row>
    <row r="65" spans="1:12" ht="12.75" customHeight="1">
      <c r="A65" s="216" t="s">
        <v>364</v>
      </c>
      <c r="B65" s="217"/>
      <c r="C65" s="218"/>
      <c r="D65" s="139">
        <v>48</v>
      </c>
      <c r="E65" s="80">
        <v>1178</v>
      </c>
      <c r="F65" s="80">
        <v>1151</v>
      </c>
      <c r="G65" s="167">
        <v>2.4</v>
      </c>
      <c r="H65" s="139">
        <v>49</v>
      </c>
      <c r="I65" s="80">
        <v>1194</v>
      </c>
      <c r="J65" s="80">
        <v>1185</v>
      </c>
      <c r="K65" s="167">
        <v>0.8</v>
      </c>
      <c r="L65">
        <v>49</v>
      </c>
    </row>
    <row r="66" spans="1:12" ht="12.75" customHeight="1">
      <c r="A66" s="216" t="s">
        <v>365</v>
      </c>
      <c r="B66" s="217"/>
      <c r="C66" s="218"/>
      <c r="D66" s="139">
        <v>0</v>
      </c>
      <c r="E66" s="80">
        <v>2789</v>
      </c>
      <c r="F66" s="80">
        <v>2726</v>
      </c>
      <c r="G66" s="167">
        <v>2.3</v>
      </c>
      <c r="H66" s="139">
        <v>0</v>
      </c>
      <c r="I66" s="80">
        <v>2665</v>
      </c>
      <c r="J66" s="80">
        <v>2643</v>
      </c>
      <c r="K66" s="167">
        <v>0.8</v>
      </c>
      <c r="L66">
        <v>50</v>
      </c>
    </row>
    <row r="67" spans="1:12" ht="12.75" customHeight="1">
      <c r="A67" s="216" t="s">
        <v>366</v>
      </c>
      <c r="B67" s="217"/>
      <c r="C67" s="218"/>
      <c r="D67" s="139">
        <v>34</v>
      </c>
      <c r="E67" s="80">
        <v>146</v>
      </c>
      <c r="F67" s="80">
        <v>137</v>
      </c>
      <c r="G67" s="167">
        <v>6.2</v>
      </c>
      <c r="H67" s="139">
        <v>34</v>
      </c>
      <c r="I67" s="80">
        <v>126</v>
      </c>
      <c r="J67" s="80">
        <v>124</v>
      </c>
      <c r="K67" s="167">
        <v>1</v>
      </c>
      <c r="L67">
        <v>51</v>
      </c>
    </row>
    <row r="68" spans="1:11" ht="12.75" customHeight="1">
      <c r="A68" s="216" t="s">
        <v>320</v>
      </c>
      <c r="B68" s="217"/>
      <c r="C68" s="218"/>
      <c r="D68" s="29"/>
      <c r="E68" s="81">
        <f>SUM(E55:E67)</f>
        <v>35049</v>
      </c>
      <c r="F68" s="81">
        <f>SUM(F55:F67)</f>
        <v>34477</v>
      </c>
      <c r="G68" s="167">
        <f>((E68-F68)/F68)*100</f>
        <v>1.6590770658700003</v>
      </c>
      <c r="H68" s="82"/>
      <c r="I68" s="81">
        <f>SUM(I55:I67)</f>
        <v>33210</v>
      </c>
      <c r="J68" s="81">
        <f>SUM(J55:J67)</f>
        <v>32809</v>
      </c>
      <c r="K68" s="167">
        <f>((I68-J68)/J68)*100</f>
        <v>1.2222256088268462</v>
      </c>
    </row>
    <row r="69" spans="1:11" ht="12.75" customHeight="1">
      <c r="A69" s="219" t="s">
        <v>367</v>
      </c>
      <c r="B69" s="220"/>
      <c r="C69" s="221"/>
      <c r="D69" s="32">
        <f>SUM(D6:D68)</f>
        <v>2044</v>
      </c>
      <c r="E69" s="81">
        <f>Q60</f>
        <v>132112</v>
      </c>
      <c r="F69" s="81">
        <f>R60</f>
        <v>130256</v>
      </c>
      <c r="G69" s="167">
        <f>S60</f>
        <v>1.4</v>
      </c>
      <c r="H69" s="32">
        <f>SUM(H6:H68)</f>
        <v>1970</v>
      </c>
      <c r="I69" s="81">
        <f>T60</f>
        <v>129937</v>
      </c>
      <c r="J69" s="81">
        <f>U60</f>
        <v>129509</v>
      </c>
      <c r="K69" s="167">
        <f>V60</f>
        <v>0.3</v>
      </c>
    </row>
    <row r="70" spans="1:11" ht="12.75">
      <c r="A70" s="222" t="s">
        <v>368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4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370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298</v>
      </c>
      <c r="B3" s="226"/>
      <c r="C3" s="227"/>
      <c r="D3" s="234" t="str">
        <f>Data!B4</f>
        <v>April</v>
      </c>
      <c r="E3" s="235"/>
      <c r="F3" s="235"/>
      <c r="G3" s="236"/>
      <c r="H3" s="234">
        <f>Data!B6</f>
        <v>41334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299</v>
      </c>
      <c r="E4" s="250" t="s">
        <v>300</v>
      </c>
      <c r="F4" s="251"/>
      <c r="G4" s="252" t="s">
        <v>301</v>
      </c>
      <c r="H4" s="248" t="s">
        <v>299</v>
      </c>
      <c r="I4" s="250" t="s">
        <v>300</v>
      </c>
      <c r="J4" s="251"/>
      <c r="K4" s="252" t="s">
        <v>301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302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303</v>
      </c>
      <c r="E8" s="113" t="s">
        <v>304</v>
      </c>
      <c r="F8" s="113" t="s">
        <v>305</v>
      </c>
      <c r="G8" s="104" t="s">
        <v>306</v>
      </c>
      <c r="H8" s="113" t="s">
        <v>307</v>
      </c>
      <c r="I8" s="113" t="s">
        <v>308</v>
      </c>
      <c r="J8" s="113" t="s">
        <v>309</v>
      </c>
      <c r="K8" s="106" t="s">
        <v>310</v>
      </c>
      <c r="L8" s="70" t="s">
        <v>55</v>
      </c>
    </row>
    <row r="9" spans="1:12" ht="12.75" customHeight="1">
      <c r="A9" s="216" t="s">
        <v>311</v>
      </c>
      <c r="B9" s="217"/>
      <c r="C9" s="218"/>
      <c r="D9" s="139">
        <v>25</v>
      </c>
      <c r="E9" s="114">
        <v>2501</v>
      </c>
      <c r="F9" s="114">
        <v>2497</v>
      </c>
      <c r="G9" s="167">
        <v>0.2</v>
      </c>
      <c r="H9" s="139">
        <v>25</v>
      </c>
      <c r="I9" s="114">
        <v>2453</v>
      </c>
      <c r="J9" s="114">
        <v>2460</v>
      </c>
      <c r="K9" s="167">
        <v>-0.3</v>
      </c>
      <c r="L9">
        <v>1</v>
      </c>
    </row>
    <row r="10" spans="1:12" ht="12.75" customHeight="1">
      <c r="A10" s="216" t="s">
        <v>312</v>
      </c>
      <c r="B10" s="217"/>
      <c r="C10" s="218"/>
      <c r="D10" s="139">
        <v>87</v>
      </c>
      <c r="E10" s="114">
        <v>1130</v>
      </c>
      <c r="F10" s="114">
        <v>1135</v>
      </c>
      <c r="G10" s="167">
        <v>-0.4</v>
      </c>
      <c r="H10" s="139">
        <v>87</v>
      </c>
      <c r="I10" s="114">
        <v>1144</v>
      </c>
      <c r="J10" s="114">
        <v>1183</v>
      </c>
      <c r="K10" s="167">
        <v>-3.2</v>
      </c>
      <c r="L10">
        <v>2</v>
      </c>
    </row>
    <row r="11" spans="1:12" ht="12.75" customHeight="1">
      <c r="A11" s="216" t="s">
        <v>313</v>
      </c>
      <c r="B11" s="217"/>
      <c r="C11" s="218"/>
      <c r="D11" s="139">
        <v>66</v>
      </c>
      <c r="E11" s="114">
        <v>4160</v>
      </c>
      <c r="F11" s="114">
        <v>4112</v>
      </c>
      <c r="G11" s="167">
        <v>1.2</v>
      </c>
      <c r="H11" s="139">
        <v>67</v>
      </c>
      <c r="I11" s="114">
        <v>4609</v>
      </c>
      <c r="J11" s="114">
        <v>4514</v>
      </c>
      <c r="K11" s="167">
        <v>2.1</v>
      </c>
      <c r="L11">
        <v>3</v>
      </c>
    </row>
    <row r="12" spans="1:12" ht="12.75" customHeight="1">
      <c r="A12" s="216" t="s">
        <v>314</v>
      </c>
      <c r="B12" s="217"/>
      <c r="C12" s="218"/>
      <c r="D12" s="139">
        <v>174</v>
      </c>
      <c r="E12" s="114">
        <v>1083</v>
      </c>
      <c r="F12" s="114">
        <v>1067</v>
      </c>
      <c r="G12" s="167">
        <v>1.5</v>
      </c>
      <c r="H12" s="139">
        <v>174</v>
      </c>
      <c r="I12" s="114">
        <v>1059</v>
      </c>
      <c r="J12" s="114">
        <v>1058</v>
      </c>
      <c r="K12" s="167">
        <v>0.1</v>
      </c>
      <c r="L12">
        <v>4</v>
      </c>
    </row>
    <row r="13" spans="1:12" ht="12.75" customHeight="1">
      <c r="A13" s="216" t="s">
        <v>315</v>
      </c>
      <c r="B13" s="217"/>
      <c r="C13" s="218"/>
      <c r="D13" s="139">
        <v>51</v>
      </c>
      <c r="E13" s="114">
        <v>6348</v>
      </c>
      <c r="F13" s="114">
        <v>6366</v>
      </c>
      <c r="G13" s="167">
        <v>-0.3</v>
      </c>
      <c r="H13" s="139">
        <v>52</v>
      </c>
      <c r="I13" s="114">
        <v>6077</v>
      </c>
      <c r="J13" s="114">
        <v>6225</v>
      </c>
      <c r="K13" s="167">
        <v>-2.4</v>
      </c>
      <c r="L13">
        <v>5</v>
      </c>
    </row>
    <row r="14" spans="1:12" ht="12.75" customHeight="1">
      <c r="A14" s="216" t="s">
        <v>316</v>
      </c>
      <c r="B14" s="217"/>
      <c r="C14" s="218"/>
      <c r="D14" s="139">
        <v>135</v>
      </c>
      <c r="E14" s="114">
        <v>10569</v>
      </c>
      <c r="F14" s="114">
        <v>10662</v>
      </c>
      <c r="G14" s="167">
        <v>-0.9</v>
      </c>
      <c r="H14" s="139">
        <v>133</v>
      </c>
      <c r="I14" s="114">
        <v>10683</v>
      </c>
      <c r="J14" s="114">
        <v>10787</v>
      </c>
      <c r="K14" s="167">
        <v>-1</v>
      </c>
      <c r="L14">
        <v>6</v>
      </c>
    </row>
    <row r="15" spans="1:12" ht="12.75" customHeight="1">
      <c r="A15" s="216" t="s">
        <v>317</v>
      </c>
      <c r="B15" s="217"/>
      <c r="C15" s="218"/>
      <c r="D15" s="139">
        <v>66</v>
      </c>
      <c r="E15" s="114">
        <v>8138</v>
      </c>
      <c r="F15" s="114">
        <v>8116</v>
      </c>
      <c r="G15" s="167">
        <v>0.3</v>
      </c>
      <c r="H15" s="139">
        <v>64</v>
      </c>
      <c r="I15" s="114">
        <v>7724</v>
      </c>
      <c r="J15" s="114">
        <v>7763</v>
      </c>
      <c r="K15" s="167">
        <v>-0.5</v>
      </c>
      <c r="L15">
        <v>7</v>
      </c>
    </row>
    <row r="16" spans="1:12" ht="12.75" customHeight="1">
      <c r="A16" s="216" t="s">
        <v>318</v>
      </c>
      <c r="B16" s="217"/>
      <c r="C16" s="218"/>
      <c r="D16" s="139">
        <v>6</v>
      </c>
      <c r="E16" s="114">
        <v>603</v>
      </c>
      <c r="F16" s="114">
        <v>628</v>
      </c>
      <c r="G16" s="167">
        <v>-4.1</v>
      </c>
      <c r="H16" s="139">
        <v>42</v>
      </c>
      <c r="I16" s="114">
        <v>582</v>
      </c>
      <c r="J16" s="114">
        <v>600</v>
      </c>
      <c r="K16" s="167">
        <v>-3</v>
      </c>
      <c r="L16">
        <v>8</v>
      </c>
    </row>
    <row r="17" spans="1:12" ht="12.75" customHeight="1">
      <c r="A17" s="216" t="s">
        <v>319</v>
      </c>
      <c r="B17" s="217"/>
      <c r="C17" s="218"/>
      <c r="D17" s="139">
        <v>75</v>
      </c>
      <c r="E17" s="114">
        <v>524</v>
      </c>
      <c r="F17" s="114">
        <v>511</v>
      </c>
      <c r="G17" s="167">
        <v>2.5</v>
      </c>
      <c r="H17" s="139">
        <v>76</v>
      </c>
      <c r="I17" s="114">
        <v>535</v>
      </c>
      <c r="J17" s="114">
        <v>560</v>
      </c>
      <c r="K17" s="167">
        <v>-4.4</v>
      </c>
      <c r="L17">
        <v>9</v>
      </c>
    </row>
    <row r="18" spans="1:11" ht="12.75" customHeight="1">
      <c r="A18" s="216" t="s">
        <v>320</v>
      </c>
      <c r="B18" s="217"/>
      <c r="C18" s="218"/>
      <c r="D18" s="140"/>
      <c r="E18" s="32">
        <f>SUM(E9:E17)</f>
        <v>35056</v>
      </c>
      <c r="F18" s="32">
        <f>SUM(F9:F17)</f>
        <v>35094</v>
      </c>
      <c r="G18" s="167">
        <f>((E18-F18)/F18)*100</f>
        <v>-0.10828061776941926</v>
      </c>
      <c r="H18" s="140"/>
      <c r="I18" s="32">
        <f>SUM(I9:I17)</f>
        <v>34866</v>
      </c>
      <c r="J18" s="32">
        <f>SUM(J9:J17)</f>
        <v>35150</v>
      </c>
      <c r="K18" s="167">
        <f>((I18-J18)/J18)*100</f>
        <v>-0.8079658605974396</v>
      </c>
    </row>
    <row r="19" spans="1:11" ht="12.75" customHeight="1">
      <c r="A19" s="58" t="s">
        <v>321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322</v>
      </c>
      <c r="B20" s="217"/>
      <c r="C20" s="218"/>
      <c r="D20" s="139">
        <v>61</v>
      </c>
      <c r="E20" s="114">
        <v>745</v>
      </c>
      <c r="F20" s="114">
        <v>746</v>
      </c>
      <c r="G20" s="167">
        <v>0</v>
      </c>
      <c r="H20" s="139">
        <v>67</v>
      </c>
      <c r="I20" s="114">
        <v>674</v>
      </c>
      <c r="J20" s="114">
        <v>699</v>
      </c>
      <c r="K20" s="167">
        <v>-3.6</v>
      </c>
      <c r="L20">
        <v>10</v>
      </c>
    </row>
    <row r="21" spans="1:12" ht="12.75" customHeight="1">
      <c r="A21" s="216" t="s">
        <v>323</v>
      </c>
      <c r="B21" s="217"/>
      <c r="C21" s="218"/>
      <c r="D21" s="139">
        <v>2</v>
      </c>
      <c r="E21" s="114">
        <v>303</v>
      </c>
      <c r="F21" s="114">
        <v>296</v>
      </c>
      <c r="G21" s="167">
        <v>2.6</v>
      </c>
      <c r="H21" s="139">
        <v>2</v>
      </c>
      <c r="I21" s="114">
        <v>295</v>
      </c>
      <c r="J21" s="114">
        <v>302</v>
      </c>
      <c r="K21" s="167">
        <v>-2.3</v>
      </c>
      <c r="L21">
        <v>11</v>
      </c>
    </row>
    <row r="22" spans="1:12" ht="12.75" customHeight="1">
      <c r="A22" s="216" t="s">
        <v>324</v>
      </c>
      <c r="B22" s="217"/>
      <c r="C22" s="218"/>
      <c r="D22" s="139">
        <v>192</v>
      </c>
      <c r="E22" s="114">
        <v>16331</v>
      </c>
      <c r="F22" s="114">
        <v>15953</v>
      </c>
      <c r="G22" s="167">
        <v>2.4</v>
      </c>
      <c r="H22" s="139">
        <v>134</v>
      </c>
      <c r="I22" s="114">
        <v>17458</v>
      </c>
      <c r="J22" s="114">
        <v>17336</v>
      </c>
      <c r="K22" s="167">
        <v>0.7</v>
      </c>
      <c r="L22">
        <v>12</v>
      </c>
    </row>
    <row r="23" spans="1:12" ht="12.75" customHeight="1">
      <c r="A23" s="216" t="s">
        <v>325</v>
      </c>
      <c r="B23" s="217"/>
      <c r="C23" s="218"/>
      <c r="D23" s="139">
        <v>211</v>
      </c>
      <c r="E23" s="114">
        <v>9802</v>
      </c>
      <c r="F23" s="114">
        <v>9651</v>
      </c>
      <c r="G23" s="167">
        <v>1.6</v>
      </c>
      <c r="H23" s="139">
        <v>210</v>
      </c>
      <c r="I23" s="114">
        <v>9770</v>
      </c>
      <c r="J23" s="114">
        <v>9487</v>
      </c>
      <c r="K23" s="167">
        <v>3</v>
      </c>
      <c r="L23">
        <v>13</v>
      </c>
    </row>
    <row r="24" spans="1:12" ht="12.75" customHeight="1">
      <c r="A24" s="216" t="s">
        <v>326</v>
      </c>
      <c r="B24" s="217"/>
      <c r="C24" s="218"/>
      <c r="D24" s="139">
        <v>52</v>
      </c>
      <c r="E24" s="114">
        <v>4731</v>
      </c>
      <c r="F24" s="114">
        <v>4726</v>
      </c>
      <c r="G24" s="167">
        <v>0.1</v>
      </c>
      <c r="H24" s="139">
        <v>55</v>
      </c>
      <c r="I24" s="114">
        <v>4458</v>
      </c>
      <c r="J24" s="114">
        <v>4606</v>
      </c>
      <c r="K24" s="167">
        <v>-3.2</v>
      </c>
      <c r="L24">
        <v>14</v>
      </c>
    </row>
    <row r="25" spans="1:12" ht="12.75" customHeight="1">
      <c r="A25" s="216" t="s">
        <v>327</v>
      </c>
      <c r="B25" s="217"/>
      <c r="C25" s="218"/>
      <c r="D25" s="139">
        <v>58</v>
      </c>
      <c r="E25" s="114">
        <v>8843</v>
      </c>
      <c r="F25" s="114">
        <v>8718</v>
      </c>
      <c r="G25" s="167">
        <v>1.4</v>
      </c>
      <c r="H25" s="139">
        <v>61</v>
      </c>
      <c r="I25" s="114">
        <v>8917</v>
      </c>
      <c r="J25" s="114">
        <v>9018</v>
      </c>
      <c r="K25" s="167">
        <v>-1.1</v>
      </c>
      <c r="L25">
        <v>15</v>
      </c>
    </row>
    <row r="26" spans="1:12" ht="12.75" customHeight="1">
      <c r="A26" s="216" t="s">
        <v>328</v>
      </c>
      <c r="B26" s="217"/>
      <c r="C26" s="218"/>
      <c r="D26" s="139">
        <v>123</v>
      </c>
      <c r="E26" s="114">
        <v>4402</v>
      </c>
      <c r="F26" s="114">
        <v>4202</v>
      </c>
      <c r="G26" s="167">
        <v>4.8</v>
      </c>
      <c r="H26" s="139">
        <v>124</v>
      </c>
      <c r="I26" s="114">
        <v>4385</v>
      </c>
      <c r="J26" s="114">
        <v>4312</v>
      </c>
      <c r="K26" s="167">
        <v>1.7</v>
      </c>
      <c r="L26">
        <v>16</v>
      </c>
    </row>
    <row r="27" spans="1:12" ht="12.75" customHeight="1">
      <c r="A27" s="216" t="s">
        <v>329</v>
      </c>
      <c r="B27" s="217"/>
      <c r="C27" s="218"/>
      <c r="D27" s="139">
        <v>697</v>
      </c>
      <c r="E27" s="114">
        <v>6897</v>
      </c>
      <c r="F27" s="114">
        <v>6811</v>
      </c>
      <c r="G27" s="167">
        <v>1.3</v>
      </c>
      <c r="H27" s="139">
        <v>647</v>
      </c>
      <c r="I27" s="114">
        <v>6364</v>
      </c>
      <c r="J27" s="114">
        <v>6569</v>
      </c>
      <c r="K27" s="167">
        <v>-3.1</v>
      </c>
      <c r="L27">
        <v>17</v>
      </c>
    </row>
    <row r="28" spans="1:12" ht="12.75" customHeight="1">
      <c r="A28" s="216" t="s">
        <v>330</v>
      </c>
      <c r="B28" s="217"/>
      <c r="C28" s="218"/>
      <c r="D28" s="139">
        <v>43</v>
      </c>
      <c r="E28" s="114">
        <v>1598</v>
      </c>
      <c r="F28" s="114">
        <v>1571</v>
      </c>
      <c r="G28" s="167">
        <v>1.7</v>
      </c>
      <c r="H28" s="139">
        <v>37</v>
      </c>
      <c r="I28" s="114">
        <v>1781</v>
      </c>
      <c r="J28" s="114">
        <v>1837</v>
      </c>
      <c r="K28" s="167">
        <v>-3</v>
      </c>
      <c r="L28">
        <v>18</v>
      </c>
    </row>
    <row r="29" spans="1:11" ht="12.75" customHeight="1">
      <c r="A29" s="216" t="s">
        <v>320</v>
      </c>
      <c r="B29" s="217"/>
      <c r="C29" s="218"/>
      <c r="D29" s="140"/>
      <c r="E29" s="32">
        <f>SUM(E20:E28)</f>
        <v>53652</v>
      </c>
      <c r="F29" s="32">
        <f>SUM(F20:F28)</f>
        <v>52674</v>
      </c>
      <c r="G29" s="167">
        <f>((E29-F29)/F29)*100</f>
        <v>1.8567034969814329</v>
      </c>
      <c r="H29" s="140"/>
      <c r="I29" s="32">
        <f>SUM(I20:I28)</f>
        <v>54102</v>
      </c>
      <c r="J29" s="32">
        <f>SUM(J20:J28)</f>
        <v>54166</v>
      </c>
      <c r="K29" s="167">
        <f>((I29-J29)/J29)*100</f>
        <v>-0.11815530037292768</v>
      </c>
    </row>
    <row r="30" spans="1:11" ht="12.75" customHeight="1">
      <c r="A30" s="58" t="s">
        <v>331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332</v>
      </c>
      <c r="B31" s="217"/>
      <c r="C31" s="218"/>
      <c r="D31" s="139">
        <v>58</v>
      </c>
      <c r="E31" s="114">
        <v>9075</v>
      </c>
      <c r="F31" s="114">
        <v>8908</v>
      </c>
      <c r="G31" s="167">
        <v>1.9</v>
      </c>
      <c r="H31" s="139">
        <v>61</v>
      </c>
      <c r="I31" s="114">
        <v>8265</v>
      </c>
      <c r="J31" s="114">
        <v>8164</v>
      </c>
      <c r="K31" s="167">
        <v>1.2</v>
      </c>
      <c r="L31">
        <v>19</v>
      </c>
    </row>
    <row r="32" spans="1:12" ht="12.75" customHeight="1">
      <c r="A32" s="216" t="s">
        <v>333</v>
      </c>
      <c r="B32" s="217"/>
      <c r="C32" s="218"/>
      <c r="D32" s="139">
        <v>44</v>
      </c>
      <c r="E32" s="114">
        <v>6634</v>
      </c>
      <c r="F32" s="114">
        <v>6729</v>
      </c>
      <c r="G32" s="167">
        <v>-1.4</v>
      </c>
      <c r="H32" s="139">
        <v>44</v>
      </c>
      <c r="I32" s="114">
        <v>5921</v>
      </c>
      <c r="J32" s="114">
        <v>5990</v>
      </c>
      <c r="K32" s="167">
        <v>-1.2</v>
      </c>
      <c r="L32">
        <v>20</v>
      </c>
    </row>
    <row r="33" spans="1:12" ht="12.75" customHeight="1">
      <c r="A33" s="216" t="s">
        <v>334</v>
      </c>
      <c r="B33" s="217"/>
      <c r="C33" s="218"/>
      <c r="D33" s="139">
        <v>134</v>
      </c>
      <c r="E33" s="114">
        <v>2644</v>
      </c>
      <c r="F33" s="114">
        <v>2603</v>
      </c>
      <c r="G33" s="167">
        <v>1.6</v>
      </c>
      <c r="H33" s="139">
        <v>88</v>
      </c>
      <c r="I33" s="114">
        <v>2444</v>
      </c>
      <c r="J33" s="114">
        <v>2459</v>
      </c>
      <c r="K33" s="167">
        <v>-0.6</v>
      </c>
      <c r="L33">
        <v>21</v>
      </c>
    </row>
    <row r="34" spans="1:12" ht="12.75" customHeight="1">
      <c r="A34" s="216" t="s">
        <v>335</v>
      </c>
      <c r="B34" s="217"/>
      <c r="C34" s="218"/>
      <c r="D34" s="139">
        <v>91</v>
      </c>
      <c r="E34" s="114">
        <v>2554</v>
      </c>
      <c r="F34" s="114">
        <v>2503</v>
      </c>
      <c r="G34" s="167">
        <v>2</v>
      </c>
      <c r="H34" s="139">
        <v>93</v>
      </c>
      <c r="I34" s="114">
        <v>2362</v>
      </c>
      <c r="J34" s="114">
        <v>2344</v>
      </c>
      <c r="K34" s="167">
        <v>0.8</v>
      </c>
      <c r="L34">
        <v>22</v>
      </c>
    </row>
    <row r="35" spans="1:12" ht="12.75" customHeight="1">
      <c r="A35" s="216" t="s">
        <v>336</v>
      </c>
      <c r="B35" s="217"/>
      <c r="C35" s="218"/>
      <c r="D35" s="139">
        <v>115</v>
      </c>
      <c r="E35" s="114">
        <v>8094</v>
      </c>
      <c r="F35" s="114">
        <v>7918</v>
      </c>
      <c r="G35" s="167">
        <v>2.2</v>
      </c>
      <c r="H35" s="139">
        <v>0</v>
      </c>
      <c r="I35" s="114">
        <v>7735</v>
      </c>
      <c r="J35" s="114">
        <v>7822</v>
      </c>
      <c r="K35" s="167">
        <v>-1.1</v>
      </c>
      <c r="L35">
        <v>23</v>
      </c>
    </row>
    <row r="36" spans="1:12" ht="12.75" customHeight="1">
      <c r="A36" s="216" t="s">
        <v>337</v>
      </c>
      <c r="B36" s="217"/>
      <c r="C36" s="218"/>
      <c r="D36" s="139">
        <v>56</v>
      </c>
      <c r="E36" s="114">
        <v>4663</v>
      </c>
      <c r="F36" s="114">
        <v>4504</v>
      </c>
      <c r="G36" s="167">
        <v>3.5</v>
      </c>
      <c r="H36" s="139">
        <v>56</v>
      </c>
      <c r="I36" s="114">
        <v>4561</v>
      </c>
      <c r="J36" s="114">
        <v>4567</v>
      </c>
      <c r="K36" s="167">
        <v>-0.1</v>
      </c>
      <c r="L36">
        <v>24</v>
      </c>
    </row>
    <row r="37" spans="1:12" ht="12.75" customHeight="1">
      <c r="A37" s="216" t="s">
        <v>338</v>
      </c>
      <c r="B37" s="217"/>
      <c r="C37" s="218"/>
      <c r="D37" s="139">
        <v>153</v>
      </c>
      <c r="E37" s="114">
        <v>5695</v>
      </c>
      <c r="F37" s="114">
        <v>5625</v>
      </c>
      <c r="G37" s="167">
        <v>1.2</v>
      </c>
      <c r="H37" s="139">
        <v>156</v>
      </c>
      <c r="I37" s="114">
        <v>5374</v>
      </c>
      <c r="J37" s="114">
        <v>5414</v>
      </c>
      <c r="K37" s="167">
        <v>-0.8</v>
      </c>
      <c r="L37">
        <v>25</v>
      </c>
    </row>
    <row r="38" spans="1:12" ht="12.75" customHeight="1">
      <c r="A38" s="216" t="s">
        <v>339</v>
      </c>
      <c r="B38" s="217"/>
      <c r="C38" s="218"/>
      <c r="D38" s="139">
        <v>58</v>
      </c>
      <c r="E38" s="114">
        <v>1650</v>
      </c>
      <c r="F38" s="114">
        <v>1584</v>
      </c>
      <c r="G38" s="167">
        <v>4.2</v>
      </c>
      <c r="H38" s="139">
        <v>58</v>
      </c>
      <c r="I38" s="114">
        <v>1587</v>
      </c>
      <c r="J38" s="114">
        <v>1567</v>
      </c>
      <c r="K38" s="167">
        <v>1.3</v>
      </c>
      <c r="L38">
        <v>26</v>
      </c>
    </row>
    <row r="39" spans="1:12" ht="12.75" customHeight="1">
      <c r="A39" s="216" t="s">
        <v>340</v>
      </c>
      <c r="B39" s="217"/>
      <c r="C39" s="218"/>
      <c r="D39" s="139">
        <v>10</v>
      </c>
      <c r="E39" s="114">
        <v>865</v>
      </c>
      <c r="F39" s="114">
        <v>802</v>
      </c>
      <c r="G39" s="167">
        <v>7.8</v>
      </c>
      <c r="H39" s="139">
        <v>9</v>
      </c>
      <c r="I39" s="114">
        <v>813</v>
      </c>
      <c r="J39" s="114">
        <v>740</v>
      </c>
      <c r="K39" s="167">
        <v>9.8</v>
      </c>
      <c r="L39">
        <v>27</v>
      </c>
    </row>
    <row r="40" spans="1:12" ht="12.75" customHeight="1">
      <c r="A40" s="216" t="s">
        <v>341</v>
      </c>
      <c r="B40" s="217"/>
      <c r="C40" s="218"/>
      <c r="D40" s="139">
        <v>136</v>
      </c>
      <c r="E40" s="114">
        <v>9395</v>
      </c>
      <c r="F40" s="114">
        <v>9416</v>
      </c>
      <c r="G40" s="167">
        <v>-0.2</v>
      </c>
      <c r="H40" s="139">
        <v>129</v>
      </c>
      <c r="I40" s="114">
        <v>9165</v>
      </c>
      <c r="J40" s="114">
        <v>9275</v>
      </c>
      <c r="K40" s="167">
        <v>-1.2</v>
      </c>
      <c r="L40">
        <v>28</v>
      </c>
    </row>
    <row r="41" spans="1:12" ht="12.75" customHeight="1">
      <c r="A41" s="216" t="s">
        <v>342</v>
      </c>
      <c r="B41" s="217"/>
      <c r="C41" s="218"/>
      <c r="D41" s="139">
        <v>36</v>
      </c>
      <c r="E41" s="114">
        <v>745</v>
      </c>
      <c r="F41" s="114">
        <v>679</v>
      </c>
      <c r="G41" s="167">
        <v>9.7</v>
      </c>
      <c r="H41" s="139">
        <v>38</v>
      </c>
      <c r="I41" s="114">
        <v>717</v>
      </c>
      <c r="J41" s="114">
        <v>718</v>
      </c>
      <c r="K41" s="167">
        <v>-0.1</v>
      </c>
      <c r="L41">
        <v>29</v>
      </c>
    </row>
    <row r="42" spans="1:12" ht="12.75" customHeight="1">
      <c r="A42" s="216" t="s">
        <v>343</v>
      </c>
      <c r="B42" s="217"/>
      <c r="C42" s="218"/>
      <c r="D42" s="139">
        <v>92</v>
      </c>
      <c r="E42" s="114">
        <v>4545</v>
      </c>
      <c r="F42" s="114">
        <v>4475</v>
      </c>
      <c r="G42" s="167">
        <v>1.6</v>
      </c>
      <c r="H42" s="139">
        <v>91</v>
      </c>
      <c r="I42" s="114">
        <v>4509</v>
      </c>
      <c r="J42" s="114">
        <v>4526</v>
      </c>
      <c r="K42" s="167">
        <v>-0.4</v>
      </c>
      <c r="L42">
        <v>30</v>
      </c>
    </row>
    <row r="43" spans="1:11" ht="12.75" customHeight="1">
      <c r="A43" s="216" t="s">
        <v>320</v>
      </c>
      <c r="B43" s="217"/>
      <c r="C43" s="218"/>
      <c r="D43" s="140"/>
      <c r="E43" s="32">
        <f>SUM(E31:E42)</f>
        <v>56559</v>
      </c>
      <c r="F43" s="32">
        <f>SUM(F31:F42)</f>
        <v>55746</v>
      </c>
      <c r="G43" s="167">
        <f>((E43-F43)/F43)*100</f>
        <v>1.4584006027338285</v>
      </c>
      <c r="H43" s="140"/>
      <c r="I43" s="32">
        <f>SUM(I31:I42)</f>
        <v>53453</v>
      </c>
      <c r="J43" s="32">
        <f>SUM(J31:J42)</f>
        <v>53586</v>
      </c>
      <c r="K43" s="167">
        <f>((I43-J43)/J43)*100</f>
        <v>-0.24819915649609975</v>
      </c>
    </row>
    <row r="44" spans="1:11" ht="12.75" customHeight="1">
      <c r="A44" s="58" t="s">
        <v>344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345</v>
      </c>
      <c r="B45" s="217"/>
      <c r="C45" s="218"/>
      <c r="D45" s="139">
        <v>80</v>
      </c>
      <c r="E45" s="114">
        <v>5806</v>
      </c>
      <c r="F45" s="114">
        <v>5694</v>
      </c>
      <c r="G45" s="167">
        <v>2</v>
      </c>
      <c r="H45" s="139">
        <v>95</v>
      </c>
      <c r="I45" s="114">
        <v>5724</v>
      </c>
      <c r="J45" s="114">
        <v>5673</v>
      </c>
      <c r="K45" s="167">
        <v>0.9</v>
      </c>
      <c r="L45">
        <v>31</v>
      </c>
    </row>
    <row r="46" spans="1:12" ht="12.75" customHeight="1">
      <c r="A46" s="216" t="s">
        <v>346</v>
      </c>
      <c r="B46" s="217"/>
      <c r="C46" s="218"/>
      <c r="D46" s="139">
        <v>30</v>
      </c>
      <c r="E46" s="114">
        <v>2607</v>
      </c>
      <c r="F46" s="114">
        <v>2544</v>
      </c>
      <c r="G46" s="167">
        <v>2.5</v>
      </c>
      <c r="H46" s="139">
        <v>25</v>
      </c>
      <c r="I46" s="114">
        <v>2616</v>
      </c>
      <c r="J46" s="114">
        <v>2738</v>
      </c>
      <c r="K46" s="167">
        <v>-4.5</v>
      </c>
      <c r="L46">
        <v>32</v>
      </c>
    </row>
    <row r="47" spans="1:12" ht="12.75" customHeight="1">
      <c r="A47" s="216" t="s">
        <v>347</v>
      </c>
      <c r="B47" s="217"/>
      <c r="C47" s="218"/>
      <c r="D47" s="139">
        <v>24</v>
      </c>
      <c r="E47" s="114">
        <v>4427</v>
      </c>
      <c r="F47" s="114">
        <v>4266</v>
      </c>
      <c r="G47" s="167">
        <v>3.8</v>
      </c>
      <c r="H47" s="139">
        <v>28</v>
      </c>
      <c r="I47" s="114">
        <v>3933</v>
      </c>
      <c r="J47" s="114">
        <v>3959</v>
      </c>
      <c r="K47" s="167">
        <v>-0.7</v>
      </c>
      <c r="L47">
        <v>33</v>
      </c>
    </row>
    <row r="48" spans="1:12" ht="12.75" customHeight="1">
      <c r="A48" s="216" t="s">
        <v>348</v>
      </c>
      <c r="B48" s="217"/>
      <c r="C48" s="218"/>
      <c r="D48" s="139">
        <v>36</v>
      </c>
      <c r="E48" s="114">
        <v>3970</v>
      </c>
      <c r="F48" s="114">
        <v>3889</v>
      </c>
      <c r="G48" s="167">
        <v>2.1</v>
      </c>
      <c r="H48" s="139">
        <v>37</v>
      </c>
      <c r="I48" s="114">
        <v>3940</v>
      </c>
      <c r="J48" s="114">
        <v>3954</v>
      </c>
      <c r="K48" s="167">
        <v>-0.4</v>
      </c>
      <c r="L48">
        <v>34</v>
      </c>
    </row>
    <row r="49" spans="1:12" ht="12.75" customHeight="1">
      <c r="A49" s="216" t="s">
        <v>349</v>
      </c>
      <c r="B49" s="217"/>
      <c r="C49" s="218"/>
      <c r="D49" s="139">
        <v>72</v>
      </c>
      <c r="E49" s="114">
        <v>3441</v>
      </c>
      <c r="F49" s="114">
        <v>3358</v>
      </c>
      <c r="G49" s="167">
        <v>2.5</v>
      </c>
      <c r="H49" s="139">
        <v>72</v>
      </c>
      <c r="I49" s="114">
        <v>3387</v>
      </c>
      <c r="J49" s="114">
        <v>3334</v>
      </c>
      <c r="K49" s="167">
        <v>1.6</v>
      </c>
      <c r="L49">
        <v>35</v>
      </c>
    </row>
    <row r="50" spans="1:12" ht="12.75" customHeight="1">
      <c r="A50" s="216" t="s">
        <v>350</v>
      </c>
      <c r="B50" s="217"/>
      <c r="C50" s="218"/>
      <c r="D50" s="139">
        <v>0</v>
      </c>
      <c r="E50" s="114">
        <v>4202</v>
      </c>
      <c r="F50" s="114">
        <v>4067</v>
      </c>
      <c r="G50" s="167">
        <v>3.3</v>
      </c>
      <c r="H50" s="139">
        <v>0</v>
      </c>
      <c r="I50" s="114">
        <v>4175</v>
      </c>
      <c r="J50" s="114">
        <v>4153</v>
      </c>
      <c r="K50" s="167">
        <v>0.5</v>
      </c>
      <c r="L50">
        <v>36</v>
      </c>
    </row>
    <row r="51" spans="1:12" ht="12.75" customHeight="1">
      <c r="A51" s="216" t="s">
        <v>351</v>
      </c>
      <c r="B51" s="217"/>
      <c r="C51" s="218"/>
      <c r="D51" s="139">
        <v>35</v>
      </c>
      <c r="E51" s="114">
        <v>6165</v>
      </c>
      <c r="F51" s="114">
        <v>5998</v>
      </c>
      <c r="G51" s="167">
        <v>2.8</v>
      </c>
      <c r="H51" s="139">
        <v>29</v>
      </c>
      <c r="I51" s="114">
        <v>6193</v>
      </c>
      <c r="J51" s="114">
        <v>5997</v>
      </c>
      <c r="K51" s="167">
        <v>3.3</v>
      </c>
      <c r="L51">
        <v>37</v>
      </c>
    </row>
    <row r="52" spans="1:12" ht="12.75" customHeight="1">
      <c r="A52" s="216" t="s">
        <v>352</v>
      </c>
      <c r="B52" s="217"/>
      <c r="C52" s="218"/>
      <c r="D52" s="139">
        <v>205</v>
      </c>
      <c r="E52" s="114">
        <v>21221</v>
      </c>
      <c r="F52" s="114">
        <v>20497</v>
      </c>
      <c r="G52" s="167">
        <v>3.5</v>
      </c>
      <c r="H52" s="139">
        <v>211</v>
      </c>
      <c r="I52" s="114">
        <v>22182</v>
      </c>
      <c r="J52" s="114">
        <v>21897</v>
      </c>
      <c r="K52" s="167">
        <v>1.3</v>
      </c>
      <c r="L52">
        <v>38</v>
      </c>
    </row>
    <row r="53" spans="1:11" ht="12.75" customHeight="1">
      <c r="A53" s="216" t="s">
        <v>320</v>
      </c>
      <c r="B53" s="217"/>
      <c r="C53" s="218"/>
      <c r="D53" s="140"/>
      <c r="E53" s="32">
        <f>SUM(E45:E52)</f>
        <v>51839</v>
      </c>
      <c r="F53" s="32">
        <f>SUM(F45:F52)</f>
        <v>50313</v>
      </c>
      <c r="G53" s="167">
        <f>((E53-F53)/F53)*100</f>
        <v>3.033013336513426</v>
      </c>
      <c r="H53" s="140"/>
      <c r="I53" s="32">
        <f>SUM(I45:I52)</f>
        <v>52150</v>
      </c>
      <c r="J53" s="32">
        <f>SUM(J45:J52)</f>
        <v>51705</v>
      </c>
      <c r="K53" s="167">
        <f>((I53-J53)/J53)*100</f>
        <v>0.8606517744898946</v>
      </c>
    </row>
    <row r="54" spans="1:11" ht="12.75" customHeight="1">
      <c r="A54" s="58" t="s">
        <v>353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354</v>
      </c>
      <c r="B55" s="217"/>
      <c r="C55" s="218"/>
      <c r="D55" s="139">
        <v>56</v>
      </c>
      <c r="E55" s="114">
        <v>401</v>
      </c>
      <c r="F55" s="114">
        <v>394</v>
      </c>
      <c r="G55" s="167">
        <v>1.9</v>
      </c>
      <c r="H55" s="139">
        <v>59</v>
      </c>
      <c r="I55" s="114">
        <v>364</v>
      </c>
      <c r="J55" s="114">
        <v>362</v>
      </c>
      <c r="K55" s="167">
        <v>0.7</v>
      </c>
      <c r="L55">
        <v>39</v>
      </c>
    </row>
    <row r="56" spans="1:12" ht="12.75" customHeight="1">
      <c r="A56" s="216" t="s">
        <v>355</v>
      </c>
      <c r="B56" s="217"/>
      <c r="C56" s="218"/>
      <c r="D56" s="139">
        <v>61</v>
      </c>
      <c r="E56" s="114">
        <v>5604</v>
      </c>
      <c r="F56" s="114">
        <v>5509</v>
      </c>
      <c r="G56" s="167">
        <v>1.7</v>
      </c>
      <c r="H56" s="139">
        <v>60</v>
      </c>
      <c r="I56" s="114">
        <v>5343</v>
      </c>
      <c r="J56" s="114">
        <v>5304</v>
      </c>
      <c r="K56" s="167">
        <v>0.7</v>
      </c>
      <c r="L56">
        <v>40</v>
      </c>
    </row>
    <row r="57" spans="1:12" ht="12.75" customHeight="1">
      <c r="A57" s="216" t="s">
        <v>356</v>
      </c>
      <c r="B57" s="217"/>
      <c r="C57" s="218"/>
      <c r="D57" s="139">
        <v>103</v>
      </c>
      <c r="E57" s="114">
        <v>29174</v>
      </c>
      <c r="F57" s="114">
        <v>28761</v>
      </c>
      <c r="G57" s="167">
        <v>1.4</v>
      </c>
      <c r="H57" s="139">
        <v>109</v>
      </c>
      <c r="I57" s="114">
        <v>26755</v>
      </c>
      <c r="J57" s="114">
        <v>26509</v>
      </c>
      <c r="K57" s="167">
        <v>0.9</v>
      </c>
      <c r="L57">
        <v>41</v>
      </c>
    </row>
    <row r="58" spans="1:12" ht="12.75" customHeight="1">
      <c r="A58" s="216" t="s">
        <v>357</v>
      </c>
      <c r="B58" s="217"/>
      <c r="C58" s="218"/>
      <c r="D58" s="139">
        <v>89</v>
      </c>
      <c r="E58" s="114">
        <v>4315</v>
      </c>
      <c r="F58" s="114">
        <v>4042</v>
      </c>
      <c r="G58" s="167">
        <v>6.8</v>
      </c>
      <c r="H58" s="139">
        <v>94</v>
      </c>
      <c r="I58" s="114">
        <v>4404</v>
      </c>
      <c r="J58" s="114">
        <v>4234</v>
      </c>
      <c r="K58" s="167">
        <v>4</v>
      </c>
      <c r="L58">
        <v>42</v>
      </c>
    </row>
    <row r="59" spans="1:23" ht="12.75" customHeight="1">
      <c r="A59" s="216" t="s">
        <v>358</v>
      </c>
      <c r="B59" s="217"/>
      <c r="C59" s="218"/>
      <c r="D59" s="139">
        <v>50</v>
      </c>
      <c r="E59" s="114">
        <v>836</v>
      </c>
      <c r="F59" s="114">
        <v>843</v>
      </c>
      <c r="G59" s="167">
        <v>-0.9</v>
      </c>
      <c r="H59" s="139">
        <v>50</v>
      </c>
      <c r="I59" s="114">
        <v>819</v>
      </c>
      <c r="J59" s="114">
        <v>812</v>
      </c>
      <c r="K59" s="167">
        <v>0.9</v>
      </c>
      <c r="L59">
        <v>43</v>
      </c>
      <c r="P59" s="113"/>
      <c r="Q59" s="113" t="s">
        <v>304</v>
      </c>
      <c r="R59" s="113" t="s">
        <v>305</v>
      </c>
      <c r="S59" s="104" t="s">
        <v>306</v>
      </c>
      <c r="T59" s="113" t="s">
        <v>308</v>
      </c>
      <c r="U59" s="113" t="s">
        <v>309</v>
      </c>
      <c r="V59" s="106" t="s">
        <v>310</v>
      </c>
      <c r="W59" s="70" t="s">
        <v>55</v>
      </c>
    </row>
    <row r="60" spans="1:23" ht="12.75" customHeight="1">
      <c r="A60" s="216" t="s">
        <v>359</v>
      </c>
      <c r="B60" s="217"/>
      <c r="C60" s="218"/>
      <c r="D60" s="139">
        <v>193</v>
      </c>
      <c r="E60" s="114">
        <v>1368</v>
      </c>
      <c r="F60" s="114">
        <v>1319</v>
      </c>
      <c r="G60" s="167">
        <v>3.7</v>
      </c>
      <c r="H60" s="139">
        <v>195</v>
      </c>
      <c r="I60" s="114">
        <v>1326</v>
      </c>
      <c r="J60" s="114">
        <v>1308</v>
      </c>
      <c r="K60" s="167">
        <v>1.4</v>
      </c>
      <c r="L60">
        <v>44</v>
      </c>
      <c r="P60" s="137"/>
      <c r="Q60" s="137">
        <v>254859</v>
      </c>
      <c r="R60" s="137">
        <v>250303</v>
      </c>
      <c r="S60" s="138">
        <v>1.8</v>
      </c>
      <c r="T60" s="137">
        <v>249105</v>
      </c>
      <c r="U60" s="137">
        <v>248590</v>
      </c>
      <c r="V60" s="138">
        <v>0.2</v>
      </c>
      <c r="W60">
        <v>1</v>
      </c>
    </row>
    <row r="61" spans="1:12" ht="12.75" customHeight="1">
      <c r="A61" s="216" t="s">
        <v>360</v>
      </c>
      <c r="B61" s="217"/>
      <c r="C61" s="218"/>
      <c r="D61" s="139">
        <v>61</v>
      </c>
      <c r="E61" s="114">
        <v>881</v>
      </c>
      <c r="F61" s="114">
        <v>845</v>
      </c>
      <c r="G61" s="167">
        <v>4.2</v>
      </c>
      <c r="H61" s="139">
        <v>65</v>
      </c>
      <c r="I61" s="114">
        <v>804</v>
      </c>
      <c r="J61" s="114">
        <v>828</v>
      </c>
      <c r="K61" s="167">
        <v>-2.9</v>
      </c>
      <c r="L61">
        <v>45</v>
      </c>
    </row>
    <row r="62" spans="1:12" ht="12.75" customHeight="1">
      <c r="A62" s="216" t="s">
        <v>361</v>
      </c>
      <c r="B62" s="217"/>
      <c r="C62" s="218"/>
      <c r="D62" s="139">
        <v>67</v>
      </c>
      <c r="E62" s="114">
        <v>2079</v>
      </c>
      <c r="F62" s="114">
        <v>2015</v>
      </c>
      <c r="G62" s="167">
        <v>3.2</v>
      </c>
      <c r="H62" s="139">
        <v>70</v>
      </c>
      <c r="I62" s="114">
        <v>2170</v>
      </c>
      <c r="J62" s="114">
        <v>2115</v>
      </c>
      <c r="K62" s="167">
        <v>2.6</v>
      </c>
      <c r="L62">
        <v>46</v>
      </c>
    </row>
    <row r="63" spans="1:12" ht="12.75" customHeight="1">
      <c r="A63" s="216" t="s">
        <v>362</v>
      </c>
      <c r="B63" s="217"/>
      <c r="C63" s="218"/>
      <c r="D63" s="139">
        <v>79</v>
      </c>
      <c r="E63" s="114">
        <v>2201</v>
      </c>
      <c r="F63" s="114">
        <v>2171</v>
      </c>
      <c r="G63" s="167">
        <v>1.4</v>
      </c>
      <c r="H63" s="139">
        <v>76</v>
      </c>
      <c r="I63" s="114">
        <v>2137</v>
      </c>
      <c r="J63" s="114">
        <v>2128</v>
      </c>
      <c r="K63" s="167">
        <v>0.4</v>
      </c>
      <c r="L63">
        <v>47</v>
      </c>
    </row>
    <row r="64" spans="1:12" ht="12.75" customHeight="1">
      <c r="A64" s="216" t="s">
        <v>363</v>
      </c>
      <c r="B64" s="217"/>
      <c r="C64" s="218"/>
      <c r="D64" s="139">
        <v>153</v>
      </c>
      <c r="E64" s="114">
        <v>2772</v>
      </c>
      <c r="F64" s="114">
        <v>2695</v>
      </c>
      <c r="G64" s="167">
        <v>2.9</v>
      </c>
      <c r="H64" s="139">
        <v>156</v>
      </c>
      <c r="I64" s="114">
        <v>2801</v>
      </c>
      <c r="J64" s="114">
        <v>2781</v>
      </c>
      <c r="K64" s="167">
        <v>0.7</v>
      </c>
      <c r="L64">
        <v>48</v>
      </c>
    </row>
    <row r="65" spans="1:12" ht="12.75" customHeight="1">
      <c r="A65" s="216" t="s">
        <v>364</v>
      </c>
      <c r="B65" s="217"/>
      <c r="C65" s="218"/>
      <c r="D65" s="139">
        <v>92</v>
      </c>
      <c r="E65" s="114">
        <v>2349</v>
      </c>
      <c r="F65" s="114">
        <v>2280</v>
      </c>
      <c r="G65" s="167">
        <v>3</v>
      </c>
      <c r="H65" s="139">
        <v>95</v>
      </c>
      <c r="I65" s="114">
        <v>2338</v>
      </c>
      <c r="J65" s="114">
        <v>2326</v>
      </c>
      <c r="K65" s="167">
        <v>0.5</v>
      </c>
      <c r="L65">
        <v>49</v>
      </c>
    </row>
    <row r="66" spans="1:12" ht="12.75" customHeight="1">
      <c r="A66" s="216" t="s">
        <v>365</v>
      </c>
      <c r="B66" s="217"/>
      <c r="C66" s="218"/>
      <c r="D66" s="139">
        <v>0</v>
      </c>
      <c r="E66" s="114">
        <v>5036</v>
      </c>
      <c r="F66" s="114">
        <v>4900</v>
      </c>
      <c r="G66" s="167">
        <v>2.8</v>
      </c>
      <c r="H66" s="139">
        <v>0</v>
      </c>
      <c r="I66" s="114">
        <v>4611</v>
      </c>
      <c r="J66" s="114">
        <v>4602</v>
      </c>
      <c r="K66" s="167">
        <v>0.2</v>
      </c>
      <c r="L66">
        <v>50</v>
      </c>
    </row>
    <row r="67" spans="1:12" ht="12.75" customHeight="1">
      <c r="A67" s="216" t="s">
        <v>366</v>
      </c>
      <c r="B67" s="217"/>
      <c r="C67" s="218"/>
      <c r="D67" s="139">
        <v>145</v>
      </c>
      <c r="E67" s="114">
        <v>737</v>
      </c>
      <c r="F67" s="114">
        <v>702</v>
      </c>
      <c r="G67" s="167">
        <v>4.9</v>
      </c>
      <c r="H67" s="139">
        <v>159</v>
      </c>
      <c r="I67" s="114">
        <v>665</v>
      </c>
      <c r="J67" s="114">
        <v>674</v>
      </c>
      <c r="K67" s="167">
        <v>-1.2</v>
      </c>
      <c r="L67">
        <v>51</v>
      </c>
    </row>
    <row r="68" spans="1:11" ht="12.75" customHeight="1">
      <c r="A68" s="216" t="s">
        <v>320</v>
      </c>
      <c r="B68" s="217"/>
      <c r="C68" s="218"/>
      <c r="D68" s="30"/>
      <c r="E68" s="32">
        <f>SUM(E55:E67)</f>
        <v>57753</v>
      </c>
      <c r="F68" s="32">
        <f>SUM(F55:F67)</f>
        <v>56476</v>
      </c>
      <c r="G68" s="167">
        <f>((E68-F68)/F68)*100</f>
        <v>2.261137474325377</v>
      </c>
      <c r="H68" s="30"/>
      <c r="I68" s="32">
        <f>SUM(I55:I67)</f>
        <v>54537</v>
      </c>
      <c r="J68" s="32">
        <f>SUM(J55:J67)</f>
        <v>53983</v>
      </c>
      <c r="K68" s="167">
        <f>((I68-J68)/J68)*100</f>
        <v>1.0262490043161736</v>
      </c>
    </row>
    <row r="69" spans="1:12" ht="12.75" customHeight="1" hidden="1">
      <c r="A69" s="53"/>
      <c r="B69" s="135"/>
      <c r="C69" s="136"/>
      <c r="D69" s="113" t="s">
        <v>303</v>
      </c>
      <c r="E69" s="113" t="s">
        <v>304</v>
      </c>
      <c r="F69" s="113" t="s">
        <v>305</v>
      </c>
      <c r="G69" s="168" t="s">
        <v>306</v>
      </c>
      <c r="H69" s="113" t="s">
        <v>307</v>
      </c>
      <c r="I69" s="113" t="s">
        <v>308</v>
      </c>
      <c r="J69" s="113" t="s">
        <v>309</v>
      </c>
      <c r="K69" s="169" t="s">
        <v>310</v>
      </c>
      <c r="L69" s="70" t="s">
        <v>55</v>
      </c>
    </row>
    <row r="70" spans="1:12" ht="12.75" customHeight="1">
      <c r="A70" s="219" t="s">
        <v>367</v>
      </c>
      <c r="B70" s="220"/>
      <c r="C70" s="221"/>
      <c r="D70" s="32">
        <f>SUM(D9:D68)</f>
        <v>4738</v>
      </c>
      <c r="E70" s="32">
        <f>Q60</f>
        <v>254859</v>
      </c>
      <c r="F70" s="32">
        <f>R60</f>
        <v>250303</v>
      </c>
      <c r="G70" s="167">
        <f>S60</f>
        <v>1.8</v>
      </c>
      <c r="H70" s="32">
        <f>SUM(H9:H68)</f>
        <v>4565</v>
      </c>
      <c r="I70" s="32">
        <f>T60</f>
        <v>249105</v>
      </c>
      <c r="J70" s="32">
        <f>U60</f>
        <v>248590</v>
      </c>
      <c r="K70" s="167">
        <f>V60</f>
        <v>0.2</v>
      </c>
      <c r="L70">
        <v>1</v>
      </c>
    </row>
    <row r="71" spans="1:11" ht="12.75" customHeight="1">
      <c r="A71" s="246" t="s">
        <v>371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372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6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373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374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56</v>
      </c>
      <c r="B3" s="257"/>
      <c r="C3" s="122" t="s">
        <v>375</v>
      </c>
      <c r="D3" s="53"/>
      <c r="E3" s="256" t="s">
        <v>69</v>
      </c>
      <c r="F3" s="257"/>
      <c r="G3" s="122" t="s">
        <v>375</v>
      </c>
      <c r="H3" s="53"/>
      <c r="I3" s="256" t="s">
        <v>82</v>
      </c>
      <c r="J3" s="257"/>
      <c r="K3" s="122" t="s">
        <v>375</v>
      </c>
      <c r="L3" s="53"/>
      <c r="M3" s="256" t="s">
        <v>376</v>
      </c>
      <c r="N3" s="257"/>
      <c r="O3" s="122" t="s">
        <v>375</v>
      </c>
      <c r="P3" s="53"/>
      <c r="Q3" s="256" t="s">
        <v>129</v>
      </c>
      <c r="R3" s="257"/>
      <c r="S3" s="122" t="s">
        <v>375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377</v>
      </c>
      <c r="C5" s="123" t="s">
        <v>378</v>
      </c>
      <c r="D5" s="29" t="s">
        <v>55</v>
      </c>
      <c r="E5" s="29"/>
      <c r="F5" s="29" t="s">
        <v>377</v>
      </c>
      <c r="G5" s="123" t="s">
        <v>378</v>
      </c>
      <c r="H5" s="29" t="s">
        <v>55</v>
      </c>
      <c r="I5" s="29"/>
      <c r="J5" s="29" t="s">
        <v>377</v>
      </c>
      <c r="K5" s="123" t="s">
        <v>378</v>
      </c>
      <c r="L5" s="29" t="s">
        <v>55</v>
      </c>
      <c r="M5" s="29"/>
      <c r="N5" s="29" t="s">
        <v>377</v>
      </c>
      <c r="O5" s="123" t="s">
        <v>378</v>
      </c>
      <c r="P5" s="29" t="s">
        <v>55</v>
      </c>
      <c r="Q5" s="29"/>
      <c r="R5" s="29" t="s">
        <v>377</v>
      </c>
      <c r="S5" s="123" t="s">
        <v>378</v>
      </c>
      <c r="T5" s="62" t="s">
        <v>55</v>
      </c>
    </row>
    <row r="6" spans="1:20" ht="12.75">
      <c r="A6" s="29" t="s">
        <v>379</v>
      </c>
      <c r="B6" s="30">
        <v>17906</v>
      </c>
      <c r="C6" s="123">
        <v>1.1</v>
      </c>
      <c r="D6" s="29">
        <v>1</v>
      </c>
      <c r="E6" s="29" t="s">
        <v>379</v>
      </c>
      <c r="F6" s="30">
        <v>27167</v>
      </c>
      <c r="G6" s="123">
        <v>-0.1</v>
      </c>
      <c r="H6" s="29">
        <v>1</v>
      </c>
      <c r="I6" s="29" t="s">
        <v>379</v>
      </c>
      <c r="J6" s="30">
        <v>26484</v>
      </c>
      <c r="K6" s="123">
        <v>-0.3</v>
      </c>
      <c r="L6" s="29">
        <v>1</v>
      </c>
      <c r="M6" s="29" t="s">
        <v>379</v>
      </c>
      <c r="N6" s="30">
        <v>71556</v>
      </c>
      <c r="O6" s="123">
        <v>0.1</v>
      </c>
      <c r="P6" s="29">
        <v>1</v>
      </c>
      <c r="Q6" s="29" t="s">
        <v>379</v>
      </c>
      <c r="R6" s="30">
        <v>226684</v>
      </c>
      <c r="S6" s="123">
        <v>0.4</v>
      </c>
      <c r="T6" s="29">
        <v>1</v>
      </c>
    </row>
    <row r="7" spans="1:20" ht="12.75">
      <c r="A7" s="29" t="s">
        <v>380</v>
      </c>
      <c r="B7" s="30">
        <v>16841</v>
      </c>
      <c r="C7" s="123">
        <v>-0.8</v>
      </c>
      <c r="D7" s="29">
        <v>2</v>
      </c>
      <c r="E7" s="29" t="s">
        <v>380</v>
      </c>
      <c r="F7" s="30">
        <v>26248</v>
      </c>
      <c r="G7" s="123">
        <v>-1.3</v>
      </c>
      <c r="H7" s="29">
        <v>2</v>
      </c>
      <c r="I7" s="29" t="s">
        <v>380</v>
      </c>
      <c r="J7" s="30">
        <v>24958</v>
      </c>
      <c r="K7" s="123">
        <v>-2</v>
      </c>
      <c r="L7" s="29">
        <v>2</v>
      </c>
      <c r="M7" s="29" t="s">
        <v>380</v>
      </c>
      <c r="N7" s="30">
        <v>68047</v>
      </c>
      <c r="O7" s="123">
        <v>-1.4</v>
      </c>
      <c r="P7" s="29">
        <v>2</v>
      </c>
      <c r="Q7" s="29" t="s">
        <v>380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381</v>
      </c>
      <c r="B8" s="152">
        <v>20461</v>
      </c>
      <c r="C8" s="153">
        <v>1.5</v>
      </c>
      <c r="D8" s="151">
        <v>3</v>
      </c>
      <c r="E8" s="151" t="s">
        <v>381</v>
      </c>
      <c r="F8" s="152">
        <v>30876</v>
      </c>
      <c r="G8" s="153">
        <v>-1.3</v>
      </c>
      <c r="H8" s="151">
        <v>3</v>
      </c>
      <c r="I8" s="151" t="s">
        <v>381</v>
      </c>
      <c r="J8" s="152">
        <v>29594</v>
      </c>
      <c r="K8" s="153">
        <v>-3.1</v>
      </c>
      <c r="L8" s="151">
        <v>3</v>
      </c>
      <c r="M8" s="151" t="s">
        <v>381</v>
      </c>
      <c r="N8" s="152">
        <v>80932</v>
      </c>
      <c r="O8" s="153">
        <v>-1.3</v>
      </c>
      <c r="P8" s="151">
        <v>3</v>
      </c>
      <c r="Q8" s="151" t="s">
        <v>381</v>
      </c>
      <c r="R8" s="152">
        <v>248590</v>
      </c>
      <c r="S8" s="153">
        <v>-1.6</v>
      </c>
      <c r="T8" s="29">
        <v>3</v>
      </c>
    </row>
    <row r="9" spans="1:20" ht="12.75">
      <c r="A9" s="154" t="s">
        <v>382</v>
      </c>
      <c r="B9" s="155">
        <v>55208</v>
      </c>
      <c r="C9" s="156">
        <v>0.7</v>
      </c>
      <c r="D9" s="154">
        <v>4</v>
      </c>
      <c r="E9" s="154" t="s">
        <v>382</v>
      </c>
      <c r="F9" s="155">
        <v>84291</v>
      </c>
      <c r="G9" s="156">
        <v>-0.9</v>
      </c>
      <c r="H9" s="154">
        <v>4</v>
      </c>
      <c r="I9" s="154" t="s">
        <v>382</v>
      </c>
      <c r="J9" s="155">
        <v>81036</v>
      </c>
      <c r="K9" s="156">
        <v>-1.9</v>
      </c>
      <c r="L9" s="154">
        <v>4</v>
      </c>
      <c r="M9" s="154" t="s">
        <v>382</v>
      </c>
      <c r="N9" s="155">
        <v>220535</v>
      </c>
      <c r="O9" s="156">
        <v>-0.9</v>
      </c>
      <c r="P9" s="154">
        <v>4</v>
      </c>
      <c r="Q9" s="154" t="s">
        <v>382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383</v>
      </c>
      <c r="B12" s="30">
        <v>20329</v>
      </c>
      <c r="C12" s="123">
        <v>-0.8</v>
      </c>
      <c r="D12" s="29">
        <v>5</v>
      </c>
      <c r="E12" s="29" t="s">
        <v>383</v>
      </c>
      <c r="F12" s="30">
        <v>30593</v>
      </c>
      <c r="G12" s="123">
        <v>-0.3</v>
      </c>
      <c r="H12" s="29">
        <v>5</v>
      </c>
      <c r="I12" s="29" t="s">
        <v>383</v>
      </c>
      <c r="J12" s="30">
        <v>30090</v>
      </c>
      <c r="K12" s="123">
        <v>0.1</v>
      </c>
      <c r="L12" s="29">
        <v>5</v>
      </c>
      <c r="M12" s="29" t="s">
        <v>383</v>
      </c>
      <c r="N12" s="30">
        <v>81012</v>
      </c>
      <c r="O12" s="123">
        <v>-0.2</v>
      </c>
      <c r="P12" s="29">
        <v>5</v>
      </c>
      <c r="Q12" s="29" t="s">
        <v>383</v>
      </c>
      <c r="R12" s="30">
        <v>250303</v>
      </c>
      <c r="S12" s="123">
        <v>0.8</v>
      </c>
      <c r="T12" s="29">
        <v>5</v>
      </c>
    </row>
    <row r="13" spans="1:20" ht="12.75">
      <c r="A13" s="29" t="s">
        <v>384</v>
      </c>
      <c r="B13" s="30">
        <v>22061</v>
      </c>
      <c r="C13" s="123">
        <v>1.6</v>
      </c>
      <c r="D13" s="29">
        <v>6</v>
      </c>
      <c r="E13" s="29" t="s">
        <v>384</v>
      </c>
      <c r="F13" s="30">
        <v>33231</v>
      </c>
      <c r="G13" s="123">
        <v>0.2</v>
      </c>
      <c r="H13" s="29">
        <v>6</v>
      </c>
      <c r="I13" s="29" t="s">
        <v>384</v>
      </c>
      <c r="J13" s="30">
        <v>32105</v>
      </c>
      <c r="K13" s="123">
        <v>0.3</v>
      </c>
      <c r="L13" s="29">
        <v>6</v>
      </c>
      <c r="M13" s="29" t="s">
        <v>384</v>
      </c>
      <c r="N13" s="30">
        <v>87397</v>
      </c>
      <c r="O13" s="123">
        <v>0.6</v>
      </c>
      <c r="P13" s="29">
        <v>6</v>
      </c>
      <c r="Q13" s="29" t="s">
        <v>384</v>
      </c>
      <c r="R13" s="30">
        <v>261804</v>
      </c>
      <c r="S13" s="123">
        <v>0.7</v>
      </c>
      <c r="T13" s="29">
        <v>6</v>
      </c>
    </row>
    <row r="14" spans="1:20" ht="13.5" thickBot="1">
      <c r="A14" s="151" t="s">
        <v>385</v>
      </c>
      <c r="B14" s="152">
        <v>22247</v>
      </c>
      <c r="C14" s="153">
        <v>1</v>
      </c>
      <c r="D14" s="151">
        <v>7</v>
      </c>
      <c r="E14" s="151" t="s">
        <v>385</v>
      </c>
      <c r="F14" s="152">
        <v>33318</v>
      </c>
      <c r="G14" s="153">
        <v>-0.5</v>
      </c>
      <c r="H14" s="151">
        <v>7</v>
      </c>
      <c r="I14" s="151" t="s">
        <v>385</v>
      </c>
      <c r="J14" s="152">
        <v>31956</v>
      </c>
      <c r="K14" s="153">
        <v>-0.8</v>
      </c>
      <c r="L14" s="151">
        <v>7</v>
      </c>
      <c r="M14" s="151" t="s">
        <v>385</v>
      </c>
      <c r="N14" s="152">
        <v>87522</v>
      </c>
      <c r="O14" s="153">
        <v>-0.2</v>
      </c>
      <c r="P14" s="151">
        <v>7</v>
      </c>
      <c r="Q14" s="151" t="s">
        <v>385</v>
      </c>
      <c r="R14" s="152">
        <v>257983</v>
      </c>
      <c r="S14" s="153">
        <v>-0.4</v>
      </c>
      <c r="T14" s="29">
        <v>7</v>
      </c>
    </row>
    <row r="15" spans="1:20" ht="12.75">
      <c r="A15" s="154" t="s">
        <v>386</v>
      </c>
      <c r="B15" s="155">
        <v>64637</v>
      </c>
      <c r="C15" s="156">
        <v>0.6</v>
      </c>
      <c r="D15" s="154">
        <v>8</v>
      </c>
      <c r="E15" s="154" t="s">
        <v>386</v>
      </c>
      <c r="F15" s="155">
        <v>97142</v>
      </c>
      <c r="G15" s="156">
        <v>-0.2</v>
      </c>
      <c r="H15" s="154">
        <v>8</v>
      </c>
      <c r="I15" s="154" t="s">
        <v>386</v>
      </c>
      <c r="J15" s="155">
        <v>94152</v>
      </c>
      <c r="K15" s="156">
        <v>-0.1</v>
      </c>
      <c r="L15" s="154">
        <v>8</v>
      </c>
      <c r="M15" s="154" t="s">
        <v>386</v>
      </c>
      <c r="N15" s="155">
        <v>255930</v>
      </c>
      <c r="O15" s="156">
        <v>0.1</v>
      </c>
      <c r="P15" s="154">
        <v>8</v>
      </c>
      <c r="Q15" s="154" t="s">
        <v>386</v>
      </c>
      <c r="R15" s="155">
        <v>770090</v>
      </c>
      <c r="S15" s="156">
        <v>0.4</v>
      </c>
      <c r="T15" s="33">
        <v>8</v>
      </c>
    </row>
    <row r="16" spans="1:20" ht="12.75">
      <c r="A16" s="29" t="s">
        <v>387</v>
      </c>
      <c r="B16" s="30">
        <v>119845</v>
      </c>
      <c r="C16" s="123">
        <v>0.6</v>
      </c>
      <c r="D16" s="29">
        <v>9</v>
      </c>
      <c r="E16" s="29" t="s">
        <v>387</v>
      </c>
      <c r="F16" s="30">
        <v>181433</v>
      </c>
      <c r="G16" s="123">
        <v>-0.5</v>
      </c>
      <c r="H16" s="29">
        <v>9</v>
      </c>
      <c r="I16" s="29" t="s">
        <v>387</v>
      </c>
      <c r="J16" s="30">
        <v>175188</v>
      </c>
      <c r="K16" s="123">
        <v>-0.9</v>
      </c>
      <c r="L16" s="29">
        <v>9</v>
      </c>
      <c r="M16" s="29" t="s">
        <v>387</v>
      </c>
      <c r="N16" s="30">
        <v>476466</v>
      </c>
      <c r="O16" s="123">
        <v>-0.4</v>
      </c>
      <c r="P16" s="29">
        <v>9</v>
      </c>
      <c r="Q16" s="29" t="s">
        <v>387</v>
      </c>
      <c r="R16" s="30">
        <v>1459816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388</v>
      </c>
      <c r="B19" s="30">
        <v>23637</v>
      </c>
      <c r="C19" s="123">
        <v>2.1</v>
      </c>
      <c r="D19" s="29">
        <v>10</v>
      </c>
      <c r="E19" s="29" t="s">
        <v>388</v>
      </c>
      <c r="F19" s="30">
        <v>35329</v>
      </c>
      <c r="G19" s="123">
        <v>1.2</v>
      </c>
      <c r="H19" s="29">
        <v>10</v>
      </c>
      <c r="I19" s="29" t="s">
        <v>388</v>
      </c>
      <c r="J19" s="30">
        <v>33142</v>
      </c>
      <c r="K19" s="123">
        <v>1.6</v>
      </c>
      <c r="L19" s="29">
        <v>10</v>
      </c>
      <c r="M19" s="29" t="s">
        <v>388</v>
      </c>
      <c r="N19" s="30">
        <v>92108</v>
      </c>
      <c r="O19" s="123">
        <v>1.6</v>
      </c>
      <c r="P19" s="29">
        <v>10</v>
      </c>
      <c r="Q19" s="29" t="s">
        <v>388</v>
      </c>
      <c r="R19" s="30">
        <v>263156</v>
      </c>
      <c r="S19" s="123">
        <v>1.4</v>
      </c>
      <c r="T19" s="29">
        <v>10</v>
      </c>
    </row>
    <row r="20" spans="1:20" ht="12.75">
      <c r="A20" s="29" t="s">
        <v>389</v>
      </c>
      <c r="B20" s="30">
        <v>23658</v>
      </c>
      <c r="C20" s="123">
        <v>2.8</v>
      </c>
      <c r="D20" s="29">
        <v>11</v>
      </c>
      <c r="E20" s="29" t="s">
        <v>389</v>
      </c>
      <c r="F20" s="30">
        <v>35097</v>
      </c>
      <c r="G20" s="123">
        <v>1.1</v>
      </c>
      <c r="H20" s="29">
        <v>11</v>
      </c>
      <c r="I20" s="29" t="s">
        <v>389</v>
      </c>
      <c r="J20" s="30">
        <v>33283</v>
      </c>
      <c r="K20" s="123">
        <v>1.7</v>
      </c>
      <c r="L20" s="29">
        <v>11</v>
      </c>
      <c r="M20" s="29" t="s">
        <v>389</v>
      </c>
      <c r="N20" s="30">
        <v>92038</v>
      </c>
      <c r="O20" s="123">
        <v>1.7</v>
      </c>
      <c r="P20" s="29">
        <v>11</v>
      </c>
      <c r="Q20" s="29" t="s">
        <v>389</v>
      </c>
      <c r="R20" s="30">
        <v>266938</v>
      </c>
      <c r="S20" s="123">
        <v>1.3</v>
      </c>
      <c r="T20" s="29">
        <v>11</v>
      </c>
    </row>
    <row r="21" spans="1:20" ht="13.5" thickBot="1">
      <c r="A21" s="151" t="s">
        <v>390</v>
      </c>
      <c r="B21" s="152">
        <v>20027</v>
      </c>
      <c r="C21" s="153">
        <v>1.7</v>
      </c>
      <c r="D21" s="151">
        <v>12</v>
      </c>
      <c r="E21" s="151" t="s">
        <v>390</v>
      </c>
      <c r="F21" s="152">
        <v>31495</v>
      </c>
      <c r="G21" s="153">
        <v>1.4</v>
      </c>
      <c r="H21" s="151">
        <v>12</v>
      </c>
      <c r="I21" s="151" t="s">
        <v>390</v>
      </c>
      <c r="J21" s="152">
        <v>29794</v>
      </c>
      <c r="K21" s="153">
        <v>1.5</v>
      </c>
      <c r="L21" s="151">
        <v>12</v>
      </c>
      <c r="M21" s="151" t="s">
        <v>390</v>
      </c>
      <c r="N21" s="152">
        <v>81316</v>
      </c>
      <c r="O21" s="153">
        <v>1.5</v>
      </c>
      <c r="P21" s="151">
        <v>12</v>
      </c>
      <c r="Q21" s="151" t="s">
        <v>390</v>
      </c>
      <c r="R21" s="152">
        <v>241057</v>
      </c>
      <c r="S21" s="153">
        <v>1.3</v>
      </c>
      <c r="T21" s="29">
        <v>12</v>
      </c>
    </row>
    <row r="22" spans="1:20" ht="12.75">
      <c r="A22" s="154" t="s">
        <v>391</v>
      </c>
      <c r="B22" s="155">
        <v>67322</v>
      </c>
      <c r="C22" s="156">
        <v>2.2</v>
      </c>
      <c r="D22" s="154">
        <v>13</v>
      </c>
      <c r="E22" s="154" t="s">
        <v>391</v>
      </c>
      <c r="F22" s="155">
        <v>101922</v>
      </c>
      <c r="G22" s="156">
        <v>1.2</v>
      </c>
      <c r="H22" s="154">
        <v>13</v>
      </c>
      <c r="I22" s="154" t="s">
        <v>391</v>
      </c>
      <c r="J22" s="155">
        <v>96218</v>
      </c>
      <c r="K22" s="156">
        <v>1.6</v>
      </c>
      <c r="L22" s="154">
        <v>13</v>
      </c>
      <c r="M22" s="154" t="s">
        <v>391</v>
      </c>
      <c r="N22" s="155">
        <v>265462</v>
      </c>
      <c r="O22" s="156">
        <v>1.6</v>
      </c>
      <c r="P22" s="154">
        <v>13</v>
      </c>
      <c r="Q22" s="154" t="s">
        <v>391</v>
      </c>
      <c r="R22" s="155">
        <v>771152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392</v>
      </c>
      <c r="B25" s="30">
        <v>21171</v>
      </c>
      <c r="C25" s="123">
        <v>2.6</v>
      </c>
      <c r="D25" s="29">
        <v>14</v>
      </c>
      <c r="E25" s="29" t="s">
        <v>392</v>
      </c>
      <c r="F25" s="30">
        <v>32964</v>
      </c>
      <c r="G25" s="123">
        <v>1.9</v>
      </c>
      <c r="H25" s="29">
        <v>14</v>
      </c>
      <c r="I25" s="29" t="s">
        <v>392</v>
      </c>
      <c r="J25" s="30">
        <v>31430</v>
      </c>
      <c r="K25" s="123">
        <v>1.4</v>
      </c>
      <c r="L25" s="29">
        <v>14</v>
      </c>
      <c r="M25" s="29" t="s">
        <v>392</v>
      </c>
      <c r="N25" s="30">
        <v>85565</v>
      </c>
      <c r="O25" s="123">
        <v>1.9</v>
      </c>
      <c r="P25" s="29">
        <v>14</v>
      </c>
      <c r="Q25" s="29" t="s">
        <v>392</v>
      </c>
      <c r="R25" s="30">
        <v>257591</v>
      </c>
      <c r="S25" s="123">
        <v>1.8</v>
      </c>
      <c r="T25" s="29">
        <v>14</v>
      </c>
    </row>
    <row r="26" spans="1:20" ht="12.75">
      <c r="A26" s="29" t="s">
        <v>393</v>
      </c>
      <c r="B26" s="30">
        <v>19710</v>
      </c>
      <c r="C26" s="123">
        <v>-1.3</v>
      </c>
      <c r="D26" s="29">
        <v>15</v>
      </c>
      <c r="E26" s="29" t="s">
        <v>393</v>
      </c>
      <c r="F26" s="30">
        <v>30111</v>
      </c>
      <c r="G26" s="123">
        <v>-0.4</v>
      </c>
      <c r="H26" s="29">
        <v>15</v>
      </c>
      <c r="I26" s="29" t="s">
        <v>393</v>
      </c>
      <c r="J26" s="30">
        <v>27973</v>
      </c>
      <c r="K26" s="123">
        <v>-0.7</v>
      </c>
      <c r="L26" s="29">
        <v>15</v>
      </c>
      <c r="M26" s="29" t="s">
        <v>393</v>
      </c>
      <c r="N26" s="30">
        <v>77794</v>
      </c>
      <c r="O26" s="123">
        <v>-0.7</v>
      </c>
      <c r="P26" s="29">
        <v>15</v>
      </c>
      <c r="Q26" s="29" t="s">
        <v>393</v>
      </c>
      <c r="R26" s="30">
        <v>238593</v>
      </c>
      <c r="S26" s="123">
        <v>-0.4</v>
      </c>
      <c r="T26" s="29">
        <v>15</v>
      </c>
    </row>
    <row r="27" spans="1:20" ht="13.5" thickBot="1">
      <c r="A27" s="151" t="s">
        <v>394</v>
      </c>
      <c r="B27" s="152">
        <v>20171</v>
      </c>
      <c r="C27" s="153">
        <v>2.8</v>
      </c>
      <c r="D27" s="151">
        <v>16</v>
      </c>
      <c r="E27" s="151" t="s">
        <v>394</v>
      </c>
      <c r="F27" s="152">
        <v>29209</v>
      </c>
      <c r="G27" s="153">
        <v>0.9</v>
      </c>
      <c r="H27" s="151">
        <v>16</v>
      </c>
      <c r="I27" s="151" t="s">
        <v>394</v>
      </c>
      <c r="J27" s="152">
        <v>27050</v>
      </c>
      <c r="K27" s="153">
        <v>-0.1</v>
      </c>
      <c r="L27" s="151">
        <v>16</v>
      </c>
      <c r="M27" s="151" t="s">
        <v>394</v>
      </c>
      <c r="N27" s="152">
        <v>76429</v>
      </c>
      <c r="O27" s="153">
        <v>1</v>
      </c>
      <c r="P27" s="151">
        <v>16</v>
      </c>
      <c r="Q27" s="151" t="s">
        <v>394</v>
      </c>
      <c r="R27" s="152">
        <v>239713</v>
      </c>
      <c r="S27" s="153">
        <v>0.9</v>
      </c>
      <c r="T27" s="29">
        <v>16</v>
      </c>
    </row>
    <row r="28" spans="1:20" ht="12.75">
      <c r="A28" s="154" t="s">
        <v>395</v>
      </c>
      <c r="B28" s="155">
        <v>61051</v>
      </c>
      <c r="C28" s="156">
        <v>1.4</v>
      </c>
      <c r="D28" s="154">
        <v>17</v>
      </c>
      <c r="E28" s="154" t="s">
        <v>395</v>
      </c>
      <c r="F28" s="155">
        <v>92284</v>
      </c>
      <c r="G28" s="156">
        <v>0.8</v>
      </c>
      <c r="H28" s="154">
        <v>17</v>
      </c>
      <c r="I28" s="154" t="s">
        <v>395</v>
      </c>
      <c r="J28" s="155">
        <v>86453</v>
      </c>
      <c r="K28" s="156">
        <v>0.2</v>
      </c>
      <c r="L28" s="154">
        <v>17</v>
      </c>
      <c r="M28" s="154" t="s">
        <v>395</v>
      </c>
      <c r="N28" s="155">
        <v>239789</v>
      </c>
      <c r="O28" s="156">
        <v>0.7</v>
      </c>
      <c r="P28" s="154">
        <v>17</v>
      </c>
      <c r="Q28" s="154" t="s">
        <v>395</v>
      </c>
      <c r="R28" s="155">
        <v>735897</v>
      </c>
      <c r="S28" s="156">
        <v>0.8</v>
      </c>
      <c r="T28" s="33">
        <v>17</v>
      </c>
    </row>
    <row r="29" spans="1:20" ht="12.75">
      <c r="A29" s="29" t="s">
        <v>396</v>
      </c>
      <c r="B29" s="30">
        <v>128373</v>
      </c>
      <c r="C29" s="123">
        <v>1.8</v>
      </c>
      <c r="D29" s="29">
        <v>18</v>
      </c>
      <c r="E29" s="29" t="s">
        <v>396</v>
      </c>
      <c r="F29" s="30">
        <v>194206</v>
      </c>
      <c r="G29" s="123">
        <v>1</v>
      </c>
      <c r="H29" s="29">
        <v>18</v>
      </c>
      <c r="I29" s="29" t="s">
        <v>396</v>
      </c>
      <c r="J29" s="30">
        <v>182672</v>
      </c>
      <c r="K29" s="123">
        <v>1</v>
      </c>
      <c r="L29" s="29">
        <v>18</v>
      </c>
      <c r="M29" s="29" t="s">
        <v>396</v>
      </c>
      <c r="N29" s="30">
        <v>505251</v>
      </c>
      <c r="O29" s="123">
        <v>1.2</v>
      </c>
      <c r="P29" s="29">
        <v>18</v>
      </c>
      <c r="Q29" s="29" t="s">
        <v>396</v>
      </c>
      <c r="R29" s="30">
        <v>1507048</v>
      </c>
      <c r="S29" s="123">
        <v>1.1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29</v>
      </c>
      <c r="B32" s="158">
        <v>248219</v>
      </c>
      <c r="C32" s="159">
        <v>1.2</v>
      </c>
      <c r="D32" s="157">
        <v>19</v>
      </c>
      <c r="E32" s="157" t="s">
        <v>29</v>
      </c>
      <c r="F32" s="158">
        <v>375638</v>
      </c>
      <c r="G32" s="159">
        <v>0.3</v>
      </c>
      <c r="H32" s="157">
        <v>19</v>
      </c>
      <c r="I32" s="157" t="s">
        <v>29</v>
      </c>
      <c r="J32" s="158">
        <v>357859</v>
      </c>
      <c r="K32" s="159">
        <v>0</v>
      </c>
      <c r="L32" s="157">
        <v>19</v>
      </c>
      <c r="M32" s="157" t="s">
        <v>29</v>
      </c>
      <c r="N32" s="158">
        <v>981716</v>
      </c>
      <c r="O32" s="159">
        <v>0.4</v>
      </c>
      <c r="P32" s="157">
        <v>19</v>
      </c>
      <c r="Q32" s="157" t="s">
        <v>29</v>
      </c>
      <c r="R32" s="158">
        <v>2966864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397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56</v>
      </c>
      <c r="B35" s="96"/>
      <c r="C35" s="122" t="s">
        <v>375</v>
      </c>
      <c r="D35" s="53"/>
      <c r="E35" s="64" t="s">
        <v>69</v>
      </c>
      <c r="F35" s="99"/>
      <c r="G35" s="122" t="s">
        <v>375</v>
      </c>
      <c r="H35" s="53"/>
      <c r="I35" s="63" t="s">
        <v>82</v>
      </c>
      <c r="J35" s="100"/>
      <c r="K35" s="122" t="s">
        <v>375</v>
      </c>
      <c r="L35" s="53"/>
      <c r="M35" s="63" t="s">
        <v>376</v>
      </c>
      <c r="N35" s="100"/>
      <c r="O35" s="122" t="s">
        <v>375</v>
      </c>
      <c r="P35" s="53"/>
      <c r="Q35" s="63" t="s">
        <v>129</v>
      </c>
      <c r="R35" s="100"/>
      <c r="S35" s="122" t="s">
        <v>375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379</v>
      </c>
      <c r="B37" s="30">
        <v>17819</v>
      </c>
      <c r="C37" s="123">
        <v>-0.5</v>
      </c>
      <c r="D37" s="29">
        <v>20</v>
      </c>
      <c r="E37" s="29" t="s">
        <v>379</v>
      </c>
      <c r="F37" s="30">
        <v>26772</v>
      </c>
      <c r="G37" s="123">
        <v>-1.5</v>
      </c>
      <c r="H37" s="29">
        <v>20</v>
      </c>
      <c r="I37" s="29" t="s">
        <v>379</v>
      </c>
      <c r="J37" s="30">
        <v>26046</v>
      </c>
      <c r="K37" s="123">
        <v>-1.7</v>
      </c>
      <c r="L37" s="29">
        <v>20</v>
      </c>
      <c r="M37" s="29" t="s">
        <v>379</v>
      </c>
      <c r="N37" s="30">
        <v>70637</v>
      </c>
      <c r="O37" s="123">
        <v>-1.3</v>
      </c>
      <c r="P37" s="29">
        <v>20</v>
      </c>
      <c r="Q37" s="29" t="s">
        <v>379</v>
      </c>
      <c r="R37" s="30">
        <v>223754</v>
      </c>
      <c r="S37" s="123">
        <v>-1.3</v>
      </c>
      <c r="T37" s="29">
        <v>20</v>
      </c>
    </row>
    <row r="38" spans="1:20" ht="12.75">
      <c r="A38" s="29" t="s">
        <v>380</v>
      </c>
      <c r="B38" s="30">
        <v>16684</v>
      </c>
      <c r="C38" s="123">
        <v>-0.9</v>
      </c>
      <c r="D38" s="29">
        <v>21</v>
      </c>
      <c r="E38" s="29" t="s">
        <v>380</v>
      </c>
      <c r="F38" s="30">
        <v>26134</v>
      </c>
      <c r="G38" s="123">
        <v>-0.4</v>
      </c>
      <c r="H38" s="29">
        <v>21</v>
      </c>
      <c r="I38" s="29" t="s">
        <v>380</v>
      </c>
      <c r="J38" s="30">
        <v>24652</v>
      </c>
      <c r="K38" s="123">
        <v>-1.2</v>
      </c>
      <c r="L38" s="29">
        <v>21</v>
      </c>
      <c r="M38" s="29" t="s">
        <v>380</v>
      </c>
      <c r="N38" s="30">
        <v>67469</v>
      </c>
      <c r="O38" s="123">
        <v>-0.8</v>
      </c>
      <c r="P38" s="29">
        <v>21</v>
      </c>
      <c r="Q38" s="29" t="s">
        <v>380</v>
      </c>
      <c r="R38" s="30">
        <v>212593</v>
      </c>
      <c r="S38" s="123">
        <v>-0.9</v>
      </c>
      <c r="T38" s="29">
        <v>21</v>
      </c>
    </row>
    <row r="39" spans="1:20" ht="13.5" thickBot="1">
      <c r="A39" s="151" t="s">
        <v>381</v>
      </c>
      <c r="B39" s="152">
        <v>20413</v>
      </c>
      <c r="C39" s="153">
        <v>-0.2</v>
      </c>
      <c r="D39" s="151">
        <v>22</v>
      </c>
      <c r="E39" s="151" t="s">
        <v>381</v>
      </c>
      <c r="F39" s="152">
        <v>30940</v>
      </c>
      <c r="G39" s="153">
        <v>0.2</v>
      </c>
      <c r="H39" s="151">
        <v>22</v>
      </c>
      <c r="I39" s="151" t="s">
        <v>381</v>
      </c>
      <c r="J39" s="152">
        <v>29540</v>
      </c>
      <c r="K39" s="153">
        <v>-0.2</v>
      </c>
      <c r="L39" s="151">
        <v>22</v>
      </c>
      <c r="M39" s="151" t="s">
        <v>381</v>
      </c>
      <c r="N39" s="152">
        <v>80892</v>
      </c>
      <c r="O39" s="153">
        <v>0</v>
      </c>
      <c r="P39" s="151">
        <v>22</v>
      </c>
      <c r="Q39" s="151" t="s">
        <v>381</v>
      </c>
      <c r="R39" s="152">
        <v>249105</v>
      </c>
      <c r="S39" s="153">
        <v>0.2</v>
      </c>
      <c r="T39" s="29">
        <v>22</v>
      </c>
    </row>
    <row r="40" spans="1:20" ht="12.75">
      <c r="A40" s="154" t="s">
        <v>382</v>
      </c>
      <c r="B40" s="155">
        <v>54916</v>
      </c>
      <c r="C40" s="156">
        <v>-0.5</v>
      </c>
      <c r="D40" s="154">
        <v>23</v>
      </c>
      <c r="E40" s="154" t="s">
        <v>382</v>
      </c>
      <c r="F40" s="155">
        <v>83845</v>
      </c>
      <c r="G40" s="156">
        <v>-0.5</v>
      </c>
      <c r="H40" s="154">
        <v>23</v>
      </c>
      <c r="I40" s="154" t="s">
        <v>382</v>
      </c>
      <c r="J40" s="155">
        <v>80237</v>
      </c>
      <c r="K40" s="156">
        <v>-1</v>
      </c>
      <c r="L40" s="154">
        <v>23</v>
      </c>
      <c r="M40" s="154" t="s">
        <v>382</v>
      </c>
      <c r="N40" s="155">
        <v>218998</v>
      </c>
      <c r="O40" s="156">
        <v>-0.7</v>
      </c>
      <c r="P40" s="154">
        <v>23</v>
      </c>
      <c r="Q40" s="154" t="s">
        <v>382</v>
      </c>
      <c r="R40" s="155">
        <v>685451</v>
      </c>
      <c r="S40" s="156">
        <v>-0.6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383</v>
      </c>
      <c r="B43" s="30">
        <v>21265</v>
      </c>
      <c r="C43" s="123">
        <v>4.6</v>
      </c>
      <c r="D43" s="29">
        <v>24</v>
      </c>
      <c r="E43" s="29" t="s">
        <v>383</v>
      </c>
      <c r="F43" s="30">
        <v>31445</v>
      </c>
      <c r="G43" s="123">
        <v>2.8</v>
      </c>
      <c r="H43" s="29">
        <v>24</v>
      </c>
      <c r="I43" s="29" t="s">
        <v>383</v>
      </c>
      <c r="J43" s="30">
        <v>30716</v>
      </c>
      <c r="K43" s="123">
        <v>2.1</v>
      </c>
      <c r="L43" s="29">
        <v>24</v>
      </c>
      <c r="M43" s="29" t="s">
        <v>383</v>
      </c>
      <c r="N43" s="30">
        <v>83427</v>
      </c>
      <c r="O43" s="123">
        <v>3</v>
      </c>
      <c r="P43" s="29">
        <v>24</v>
      </c>
      <c r="Q43" s="29" t="s">
        <v>383</v>
      </c>
      <c r="R43" s="30">
        <v>254859</v>
      </c>
      <c r="S43" s="123">
        <v>1.8</v>
      </c>
      <c r="T43" s="29">
        <v>24</v>
      </c>
    </row>
    <row r="44" spans="1:20" ht="12.75">
      <c r="A44" s="29" t="s">
        <v>384</v>
      </c>
      <c r="B44" s="30"/>
      <c r="C44" s="123"/>
      <c r="D44" s="29">
        <v>25</v>
      </c>
      <c r="E44" s="29" t="s">
        <v>384</v>
      </c>
      <c r="F44" s="30"/>
      <c r="G44" s="123"/>
      <c r="H44" s="29">
        <v>25</v>
      </c>
      <c r="I44" s="29" t="s">
        <v>384</v>
      </c>
      <c r="J44" s="30"/>
      <c r="K44" s="123"/>
      <c r="L44" s="29">
        <v>25</v>
      </c>
      <c r="M44" s="29" t="s">
        <v>384</v>
      </c>
      <c r="N44" s="30"/>
      <c r="O44" s="123"/>
      <c r="P44" s="29">
        <v>25</v>
      </c>
      <c r="Q44" s="29" t="s">
        <v>384</v>
      </c>
      <c r="R44" s="30"/>
      <c r="S44" s="123"/>
      <c r="T44" s="29">
        <v>25</v>
      </c>
    </row>
    <row r="45" spans="1:20" ht="13.5" thickBot="1">
      <c r="A45" s="151" t="s">
        <v>385</v>
      </c>
      <c r="B45" s="152"/>
      <c r="C45" s="153"/>
      <c r="D45" s="151">
        <v>26</v>
      </c>
      <c r="E45" s="151" t="s">
        <v>385</v>
      </c>
      <c r="F45" s="152"/>
      <c r="G45" s="153"/>
      <c r="H45" s="151">
        <v>26</v>
      </c>
      <c r="I45" s="151" t="s">
        <v>385</v>
      </c>
      <c r="J45" s="152"/>
      <c r="K45" s="153"/>
      <c r="L45" s="151">
        <v>26</v>
      </c>
      <c r="M45" s="151" t="s">
        <v>385</v>
      </c>
      <c r="N45" s="152"/>
      <c r="O45" s="153"/>
      <c r="P45" s="151">
        <v>26</v>
      </c>
      <c r="Q45" s="151" t="s">
        <v>385</v>
      </c>
      <c r="R45" s="152"/>
      <c r="S45" s="153"/>
      <c r="T45" s="29">
        <v>26</v>
      </c>
    </row>
    <row r="46" spans="1:20" ht="12.75">
      <c r="A46" s="154" t="s">
        <v>386</v>
      </c>
      <c r="B46" s="155">
        <v>21265</v>
      </c>
      <c r="C46" s="156">
        <v>4.6</v>
      </c>
      <c r="D46" s="154">
        <v>27</v>
      </c>
      <c r="E46" s="154" t="s">
        <v>386</v>
      </c>
      <c r="F46" s="155">
        <v>31445</v>
      </c>
      <c r="G46" s="156">
        <v>2.8</v>
      </c>
      <c r="H46" s="154">
        <v>27</v>
      </c>
      <c r="I46" s="154" t="s">
        <v>386</v>
      </c>
      <c r="J46" s="155">
        <v>30716</v>
      </c>
      <c r="K46" s="156">
        <v>2.1</v>
      </c>
      <c r="L46" s="154">
        <v>27</v>
      </c>
      <c r="M46" s="154" t="s">
        <v>386</v>
      </c>
      <c r="N46" s="155">
        <v>83427</v>
      </c>
      <c r="O46" s="156">
        <v>3</v>
      </c>
      <c r="P46" s="154">
        <v>27</v>
      </c>
      <c r="Q46" s="154" t="s">
        <v>386</v>
      </c>
      <c r="R46" s="155">
        <v>254859</v>
      </c>
      <c r="S46" s="156">
        <v>1.8</v>
      </c>
      <c r="T46" s="33">
        <v>27</v>
      </c>
    </row>
    <row r="47" spans="1:20" ht="12.75">
      <c r="A47" s="29" t="s">
        <v>387</v>
      </c>
      <c r="B47" s="30">
        <v>76181</v>
      </c>
      <c r="C47" s="123">
        <v>0.9</v>
      </c>
      <c r="D47" s="29">
        <v>28</v>
      </c>
      <c r="E47" s="29" t="s">
        <v>387</v>
      </c>
      <c r="F47" s="30">
        <v>115290</v>
      </c>
      <c r="G47" s="123">
        <v>0.4</v>
      </c>
      <c r="H47" s="29">
        <v>28</v>
      </c>
      <c r="I47" s="29" t="s">
        <v>387</v>
      </c>
      <c r="J47" s="30">
        <v>110953</v>
      </c>
      <c r="K47" s="123">
        <v>-0.2</v>
      </c>
      <c r="L47" s="29">
        <v>28</v>
      </c>
      <c r="M47" s="29" t="s">
        <v>387</v>
      </c>
      <c r="N47" s="30">
        <v>302425</v>
      </c>
      <c r="O47" s="123">
        <v>0.3</v>
      </c>
      <c r="P47" s="29">
        <v>28</v>
      </c>
      <c r="Q47" s="29" t="s">
        <v>387</v>
      </c>
      <c r="R47" s="30">
        <v>940310</v>
      </c>
      <c r="S47" s="123">
        <v>0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388</v>
      </c>
      <c r="B50" s="30"/>
      <c r="C50" s="123"/>
      <c r="D50" s="29">
        <v>29</v>
      </c>
      <c r="E50" s="29" t="s">
        <v>388</v>
      </c>
      <c r="F50" s="30"/>
      <c r="G50" s="123"/>
      <c r="H50" s="29">
        <v>29</v>
      </c>
      <c r="I50" s="29" t="s">
        <v>388</v>
      </c>
      <c r="J50" s="30"/>
      <c r="K50" s="123"/>
      <c r="L50" s="29">
        <v>29</v>
      </c>
      <c r="M50" s="29" t="s">
        <v>388</v>
      </c>
      <c r="N50" s="30"/>
      <c r="O50" s="123"/>
      <c r="P50" s="29">
        <v>29</v>
      </c>
      <c r="Q50" s="29" t="s">
        <v>388</v>
      </c>
      <c r="R50" s="30"/>
      <c r="S50" s="123"/>
      <c r="T50" s="29">
        <v>29</v>
      </c>
    </row>
    <row r="51" spans="1:20" ht="12.75">
      <c r="A51" s="29" t="s">
        <v>389</v>
      </c>
      <c r="B51" s="30"/>
      <c r="C51" s="123"/>
      <c r="D51" s="29">
        <v>30</v>
      </c>
      <c r="E51" s="29" t="s">
        <v>389</v>
      </c>
      <c r="F51" s="30"/>
      <c r="G51" s="123"/>
      <c r="H51" s="29">
        <v>30</v>
      </c>
      <c r="I51" s="29" t="s">
        <v>389</v>
      </c>
      <c r="J51" s="30"/>
      <c r="K51" s="123"/>
      <c r="L51" s="29">
        <v>30</v>
      </c>
      <c r="M51" s="29" t="s">
        <v>389</v>
      </c>
      <c r="N51" s="30"/>
      <c r="O51" s="123"/>
      <c r="P51" s="29">
        <v>30</v>
      </c>
      <c r="Q51" s="29" t="s">
        <v>389</v>
      </c>
      <c r="R51" s="30"/>
      <c r="S51" s="123"/>
      <c r="T51" s="29">
        <v>30</v>
      </c>
    </row>
    <row r="52" spans="1:20" ht="13.5" thickBot="1">
      <c r="A52" s="151" t="s">
        <v>390</v>
      </c>
      <c r="B52" s="152"/>
      <c r="C52" s="153"/>
      <c r="D52" s="151">
        <v>31</v>
      </c>
      <c r="E52" s="151" t="s">
        <v>390</v>
      </c>
      <c r="F52" s="152"/>
      <c r="G52" s="153"/>
      <c r="H52" s="151">
        <v>31</v>
      </c>
      <c r="I52" s="151" t="s">
        <v>390</v>
      </c>
      <c r="J52" s="152"/>
      <c r="K52" s="153"/>
      <c r="L52" s="151">
        <v>31</v>
      </c>
      <c r="M52" s="151" t="s">
        <v>390</v>
      </c>
      <c r="N52" s="152"/>
      <c r="O52" s="153"/>
      <c r="P52" s="151">
        <v>31</v>
      </c>
      <c r="Q52" s="151" t="s">
        <v>390</v>
      </c>
      <c r="R52" s="152"/>
      <c r="S52" s="153"/>
      <c r="T52" s="29">
        <v>31</v>
      </c>
    </row>
    <row r="53" spans="1:20" ht="12.75">
      <c r="A53" s="154" t="s">
        <v>391</v>
      </c>
      <c r="B53" s="155">
        <v>0</v>
      </c>
      <c r="C53" s="156"/>
      <c r="D53" s="154">
        <v>32</v>
      </c>
      <c r="E53" s="154" t="s">
        <v>391</v>
      </c>
      <c r="F53" s="155">
        <v>0</v>
      </c>
      <c r="G53" s="156"/>
      <c r="H53" s="154">
        <v>32</v>
      </c>
      <c r="I53" s="154" t="s">
        <v>391</v>
      </c>
      <c r="J53" s="155">
        <v>0</v>
      </c>
      <c r="K53" s="156"/>
      <c r="L53" s="154">
        <v>32</v>
      </c>
      <c r="M53" s="154" t="s">
        <v>391</v>
      </c>
      <c r="N53" s="155">
        <v>0</v>
      </c>
      <c r="O53" s="156"/>
      <c r="P53" s="154">
        <v>32</v>
      </c>
      <c r="Q53" s="154" t="s">
        <v>391</v>
      </c>
      <c r="R53" s="155">
        <v>0</v>
      </c>
      <c r="S53" s="156"/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392</v>
      </c>
      <c r="B56" s="30"/>
      <c r="C56" s="123"/>
      <c r="D56" s="29">
        <v>33</v>
      </c>
      <c r="E56" s="29" t="s">
        <v>392</v>
      </c>
      <c r="F56" s="30"/>
      <c r="G56" s="123"/>
      <c r="H56" s="29">
        <v>33</v>
      </c>
      <c r="I56" s="29" t="s">
        <v>392</v>
      </c>
      <c r="J56" s="30"/>
      <c r="K56" s="123"/>
      <c r="L56" s="29">
        <v>33</v>
      </c>
      <c r="M56" s="29" t="s">
        <v>392</v>
      </c>
      <c r="N56" s="30"/>
      <c r="O56" s="123"/>
      <c r="P56" s="29">
        <v>33</v>
      </c>
      <c r="Q56" s="29" t="s">
        <v>392</v>
      </c>
      <c r="R56" s="30"/>
      <c r="S56" s="123"/>
      <c r="T56" s="29">
        <v>33</v>
      </c>
    </row>
    <row r="57" spans="1:20" ht="12.75">
      <c r="A57" s="29" t="s">
        <v>393</v>
      </c>
      <c r="B57" s="30"/>
      <c r="C57" s="123"/>
      <c r="D57" s="29">
        <v>34</v>
      </c>
      <c r="E57" s="29" t="s">
        <v>393</v>
      </c>
      <c r="F57" s="30"/>
      <c r="G57" s="123"/>
      <c r="H57" s="29">
        <v>34</v>
      </c>
      <c r="I57" s="29" t="s">
        <v>393</v>
      </c>
      <c r="J57" s="30"/>
      <c r="K57" s="123"/>
      <c r="L57" s="29">
        <v>34</v>
      </c>
      <c r="M57" s="29" t="s">
        <v>393</v>
      </c>
      <c r="N57" s="30"/>
      <c r="O57" s="123"/>
      <c r="P57" s="29">
        <v>34</v>
      </c>
      <c r="Q57" s="29" t="s">
        <v>393</v>
      </c>
      <c r="R57" s="30"/>
      <c r="S57" s="123"/>
      <c r="T57" s="29">
        <v>34</v>
      </c>
    </row>
    <row r="58" spans="1:20" ht="13.5" thickBot="1">
      <c r="A58" s="151" t="s">
        <v>394</v>
      </c>
      <c r="B58" s="152"/>
      <c r="C58" s="153"/>
      <c r="D58" s="151">
        <v>35</v>
      </c>
      <c r="E58" s="151" t="s">
        <v>394</v>
      </c>
      <c r="F58" s="152"/>
      <c r="G58" s="153"/>
      <c r="H58" s="151">
        <v>35</v>
      </c>
      <c r="I58" s="151" t="s">
        <v>394</v>
      </c>
      <c r="J58" s="152"/>
      <c r="K58" s="153"/>
      <c r="L58" s="151">
        <v>35</v>
      </c>
      <c r="M58" s="151" t="s">
        <v>394</v>
      </c>
      <c r="N58" s="152"/>
      <c r="O58" s="153"/>
      <c r="P58" s="151">
        <v>35</v>
      </c>
      <c r="Q58" s="151" t="s">
        <v>394</v>
      </c>
      <c r="R58" s="152"/>
      <c r="S58" s="153"/>
      <c r="T58" s="29">
        <v>35</v>
      </c>
    </row>
    <row r="59" spans="1:20" ht="12.75">
      <c r="A59" s="154" t="s">
        <v>395</v>
      </c>
      <c r="B59" s="155">
        <v>0</v>
      </c>
      <c r="C59" s="156"/>
      <c r="D59" s="154">
        <v>36</v>
      </c>
      <c r="E59" s="154" t="s">
        <v>395</v>
      </c>
      <c r="F59" s="155">
        <v>0</v>
      </c>
      <c r="G59" s="156"/>
      <c r="H59" s="154">
        <v>36</v>
      </c>
      <c r="I59" s="154" t="s">
        <v>395</v>
      </c>
      <c r="J59" s="155">
        <v>0</v>
      </c>
      <c r="K59" s="156"/>
      <c r="L59" s="154">
        <v>36</v>
      </c>
      <c r="M59" s="154" t="s">
        <v>395</v>
      </c>
      <c r="N59" s="155">
        <v>0</v>
      </c>
      <c r="O59" s="156"/>
      <c r="P59" s="154">
        <v>36</v>
      </c>
      <c r="Q59" s="154" t="s">
        <v>395</v>
      </c>
      <c r="R59" s="155">
        <v>0</v>
      </c>
      <c r="S59" s="156"/>
      <c r="T59" s="33">
        <v>36</v>
      </c>
    </row>
    <row r="60" spans="1:20" ht="12.75">
      <c r="A60" s="29" t="s">
        <v>396</v>
      </c>
      <c r="B60" s="30">
        <v>0</v>
      </c>
      <c r="C60" s="123"/>
      <c r="D60" s="29">
        <v>37</v>
      </c>
      <c r="E60" s="29" t="s">
        <v>396</v>
      </c>
      <c r="F60" s="30">
        <v>0</v>
      </c>
      <c r="G60" s="123"/>
      <c r="H60" s="29">
        <v>37</v>
      </c>
      <c r="I60" s="29" t="s">
        <v>396</v>
      </c>
      <c r="J60" s="30">
        <v>0</v>
      </c>
      <c r="K60" s="123"/>
      <c r="L60" s="29">
        <v>37</v>
      </c>
      <c r="M60" s="29" t="s">
        <v>396</v>
      </c>
      <c r="N60" s="30">
        <v>0</v>
      </c>
      <c r="O60" s="123"/>
      <c r="P60" s="29">
        <v>37</v>
      </c>
      <c r="Q60" s="29" t="s">
        <v>396</v>
      </c>
      <c r="R60" s="30">
        <v>0</v>
      </c>
      <c r="S60" s="123"/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29</v>
      </c>
      <c r="B63" s="158">
        <v>76181</v>
      </c>
      <c r="C63" s="159">
        <v>0.9</v>
      </c>
      <c r="D63" s="157">
        <v>38</v>
      </c>
      <c r="E63" s="157" t="s">
        <v>29</v>
      </c>
      <c r="F63" s="158">
        <v>115290</v>
      </c>
      <c r="G63" s="159">
        <v>0.4</v>
      </c>
      <c r="H63" s="157">
        <v>38</v>
      </c>
      <c r="I63" s="157" t="s">
        <v>29</v>
      </c>
      <c r="J63" s="158">
        <v>110953</v>
      </c>
      <c r="K63" s="159">
        <v>-0.2</v>
      </c>
      <c r="L63" s="157">
        <v>38</v>
      </c>
      <c r="M63" s="157" t="s">
        <v>29</v>
      </c>
      <c r="N63" s="158">
        <v>302425</v>
      </c>
      <c r="O63" s="159">
        <v>0.3</v>
      </c>
      <c r="P63" s="157">
        <v>38</v>
      </c>
      <c r="Q63" s="157" t="s">
        <v>29</v>
      </c>
      <c r="R63" s="158">
        <v>940310</v>
      </c>
      <c r="S63" s="159">
        <v>0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7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398</v>
      </c>
    </row>
    <row r="2" spans="1:19" ht="12.75" customHeight="1">
      <c r="A2" s="219" t="s">
        <v>374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375</v>
      </c>
      <c r="D3" s="53"/>
      <c r="E3" s="256" t="s">
        <v>104</v>
      </c>
      <c r="F3" s="257"/>
      <c r="G3" s="122" t="s">
        <v>375</v>
      </c>
      <c r="H3" s="53"/>
      <c r="I3" s="256" t="s">
        <v>117</v>
      </c>
      <c r="J3" s="257"/>
      <c r="K3" s="122" t="s">
        <v>375</v>
      </c>
      <c r="L3" s="53"/>
      <c r="M3" s="256" t="s">
        <v>399</v>
      </c>
      <c r="N3" s="257"/>
      <c r="O3" s="122" t="s">
        <v>375</v>
      </c>
      <c r="P3" s="53"/>
      <c r="Q3" s="256" t="s">
        <v>129</v>
      </c>
      <c r="R3" s="257"/>
      <c r="S3" s="122" t="s">
        <v>375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377</v>
      </c>
      <c r="C5" s="123" t="s">
        <v>378</v>
      </c>
      <c r="D5" s="29" t="s">
        <v>55</v>
      </c>
      <c r="E5" s="29"/>
      <c r="F5" s="29" t="s">
        <v>377</v>
      </c>
      <c r="G5" s="123" t="s">
        <v>378</v>
      </c>
      <c r="H5" s="29" t="s">
        <v>55</v>
      </c>
      <c r="I5" s="29"/>
      <c r="J5" s="29" t="s">
        <v>377</v>
      </c>
      <c r="K5" s="123" t="s">
        <v>378</v>
      </c>
      <c r="L5" s="29" t="s">
        <v>55</v>
      </c>
      <c r="M5" s="29"/>
      <c r="N5" s="29" t="s">
        <v>377</v>
      </c>
      <c r="O5" s="123" t="s">
        <v>378</v>
      </c>
      <c r="P5" s="29" t="s">
        <v>55</v>
      </c>
      <c r="Q5" s="29"/>
      <c r="R5" s="29" t="s">
        <v>377</v>
      </c>
      <c r="S5" s="123" t="s">
        <v>378</v>
      </c>
      <c r="T5" s="69" t="s">
        <v>55</v>
      </c>
    </row>
    <row r="6" spans="1:20" ht="12.75">
      <c r="A6" s="29" t="s">
        <v>379</v>
      </c>
      <c r="B6" s="30">
        <v>37308</v>
      </c>
      <c r="C6" s="123">
        <v>1.1</v>
      </c>
      <c r="D6" s="29">
        <v>1</v>
      </c>
      <c r="E6" s="29" t="s">
        <v>379</v>
      </c>
      <c r="F6" s="30">
        <v>82202</v>
      </c>
      <c r="G6" s="123">
        <v>0.4</v>
      </c>
      <c r="H6" s="29">
        <v>1</v>
      </c>
      <c r="I6" s="29" t="s">
        <v>379</v>
      </c>
      <c r="J6" s="30">
        <v>35617</v>
      </c>
      <c r="K6" s="123">
        <v>0.3</v>
      </c>
      <c r="L6" s="29">
        <v>1</v>
      </c>
      <c r="M6" s="29" t="s">
        <v>379</v>
      </c>
      <c r="N6" s="30">
        <v>155128</v>
      </c>
      <c r="O6" s="123">
        <v>0.6</v>
      </c>
      <c r="P6" s="29">
        <v>1</v>
      </c>
      <c r="Q6" s="29" t="s">
        <v>379</v>
      </c>
      <c r="R6" s="30">
        <v>226684</v>
      </c>
      <c r="S6" s="123">
        <v>0.4</v>
      </c>
      <c r="T6" s="29">
        <v>1</v>
      </c>
    </row>
    <row r="7" spans="1:20" ht="12.75">
      <c r="A7" s="29" t="s">
        <v>380</v>
      </c>
      <c r="B7" s="30">
        <v>35210</v>
      </c>
      <c r="C7" s="123">
        <v>-1.2</v>
      </c>
      <c r="D7" s="29">
        <v>2</v>
      </c>
      <c r="E7" s="29" t="s">
        <v>380</v>
      </c>
      <c r="F7" s="30">
        <v>77655</v>
      </c>
      <c r="G7" s="123">
        <v>-1.4</v>
      </c>
      <c r="H7" s="29">
        <v>2</v>
      </c>
      <c r="I7" s="29" t="s">
        <v>380</v>
      </c>
      <c r="J7" s="30">
        <v>33539</v>
      </c>
      <c r="K7" s="123">
        <v>-1.9</v>
      </c>
      <c r="L7" s="29">
        <v>2</v>
      </c>
      <c r="M7" s="29" t="s">
        <v>380</v>
      </c>
      <c r="N7" s="30">
        <v>146404</v>
      </c>
      <c r="O7" s="123">
        <v>-1.5</v>
      </c>
      <c r="P7" s="29">
        <v>2</v>
      </c>
      <c r="Q7" s="29" t="s">
        <v>380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381</v>
      </c>
      <c r="B8" s="30">
        <v>40568</v>
      </c>
      <c r="C8" s="123">
        <v>-0.8</v>
      </c>
      <c r="D8" s="29">
        <v>3</v>
      </c>
      <c r="E8" s="29" t="s">
        <v>381</v>
      </c>
      <c r="F8" s="30">
        <v>88940</v>
      </c>
      <c r="G8" s="123">
        <v>-1.9</v>
      </c>
      <c r="H8" s="29">
        <v>3</v>
      </c>
      <c r="I8" s="29" t="s">
        <v>381</v>
      </c>
      <c r="J8" s="30">
        <v>38150</v>
      </c>
      <c r="K8" s="123">
        <v>-2</v>
      </c>
      <c r="L8" s="29">
        <v>3</v>
      </c>
      <c r="M8" s="29" t="s">
        <v>381</v>
      </c>
      <c r="N8" s="30">
        <v>167658</v>
      </c>
      <c r="O8" s="123">
        <v>-1.7</v>
      </c>
      <c r="P8" s="29">
        <v>3</v>
      </c>
      <c r="Q8" s="29" t="s">
        <v>381</v>
      </c>
      <c r="R8" s="30">
        <v>248590</v>
      </c>
      <c r="S8" s="123">
        <v>-1.6</v>
      </c>
      <c r="T8" s="29">
        <v>3</v>
      </c>
    </row>
    <row r="9" spans="1:20" ht="12.75">
      <c r="A9" s="154" t="s">
        <v>382</v>
      </c>
      <c r="B9" s="155">
        <v>113086</v>
      </c>
      <c r="C9" s="156">
        <v>-0.3</v>
      </c>
      <c r="D9" s="154">
        <v>4</v>
      </c>
      <c r="E9" s="154" t="s">
        <v>382</v>
      </c>
      <c r="F9" s="155">
        <v>248798</v>
      </c>
      <c r="G9" s="156">
        <v>-1</v>
      </c>
      <c r="H9" s="154">
        <v>4</v>
      </c>
      <c r="I9" s="154" t="s">
        <v>382</v>
      </c>
      <c r="J9" s="155">
        <v>107306</v>
      </c>
      <c r="K9" s="156">
        <v>-1.2</v>
      </c>
      <c r="L9" s="154">
        <v>4</v>
      </c>
      <c r="M9" s="154" t="s">
        <v>382</v>
      </c>
      <c r="N9" s="155">
        <v>469190</v>
      </c>
      <c r="O9" s="156">
        <v>-0.9</v>
      </c>
      <c r="P9" s="154">
        <v>4</v>
      </c>
      <c r="Q9" s="154" t="s">
        <v>382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383</v>
      </c>
      <c r="B12" s="30">
        <v>40637</v>
      </c>
      <c r="C12" s="123">
        <v>1.1</v>
      </c>
      <c r="D12" s="29">
        <v>5</v>
      </c>
      <c r="E12" s="29" t="s">
        <v>383</v>
      </c>
      <c r="F12" s="30">
        <v>89619</v>
      </c>
      <c r="G12" s="123">
        <v>1.5</v>
      </c>
      <c r="H12" s="29">
        <v>5</v>
      </c>
      <c r="I12" s="29" t="s">
        <v>383</v>
      </c>
      <c r="J12" s="30">
        <v>39035</v>
      </c>
      <c r="K12" s="123">
        <v>1.3</v>
      </c>
      <c r="L12" s="29">
        <v>5</v>
      </c>
      <c r="M12" s="29" t="s">
        <v>383</v>
      </c>
      <c r="N12" s="30">
        <v>169292</v>
      </c>
      <c r="O12" s="123">
        <v>1.3</v>
      </c>
      <c r="P12" s="29">
        <v>5</v>
      </c>
      <c r="Q12" s="29" t="s">
        <v>383</v>
      </c>
      <c r="R12" s="30">
        <v>250303</v>
      </c>
      <c r="S12" s="123">
        <v>0.8</v>
      </c>
      <c r="T12" s="29">
        <v>5</v>
      </c>
    </row>
    <row r="13" spans="1:20" ht="12.75">
      <c r="A13" s="29" t="s">
        <v>384</v>
      </c>
      <c r="B13" s="30">
        <v>42889</v>
      </c>
      <c r="C13" s="123">
        <v>1.2</v>
      </c>
      <c r="D13" s="29">
        <v>6</v>
      </c>
      <c r="E13" s="29" t="s">
        <v>384</v>
      </c>
      <c r="F13" s="30">
        <v>91395</v>
      </c>
      <c r="G13" s="123">
        <v>0.6</v>
      </c>
      <c r="H13" s="29">
        <v>6</v>
      </c>
      <c r="I13" s="29" t="s">
        <v>384</v>
      </c>
      <c r="J13" s="30">
        <v>40123</v>
      </c>
      <c r="K13" s="123">
        <v>0.8</v>
      </c>
      <c r="L13" s="29">
        <v>6</v>
      </c>
      <c r="M13" s="29" t="s">
        <v>384</v>
      </c>
      <c r="N13" s="30">
        <v>174407</v>
      </c>
      <c r="O13" s="123">
        <v>0.8</v>
      </c>
      <c r="P13" s="29">
        <v>6</v>
      </c>
      <c r="Q13" s="29" t="s">
        <v>384</v>
      </c>
      <c r="R13" s="30">
        <v>261804</v>
      </c>
      <c r="S13" s="123">
        <v>0.7</v>
      </c>
      <c r="T13" s="29">
        <v>6</v>
      </c>
    </row>
    <row r="14" spans="1:20" ht="13.5" thickBot="1">
      <c r="A14" s="29" t="s">
        <v>385</v>
      </c>
      <c r="B14" s="30">
        <v>42605</v>
      </c>
      <c r="C14" s="123">
        <v>-0.1</v>
      </c>
      <c r="D14" s="29">
        <v>7</v>
      </c>
      <c r="E14" s="29" t="s">
        <v>385</v>
      </c>
      <c r="F14" s="30">
        <v>88990</v>
      </c>
      <c r="G14" s="123">
        <v>-0.7</v>
      </c>
      <c r="H14" s="29">
        <v>7</v>
      </c>
      <c r="I14" s="29" t="s">
        <v>385</v>
      </c>
      <c r="J14" s="30">
        <v>38867</v>
      </c>
      <c r="K14" s="123">
        <v>-0.5</v>
      </c>
      <c r="L14" s="29">
        <v>7</v>
      </c>
      <c r="M14" s="29" t="s">
        <v>385</v>
      </c>
      <c r="N14" s="30">
        <v>170461</v>
      </c>
      <c r="O14" s="123">
        <v>-0.5</v>
      </c>
      <c r="P14" s="29">
        <v>7</v>
      </c>
      <c r="Q14" s="29" t="s">
        <v>385</v>
      </c>
      <c r="R14" s="30">
        <v>257983</v>
      </c>
      <c r="S14" s="123">
        <v>-0.4</v>
      </c>
      <c r="T14" s="29">
        <v>7</v>
      </c>
    </row>
    <row r="15" spans="1:20" ht="12.75">
      <c r="A15" s="154" t="s">
        <v>386</v>
      </c>
      <c r="B15" s="155">
        <v>126130</v>
      </c>
      <c r="C15" s="156">
        <v>0.7</v>
      </c>
      <c r="D15" s="154">
        <v>8</v>
      </c>
      <c r="E15" s="154" t="s">
        <v>386</v>
      </c>
      <c r="F15" s="155">
        <v>270004</v>
      </c>
      <c r="G15" s="156">
        <v>0.5</v>
      </c>
      <c r="H15" s="154">
        <v>8</v>
      </c>
      <c r="I15" s="154" t="s">
        <v>386</v>
      </c>
      <c r="J15" s="155">
        <v>118025</v>
      </c>
      <c r="K15" s="156">
        <v>0.5</v>
      </c>
      <c r="L15" s="154">
        <v>8</v>
      </c>
      <c r="M15" s="154" t="s">
        <v>386</v>
      </c>
      <c r="N15" s="155">
        <v>514160</v>
      </c>
      <c r="O15" s="156">
        <v>0.5</v>
      </c>
      <c r="P15" s="154">
        <v>8</v>
      </c>
      <c r="Q15" s="154" t="s">
        <v>386</v>
      </c>
      <c r="R15" s="155">
        <v>770090</v>
      </c>
      <c r="S15" s="156">
        <v>0.4</v>
      </c>
      <c r="T15" s="33">
        <v>8</v>
      </c>
    </row>
    <row r="16" spans="1:20" ht="12.75">
      <c r="A16" s="29" t="s">
        <v>387</v>
      </c>
      <c r="B16" s="30">
        <v>239217</v>
      </c>
      <c r="C16" s="123">
        <v>0.2</v>
      </c>
      <c r="D16" s="29">
        <v>9</v>
      </c>
      <c r="E16" s="29" t="s">
        <v>387</v>
      </c>
      <c r="F16" s="30">
        <v>518802</v>
      </c>
      <c r="G16" s="123">
        <v>-0.2</v>
      </c>
      <c r="H16" s="29">
        <v>9</v>
      </c>
      <c r="I16" s="29" t="s">
        <v>387</v>
      </c>
      <c r="J16" s="30">
        <v>225332</v>
      </c>
      <c r="K16" s="123">
        <v>-0.3</v>
      </c>
      <c r="L16" s="29">
        <v>9</v>
      </c>
      <c r="M16" s="29" t="s">
        <v>387</v>
      </c>
      <c r="N16" s="30">
        <v>983350</v>
      </c>
      <c r="O16" s="123">
        <v>-0.1</v>
      </c>
      <c r="P16" s="29">
        <v>9</v>
      </c>
      <c r="Q16" s="29" t="s">
        <v>387</v>
      </c>
      <c r="R16" s="30">
        <v>1459816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388</v>
      </c>
      <c r="B19" s="30">
        <v>41170</v>
      </c>
      <c r="C19" s="123">
        <v>1.7</v>
      </c>
      <c r="D19" s="29">
        <v>10</v>
      </c>
      <c r="E19" s="29" t="s">
        <v>388</v>
      </c>
      <c r="F19" s="30">
        <v>90399</v>
      </c>
      <c r="G19" s="123">
        <v>1</v>
      </c>
      <c r="H19" s="29">
        <v>10</v>
      </c>
      <c r="I19" s="29" t="s">
        <v>388</v>
      </c>
      <c r="J19" s="30">
        <v>39480</v>
      </c>
      <c r="K19" s="123">
        <v>1.7</v>
      </c>
      <c r="L19" s="29">
        <v>10</v>
      </c>
      <c r="M19" s="29" t="s">
        <v>388</v>
      </c>
      <c r="N19" s="30">
        <v>171048</v>
      </c>
      <c r="O19" s="123">
        <v>1.3</v>
      </c>
      <c r="P19" s="29">
        <v>10</v>
      </c>
      <c r="Q19" s="29" t="s">
        <v>388</v>
      </c>
      <c r="R19" s="30">
        <v>263156</v>
      </c>
      <c r="S19" s="123">
        <v>1.4</v>
      </c>
      <c r="T19" s="29">
        <v>10</v>
      </c>
    </row>
    <row r="20" spans="1:20" ht="12.75">
      <c r="A20" s="29" t="s">
        <v>389</v>
      </c>
      <c r="B20" s="30">
        <v>42922</v>
      </c>
      <c r="C20" s="123">
        <v>1.4</v>
      </c>
      <c r="D20" s="29">
        <v>11</v>
      </c>
      <c r="E20" s="29" t="s">
        <v>389</v>
      </c>
      <c r="F20" s="30">
        <v>92484</v>
      </c>
      <c r="G20" s="123">
        <v>0.6</v>
      </c>
      <c r="H20" s="29">
        <v>11</v>
      </c>
      <c r="I20" s="29" t="s">
        <v>389</v>
      </c>
      <c r="J20" s="30">
        <v>39494</v>
      </c>
      <c r="K20" s="123">
        <v>1.7</v>
      </c>
      <c r="L20" s="29">
        <v>11</v>
      </c>
      <c r="M20" s="29" t="s">
        <v>389</v>
      </c>
      <c r="N20" s="30">
        <v>174900</v>
      </c>
      <c r="O20" s="123">
        <v>1</v>
      </c>
      <c r="P20" s="29">
        <v>11</v>
      </c>
      <c r="Q20" s="29" t="s">
        <v>389</v>
      </c>
      <c r="R20" s="30">
        <v>266938</v>
      </c>
      <c r="S20" s="123">
        <v>1.3</v>
      </c>
      <c r="T20" s="29">
        <v>11</v>
      </c>
    </row>
    <row r="21" spans="1:20" ht="13.5" thickBot="1">
      <c r="A21" s="29" t="s">
        <v>390</v>
      </c>
      <c r="B21" s="30">
        <v>39745</v>
      </c>
      <c r="C21" s="123">
        <v>1.7</v>
      </c>
      <c r="D21" s="29">
        <v>12</v>
      </c>
      <c r="E21" s="29" t="s">
        <v>390</v>
      </c>
      <c r="F21" s="30">
        <v>83814</v>
      </c>
      <c r="G21" s="123">
        <v>0.7</v>
      </c>
      <c r="H21" s="29">
        <v>12</v>
      </c>
      <c r="I21" s="29" t="s">
        <v>390</v>
      </c>
      <c r="J21" s="30">
        <v>36182</v>
      </c>
      <c r="K21" s="123">
        <v>1.9</v>
      </c>
      <c r="L21" s="29">
        <v>12</v>
      </c>
      <c r="M21" s="29" t="s">
        <v>390</v>
      </c>
      <c r="N21" s="30">
        <v>159741</v>
      </c>
      <c r="O21" s="123">
        <v>1.2</v>
      </c>
      <c r="P21" s="29">
        <v>12</v>
      </c>
      <c r="Q21" s="29" t="s">
        <v>390</v>
      </c>
      <c r="R21" s="30">
        <v>241057</v>
      </c>
      <c r="S21" s="123">
        <v>1.3</v>
      </c>
      <c r="T21" s="29">
        <v>12</v>
      </c>
    </row>
    <row r="22" spans="1:20" ht="12.75">
      <c r="A22" s="154" t="s">
        <v>391</v>
      </c>
      <c r="B22" s="155">
        <v>123837</v>
      </c>
      <c r="C22" s="156">
        <v>1.6</v>
      </c>
      <c r="D22" s="154">
        <v>13</v>
      </c>
      <c r="E22" s="154" t="s">
        <v>391</v>
      </c>
      <c r="F22" s="155">
        <v>266697</v>
      </c>
      <c r="G22" s="156">
        <v>0.8</v>
      </c>
      <c r="H22" s="154">
        <v>13</v>
      </c>
      <c r="I22" s="154" t="s">
        <v>391</v>
      </c>
      <c r="J22" s="155">
        <v>115155</v>
      </c>
      <c r="K22" s="156">
        <v>1.7</v>
      </c>
      <c r="L22" s="154">
        <v>13</v>
      </c>
      <c r="M22" s="154" t="s">
        <v>391</v>
      </c>
      <c r="N22" s="155">
        <v>505689</v>
      </c>
      <c r="O22" s="156">
        <v>1.2</v>
      </c>
      <c r="P22" s="154">
        <v>13</v>
      </c>
      <c r="Q22" s="154" t="s">
        <v>391</v>
      </c>
      <c r="R22" s="155">
        <v>771152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392</v>
      </c>
      <c r="B25" s="30">
        <v>41633</v>
      </c>
      <c r="C25" s="123">
        <v>2.3</v>
      </c>
      <c r="D25" s="29">
        <v>14</v>
      </c>
      <c r="E25" s="29" t="s">
        <v>392</v>
      </c>
      <c r="F25" s="30">
        <v>91670</v>
      </c>
      <c r="G25" s="123">
        <v>1.6</v>
      </c>
      <c r="H25" s="29">
        <v>14</v>
      </c>
      <c r="I25" s="29" t="s">
        <v>392</v>
      </c>
      <c r="J25" s="30">
        <v>38723</v>
      </c>
      <c r="K25" s="123">
        <v>1.9</v>
      </c>
      <c r="L25" s="29">
        <v>14</v>
      </c>
      <c r="M25" s="29" t="s">
        <v>392</v>
      </c>
      <c r="N25" s="30">
        <v>172026</v>
      </c>
      <c r="O25" s="123">
        <v>1.8</v>
      </c>
      <c r="P25" s="29">
        <v>14</v>
      </c>
      <c r="Q25" s="29" t="s">
        <v>392</v>
      </c>
      <c r="R25" s="30">
        <v>257591</v>
      </c>
      <c r="S25" s="123">
        <v>1.8</v>
      </c>
      <c r="T25" s="29">
        <v>14</v>
      </c>
    </row>
    <row r="26" spans="1:20" ht="12.75">
      <c r="A26" s="29" t="s">
        <v>393</v>
      </c>
      <c r="B26" s="30">
        <v>39443</v>
      </c>
      <c r="C26" s="123">
        <v>-0.3</v>
      </c>
      <c r="D26" s="29">
        <v>15</v>
      </c>
      <c r="E26" s="29" t="s">
        <v>393</v>
      </c>
      <c r="F26" s="30">
        <v>84844</v>
      </c>
      <c r="G26" s="123">
        <v>-0.2</v>
      </c>
      <c r="H26" s="29">
        <v>15</v>
      </c>
      <c r="I26" s="29" t="s">
        <v>393</v>
      </c>
      <c r="J26" s="30">
        <v>36512</v>
      </c>
      <c r="K26" s="123">
        <v>-0.3</v>
      </c>
      <c r="L26" s="29">
        <v>15</v>
      </c>
      <c r="M26" s="29" t="s">
        <v>393</v>
      </c>
      <c r="N26" s="30">
        <v>160799</v>
      </c>
      <c r="O26" s="123">
        <v>-0.2</v>
      </c>
      <c r="P26" s="29">
        <v>15</v>
      </c>
      <c r="Q26" s="29" t="s">
        <v>393</v>
      </c>
      <c r="R26" s="30">
        <v>238593</v>
      </c>
      <c r="S26" s="123">
        <v>-0.4</v>
      </c>
      <c r="T26" s="29">
        <v>15</v>
      </c>
    </row>
    <row r="27" spans="1:20" ht="13.5" thickBot="1">
      <c r="A27" s="29" t="s">
        <v>394</v>
      </c>
      <c r="B27" s="30">
        <v>39793</v>
      </c>
      <c r="C27" s="123">
        <v>1.3</v>
      </c>
      <c r="D27" s="29">
        <v>16</v>
      </c>
      <c r="E27" s="29" t="s">
        <v>394</v>
      </c>
      <c r="F27" s="30">
        <v>85723</v>
      </c>
      <c r="G27" s="123">
        <v>0.6</v>
      </c>
      <c r="H27" s="29">
        <v>16</v>
      </c>
      <c r="I27" s="29" t="s">
        <v>394</v>
      </c>
      <c r="J27" s="30">
        <v>37767</v>
      </c>
      <c r="K27" s="123">
        <v>0.8</v>
      </c>
      <c r="L27" s="29">
        <v>16</v>
      </c>
      <c r="M27" s="29" t="s">
        <v>394</v>
      </c>
      <c r="N27" s="30">
        <v>163283</v>
      </c>
      <c r="O27" s="123">
        <v>0.8</v>
      </c>
      <c r="P27" s="29">
        <v>16</v>
      </c>
      <c r="Q27" s="29" t="s">
        <v>394</v>
      </c>
      <c r="R27" s="30">
        <v>239713</v>
      </c>
      <c r="S27" s="123">
        <v>0.9</v>
      </c>
      <c r="T27" s="29">
        <v>16</v>
      </c>
    </row>
    <row r="28" spans="1:20" ht="12.75">
      <c r="A28" s="154" t="s">
        <v>395</v>
      </c>
      <c r="B28" s="155">
        <v>120869</v>
      </c>
      <c r="C28" s="156">
        <v>1.1</v>
      </c>
      <c r="D28" s="154">
        <v>17</v>
      </c>
      <c r="E28" s="154" t="s">
        <v>395</v>
      </c>
      <c r="F28" s="155">
        <v>262236</v>
      </c>
      <c r="G28" s="156">
        <v>0.7</v>
      </c>
      <c r="H28" s="154">
        <v>17</v>
      </c>
      <c r="I28" s="154" t="s">
        <v>395</v>
      </c>
      <c r="J28" s="155">
        <v>113002</v>
      </c>
      <c r="K28" s="156">
        <v>0.8</v>
      </c>
      <c r="L28" s="154">
        <v>17</v>
      </c>
      <c r="M28" s="154" t="s">
        <v>395</v>
      </c>
      <c r="N28" s="155">
        <v>496108</v>
      </c>
      <c r="O28" s="156">
        <v>0.8</v>
      </c>
      <c r="P28" s="154">
        <v>17</v>
      </c>
      <c r="Q28" s="154" t="s">
        <v>395</v>
      </c>
      <c r="R28" s="155">
        <v>735897</v>
      </c>
      <c r="S28" s="156">
        <v>0.8</v>
      </c>
      <c r="T28" s="33">
        <v>17</v>
      </c>
    </row>
    <row r="29" spans="1:20" ht="13.5" thickBot="1">
      <c r="A29" s="164" t="s">
        <v>396</v>
      </c>
      <c r="B29" s="165">
        <v>244707</v>
      </c>
      <c r="C29" s="166">
        <v>1.4</v>
      </c>
      <c r="D29" s="164">
        <v>18</v>
      </c>
      <c r="E29" s="164" t="s">
        <v>396</v>
      </c>
      <c r="F29" s="165">
        <v>528933</v>
      </c>
      <c r="G29" s="166">
        <v>0.7</v>
      </c>
      <c r="H29" s="164">
        <v>18</v>
      </c>
      <c r="I29" s="164" t="s">
        <v>396</v>
      </c>
      <c r="J29" s="165">
        <v>228158</v>
      </c>
      <c r="K29" s="166">
        <v>1.3</v>
      </c>
      <c r="L29" s="164">
        <v>18</v>
      </c>
      <c r="M29" s="164" t="s">
        <v>396</v>
      </c>
      <c r="N29" s="165">
        <v>1001798</v>
      </c>
      <c r="O29" s="166">
        <v>1</v>
      </c>
      <c r="P29" s="164">
        <v>18</v>
      </c>
      <c r="Q29" s="164" t="s">
        <v>396</v>
      </c>
      <c r="R29" s="165">
        <v>1507048</v>
      </c>
      <c r="S29" s="166">
        <v>1.1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29</v>
      </c>
      <c r="B32" s="158">
        <v>483924</v>
      </c>
      <c r="C32" s="159">
        <v>0.8</v>
      </c>
      <c r="D32" s="157">
        <v>19</v>
      </c>
      <c r="E32" s="157" t="s">
        <v>29</v>
      </c>
      <c r="F32" s="158">
        <v>1047735</v>
      </c>
      <c r="G32" s="159">
        <v>0.2</v>
      </c>
      <c r="H32" s="157">
        <v>19</v>
      </c>
      <c r="I32" s="157" t="s">
        <v>29</v>
      </c>
      <c r="J32" s="158">
        <v>453490</v>
      </c>
      <c r="K32" s="159">
        <v>0.5</v>
      </c>
      <c r="L32" s="157">
        <v>19</v>
      </c>
      <c r="M32" s="157" t="s">
        <v>29</v>
      </c>
      <c r="N32" s="158">
        <v>1985148</v>
      </c>
      <c r="O32" s="159">
        <v>0.4</v>
      </c>
      <c r="P32" s="157">
        <v>19</v>
      </c>
      <c r="Q32" s="157" t="s">
        <v>29</v>
      </c>
      <c r="R32" s="158">
        <v>2966864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397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375</v>
      </c>
      <c r="D35" s="53"/>
      <c r="E35" s="68" t="s">
        <v>104</v>
      </c>
      <c r="F35" s="101"/>
      <c r="G35" s="122" t="s">
        <v>375</v>
      </c>
      <c r="H35" s="53"/>
      <c r="I35" s="68" t="s">
        <v>117</v>
      </c>
      <c r="J35" s="101"/>
      <c r="K35" s="122" t="s">
        <v>375</v>
      </c>
      <c r="L35" s="53"/>
      <c r="M35" s="68" t="s">
        <v>399</v>
      </c>
      <c r="N35" s="101"/>
      <c r="O35" s="122" t="s">
        <v>375</v>
      </c>
      <c r="P35" s="53"/>
      <c r="Q35" s="68" t="s">
        <v>129</v>
      </c>
      <c r="R35" s="101"/>
      <c r="S35" s="122" t="s">
        <v>375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379</v>
      </c>
      <c r="B37" s="30">
        <v>36997</v>
      </c>
      <c r="C37" s="123">
        <v>-0.8</v>
      </c>
      <c r="D37" s="29">
        <v>20</v>
      </c>
      <c r="E37" s="29" t="s">
        <v>379</v>
      </c>
      <c r="F37" s="30">
        <v>81338</v>
      </c>
      <c r="G37" s="123">
        <v>-1.1</v>
      </c>
      <c r="H37" s="29">
        <v>20</v>
      </c>
      <c r="I37" s="29" t="s">
        <v>379</v>
      </c>
      <c r="J37" s="30">
        <v>34782</v>
      </c>
      <c r="K37" s="123">
        <v>-2.3</v>
      </c>
      <c r="L37" s="29">
        <v>20</v>
      </c>
      <c r="M37" s="29" t="s">
        <v>379</v>
      </c>
      <c r="N37" s="30">
        <v>153117</v>
      </c>
      <c r="O37" s="123">
        <v>-1.3</v>
      </c>
      <c r="P37" s="29">
        <v>20</v>
      </c>
      <c r="Q37" s="29" t="s">
        <v>379</v>
      </c>
      <c r="R37" s="30">
        <v>223754</v>
      </c>
      <c r="S37" s="123">
        <v>-1.3</v>
      </c>
      <c r="T37" s="29">
        <v>20</v>
      </c>
    </row>
    <row r="38" spans="1:20" ht="12.75">
      <c r="A38" s="29" t="s">
        <v>380</v>
      </c>
      <c r="B38" s="30">
        <v>34872</v>
      </c>
      <c r="C38" s="123">
        <v>-1</v>
      </c>
      <c r="D38" s="29">
        <v>21</v>
      </c>
      <c r="E38" s="29" t="s">
        <v>380</v>
      </c>
      <c r="F38" s="30">
        <v>77126</v>
      </c>
      <c r="G38" s="123">
        <v>-0.7</v>
      </c>
      <c r="H38" s="29">
        <v>21</v>
      </c>
      <c r="I38" s="29" t="s">
        <v>380</v>
      </c>
      <c r="J38" s="30">
        <v>33126</v>
      </c>
      <c r="K38" s="123">
        <v>-1.2</v>
      </c>
      <c r="L38" s="29">
        <v>21</v>
      </c>
      <c r="M38" s="29" t="s">
        <v>380</v>
      </c>
      <c r="N38" s="30">
        <v>145124</v>
      </c>
      <c r="O38" s="123">
        <v>-0.9</v>
      </c>
      <c r="P38" s="29">
        <v>21</v>
      </c>
      <c r="Q38" s="29" t="s">
        <v>380</v>
      </c>
      <c r="R38" s="30">
        <v>212593</v>
      </c>
      <c r="S38" s="123">
        <v>-0.9</v>
      </c>
      <c r="T38" s="29">
        <v>21</v>
      </c>
    </row>
    <row r="39" spans="1:20" ht="13.5" thickBot="1">
      <c r="A39" s="29" t="s">
        <v>381</v>
      </c>
      <c r="B39" s="30">
        <v>40734</v>
      </c>
      <c r="C39" s="123">
        <v>0.4</v>
      </c>
      <c r="D39" s="29">
        <v>22</v>
      </c>
      <c r="E39" s="29" t="s">
        <v>381</v>
      </c>
      <c r="F39" s="30">
        <v>89203</v>
      </c>
      <c r="G39" s="123">
        <v>0.3</v>
      </c>
      <c r="H39" s="29">
        <v>22</v>
      </c>
      <c r="I39" s="29" t="s">
        <v>381</v>
      </c>
      <c r="J39" s="30">
        <v>38276</v>
      </c>
      <c r="K39" s="123">
        <v>0.3</v>
      </c>
      <c r="L39" s="29">
        <v>22</v>
      </c>
      <c r="M39" s="29" t="s">
        <v>381</v>
      </c>
      <c r="N39" s="30">
        <v>168212</v>
      </c>
      <c r="O39" s="123">
        <v>0.3</v>
      </c>
      <c r="P39" s="29">
        <v>22</v>
      </c>
      <c r="Q39" s="29" t="s">
        <v>381</v>
      </c>
      <c r="R39" s="30">
        <v>249105</v>
      </c>
      <c r="S39" s="123">
        <v>0.2</v>
      </c>
      <c r="T39" s="29">
        <v>22</v>
      </c>
    </row>
    <row r="40" spans="1:20" ht="12.75">
      <c r="A40" s="154" t="s">
        <v>382</v>
      </c>
      <c r="B40" s="155">
        <v>112603</v>
      </c>
      <c r="C40" s="156">
        <v>-0.4</v>
      </c>
      <c r="D40" s="154">
        <v>23</v>
      </c>
      <c r="E40" s="154" t="s">
        <v>382</v>
      </c>
      <c r="F40" s="155">
        <v>247667</v>
      </c>
      <c r="G40" s="156">
        <v>-0.5</v>
      </c>
      <c r="H40" s="154">
        <v>23</v>
      </c>
      <c r="I40" s="154" t="s">
        <v>382</v>
      </c>
      <c r="J40" s="155">
        <v>106184</v>
      </c>
      <c r="K40" s="156">
        <v>-1</v>
      </c>
      <c r="L40" s="154">
        <v>23</v>
      </c>
      <c r="M40" s="154" t="s">
        <v>382</v>
      </c>
      <c r="N40" s="155">
        <v>466453</v>
      </c>
      <c r="O40" s="156">
        <v>-0.6</v>
      </c>
      <c r="P40" s="154">
        <v>23</v>
      </c>
      <c r="Q40" s="154" t="s">
        <v>382</v>
      </c>
      <c r="R40" s="155">
        <v>685451</v>
      </c>
      <c r="S40" s="156">
        <v>-0.6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383</v>
      </c>
      <c r="B43" s="30">
        <v>41399</v>
      </c>
      <c r="C43" s="123">
        <v>1.9</v>
      </c>
      <c r="D43" s="29">
        <v>24</v>
      </c>
      <c r="E43" s="29" t="s">
        <v>383</v>
      </c>
      <c r="F43" s="30">
        <v>90713</v>
      </c>
      <c r="G43" s="123">
        <v>1.2</v>
      </c>
      <c r="H43" s="29">
        <v>24</v>
      </c>
      <c r="I43" s="29" t="s">
        <v>383</v>
      </c>
      <c r="J43" s="30">
        <v>39320</v>
      </c>
      <c r="K43" s="123">
        <v>0.7</v>
      </c>
      <c r="L43" s="29">
        <v>24</v>
      </c>
      <c r="M43" s="29" t="s">
        <v>383</v>
      </c>
      <c r="N43" s="30">
        <v>171432</v>
      </c>
      <c r="O43" s="123">
        <v>1.3</v>
      </c>
      <c r="P43" s="29">
        <v>24</v>
      </c>
      <c r="Q43" s="29" t="s">
        <v>383</v>
      </c>
      <c r="R43" s="30">
        <v>254859</v>
      </c>
      <c r="S43" s="123">
        <v>1.8</v>
      </c>
      <c r="T43" s="29">
        <v>24</v>
      </c>
    </row>
    <row r="44" spans="1:20" ht="12.75">
      <c r="A44" s="29" t="s">
        <v>384</v>
      </c>
      <c r="B44" s="30"/>
      <c r="C44" s="123"/>
      <c r="D44" s="29">
        <v>25</v>
      </c>
      <c r="E44" s="29" t="s">
        <v>384</v>
      </c>
      <c r="F44" s="30"/>
      <c r="G44" s="123"/>
      <c r="H44" s="29">
        <v>25</v>
      </c>
      <c r="I44" s="29" t="s">
        <v>384</v>
      </c>
      <c r="J44" s="30"/>
      <c r="K44" s="123"/>
      <c r="L44" s="29">
        <v>25</v>
      </c>
      <c r="M44" s="29" t="s">
        <v>384</v>
      </c>
      <c r="N44" s="30"/>
      <c r="O44" s="123"/>
      <c r="P44" s="29">
        <v>25</v>
      </c>
      <c r="Q44" s="29" t="s">
        <v>384</v>
      </c>
      <c r="R44" s="30"/>
      <c r="S44" s="123"/>
      <c r="T44" s="29">
        <v>25</v>
      </c>
    </row>
    <row r="45" spans="1:20" ht="13.5" thickBot="1">
      <c r="A45" s="29" t="s">
        <v>385</v>
      </c>
      <c r="B45" s="30"/>
      <c r="C45" s="123"/>
      <c r="D45" s="29">
        <v>26</v>
      </c>
      <c r="E45" s="29" t="s">
        <v>385</v>
      </c>
      <c r="F45" s="30"/>
      <c r="G45" s="123"/>
      <c r="H45" s="29">
        <v>26</v>
      </c>
      <c r="I45" s="29" t="s">
        <v>385</v>
      </c>
      <c r="J45" s="30"/>
      <c r="K45" s="123"/>
      <c r="L45" s="29">
        <v>26</v>
      </c>
      <c r="M45" s="29" t="s">
        <v>385</v>
      </c>
      <c r="N45" s="30"/>
      <c r="O45" s="123"/>
      <c r="P45" s="29">
        <v>26</v>
      </c>
      <c r="Q45" s="29" t="s">
        <v>385</v>
      </c>
      <c r="R45" s="30"/>
      <c r="S45" s="123"/>
      <c r="T45" s="29">
        <v>26</v>
      </c>
    </row>
    <row r="46" spans="1:20" ht="12.75">
      <c r="A46" s="154" t="s">
        <v>386</v>
      </c>
      <c r="B46" s="155">
        <v>41399</v>
      </c>
      <c r="C46" s="156">
        <v>1.9</v>
      </c>
      <c r="D46" s="154">
        <v>27</v>
      </c>
      <c r="E46" s="154" t="s">
        <v>386</v>
      </c>
      <c r="F46" s="155">
        <v>90713</v>
      </c>
      <c r="G46" s="156">
        <v>1.2</v>
      </c>
      <c r="H46" s="154">
        <v>27</v>
      </c>
      <c r="I46" s="154" t="s">
        <v>386</v>
      </c>
      <c r="J46" s="155">
        <v>39320</v>
      </c>
      <c r="K46" s="156">
        <v>0.7</v>
      </c>
      <c r="L46" s="154">
        <v>27</v>
      </c>
      <c r="M46" s="154" t="s">
        <v>386</v>
      </c>
      <c r="N46" s="155">
        <v>171432</v>
      </c>
      <c r="O46" s="156">
        <v>1.3</v>
      </c>
      <c r="P46" s="154">
        <v>27</v>
      </c>
      <c r="Q46" s="154" t="s">
        <v>386</v>
      </c>
      <c r="R46" s="155">
        <v>254859</v>
      </c>
      <c r="S46" s="156">
        <v>1.8</v>
      </c>
      <c r="T46" s="33">
        <v>27</v>
      </c>
    </row>
    <row r="47" spans="1:20" ht="12.75">
      <c r="A47" s="29" t="s">
        <v>387</v>
      </c>
      <c r="B47" s="30">
        <v>154002</v>
      </c>
      <c r="C47" s="123">
        <v>0.2</v>
      </c>
      <c r="D47" s="29">
        <v>28</v>
      </c>
      <c r="E47" s="29" t="s">
        <v>387</v>
      </c>
      <c r="F47" s="30">
        <v>338380</v>
      </c>
      <c r="G47" s="123">
        <v>0</v>
      </c>
      <c r="H47" s="29">
        <v>28</v>
      </c>
      <c r="I47" s="29" t="s">
        <v>387</v>
      </c>
      <c r="J47" s="30">
        <v>145504</v>
      </c>
      <c r="K47" s="123">
        <v>-0.6</v>
      </c>
      <c r="L47" s="29">
        <v>28</v>
      </c>
      <c r="M47" s="29" t="s">
        <v>387</v>
      </c>
      <c r="N47" s="30">
        <v>637886</v>
      </c>
      <c r="O47" s="123">
        <v>-0.1</v>
      </c>
      <c r="P47" s="29">
        <v>28</v>
      </c>
      <c r="Q47" s="29" t="s">
        <v>387</v>
      </c>
      <c r="R47" s="30">
        <v>940310</v>
      </c>
      <c r="S47" s="123">
        <v>0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388</v>
      </c>
      <c r="B50" s="30"/>
      <c r="C50" s="123"/>
      <c r="D50" s="29">
        <v>29</v>
      </c>
      <c r="E50" s="29" t="s">
        <v>388</v>
      </c>
      <c r="F50" s="30"/>
      <c r="G50" s="123"/>
      <c r="H50" s="29">
        <v>29</v>
      </c>
      <c r="I50" s="29" t="s">
        <v>388</v>
      </c>
      <c r="J50" s="30"/>
      <c r="K50" s="123"/>
      <c r="L50" s="29">
        <v>29</v>
      </c>
      <c r="M50" s="29" t="s">
        <v>388</v>
      </c>
      <c r="N50" s="30"/>
      <c r="O50" s="123"/>
      <c r="P50" s="29">
        <v>29</v>
      </c>
      <c r="Q50" s="29" t="s">
        <v>388</v>
      </c>
      <c r="R50" s="30"/>
      <c r="S50" s="123"/>
      <c r="T50" s="29">
        <v>29</v>
      </c>
    </row>
    <row r="51" spans="1:20" ht="12.75">
      <c r="A51" s="29" t="s">
        <v>389</v>
      </c>
      <c r="B51" s="30"/>
      <c r="C51" s="123"/>
      <c r="D51" s="29">
        <v>30</v>
      </c>
      <c r="E51" s="29" t="s">
        <v>389</v>
      </c>
      <c r="F51" s="30"/>
      <c r="G51" s="123"/>
      <c r="H51" s="29">
        <v>30</v>
      </c>
      <c r="I51" s="29" t="s">
        <v>389</v>
      </c>
      <c r="J51" s="30"/>
      <c r="K51" s="123"/>
      <c r="L51" s="29">
        <v>30</v>
      </c>
      <c r="M51" s="29" t="s">
        <v>389</v>
      </c>
      <c r="N51" s="30"/>
      <c r="O51" s="123"/>
      <c r="P51" s="29">
        <v>30</v>
      </c>
      <c r="Q51" s="29" t="s">
        <v>389</v>
      </c>
      <c r="R51" s="30"/>
      <c r="S51" s="123"/>
      <c r="T51" s="29">
        <v>30</v>
      </c>
    </row>
    <row r="52" spans="1:20" ht="13.5" thickBot="1">
      <c r="A52" s="29" t="s">
        <v>390</v>
      </c>
      <c r="B52" s="30"/>
      <c r="C52" s="123"/>
      <c r="D52" s="29">
        <v>31</v>
      </c>
      <c r="E52" s="29" t="s">
        <v>390</v>
      </c>
      <c r="F52" s="30"/>
      <c r="G52" s="123"/>
      <c r="H52" s="29">
        <v>31</v>
      </c>
      <c r="I52" s="29" t="s">
        <v>390</v>
      </c>
      <c r="J52" s="30"/>
      <c r="K52" s="123"/>
      <c r="L52" s="29">
        <v>31</v>
      </c>
      <c r="M52" s="29" t="s">
        <v>390</v>
      </c>
      <c r="N52" s="30"/>
      <c r="O52" s="123"/>
      <c r="P52" s="29">
        <v>31</v>
      </c>
      <c r="Q52" s="29" t="s">
        <v>390</v>
      </c>
      <c r="R52" s="30"/>
      <c r="S52" s="123"/>
      <c r="T52" s="29">
        <v>31</v>
      </c>
    </row>
    <row r="53" spans="1:20" ht="12.75">
      <c r="A53" s="154" t="s">
        <v>391</v>
      </c>
      <c r="B53" s="155">
        <v>0</v>
      </c>
      <c r="C53" s="156"/>
      <c r="D53" s="154">
        <v>32</v>
      </c>
      <c r="E53" s="154" t="s">
        <v>391</v>
      </c>
      <c r="F53" s="155">
        <v>0</v>
      </c>
      <c r="G53" s="156"/>
      <c r="H53" s="154">
        <v>32</v>
      </c>
      <c r="I53" s="154" t="s">
        <v>391</v>
      </c>
      <c r="J53" s="155">
        <v>0</v>
      </c>
      <c r="K53" s="156"/>
      <c r="L53" s="154">
        <v>32</v>
      </c>
      <c r="M53" s="154" t="s">
        <v>391</v>
      </c>
      <c r="N53" s="155">
        <v>0</v>
      </c>
      <c r="O53" s="156"/>
      <c r="P53" s="154">
        <v>32</v>
      </c>
      <c r="Q53" s="154" t="s">
        <v>391</v>
      </c>
      <c r="R53" s="155">
        <v>0</v>
      </c>
      <c r="S53" s="156"/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392</v>
      </c>
      <c r="B56" s="30"/>
      <c r="C56" s="123"/>
      <c r="D56" s="29">
        <v>33</v>
      </c>
      <c r="E56" s="29" t="s">
        <v>392</v>
      </c>
      <c r="F56" s="30"/>
      <c r="G56" s="123"/>
      <c r="H56" s="29">
        <v>33</v>
      </c>
      <c r="I56" s="29" t="s">
        <v>392</v>
      </c>
      <c r="J56" s="30"/>
      <c r="K56" s="123"/>
      <c r="L56" s="29">
        <v>33</v>
      </c>
      <c r="M56" s="29" t="s">
        <v>392</v>
      </c>
      <c r="N56" s="30"/>
      <c r="O56" s="123"/>
      <c r="P56" s="29">
        <v>33</v>
      </c>
      <c r="Q56" s="29" t="s">
        <v>392</v>
      </c>
      <c r="R56" s="30"/>
      <c r="S56" s="123"/>
      <c r="T56" s="29">
        <v>33</v>
      </c>
    </row>
    <row r="57" spans="1:20" ht="12.75">
      <c r="A57" s="29" t="s">
        <v>393</v>
      </c>
      <c r="B57" s="30"/>
      <c r="C57" s="123"/>
      <c r="D57" s="29">
        <v>34</v>
      </c>
      <c r="E57" s="29" t="s">
        <v>393</v>
      </c>
      <c r="F57" s="30"/>
      <c r="G57" s="123"/>
      <c r="H57" s="29">
        <v>34</v>
      </c>
      <c r="I57" s="29" t="s">
        <v>393</v>
      </c>
      <c r="J57" s="30"/>
      <c r="K57" s="123"/>
      <c r="L57" s="29">
        <v>34</v>
      </c>
      <c r="M57" s="29" t="s">
        <v>393</v>
      </c>
      <c r="N57" s="30"/>
      <c r="O57" s="123"/>
      <c r="P57" s="29">
        <v>34</v>
      </c>
      <c r="Q57" s="29" t="s">
        <v>393</v>
      </c>
      <c r="R57" s="30"/>
      <c r="S57" s="123"/>
      <c r="T57" s="29">
        <v>34</v>
      </c>
    </row>
    <row r="58" spans="1:20" ht="13.5" thickBot="1">
      <c r="A58" s="29" t="s">
        <v>394</v>
      </c>
      <c r="B58" s="30"/>
      <c r="C58" s="123"/>
      <c r="D58" s="29">
        <v>35</v>
      </c>
      <c r="E58" s="29" t="s">
        <v>394</v>
      </c>
      <c r="F58" s="30"/>
      <c r="G58" s="123"/>
      <c r="H58" s="29">
        <v>35</v>
      </c>
      <c r="I58" s="29" t="s">
        <v>394</v>
      </c>
      <c r="J58" s="30"/>
      <c r="K58" s="123"/>
      <c r="L58" s="29">
        <v>35</v>
      </c>
      <c r="M58" s="29" t="s">
        <v>394</v>
      </c>
      <c r="N58" s="30"/>
      <c r="O58" s="123"/>
      <c r="P58" s="29">
        <v>35</v>
      </c>
      <c r="Q58" s="29" t="s">
        <v>394</v>
      </c>
      <c r="R58" s="30"/>
      <c r="S58" s="123"/>
      <c r="T58" s="29">
        <v>35</v>
      </c>
    </row>
    <row r="59" spans="1:20" ht="12.75">
      <c r="A59" s="154" t="s">
        <v>395</v>
      </c>
      <c r="B59" s="155">
        <v>0</v>
      </c>
      <c r="C59" s="156"/>
      <c r="D59" s="154">
        <v>36</v>
      </c>
      <c r="E59" s="154" t="s">
        <v>395</v>
      </c>
      <c r="F59" s="155">
        <v>0</v>
      </c>
      <c r="G59" s="156"/>
      <c r="H59" s="154">
        <v>36</v>
      </c>
      <c r="I59" s="154" t="s">
        <v>395</v>
      </c>
      <c r="J59" s="155">
        <v>0</v>
      </c>
      <c r="K59" s="156"/>
      <c r="L59" s="154">
        <v>36</v>
      </c>
      <c r="M59" s="154" t="s">
        <v>395</v>
      </c>
      <c r="N59" s="155">
        <v>0</v>
      </c>
      <c r="O59" s="156"/>
      <c r="P59" s="154">
        <v>36</v>
      </c>
      <c r="Q59" s="154" t="s">
        <v>395</v>
      </c>
      <c r="R59" s="155">
        <v>0</v>
      </c>
      <c r="S59" s="156"/>
      <c r="T59" s="33">
        <v>36</v>
      </c>
    </row>
    <row r="60" spans="1:20" ht="12.75">
      <c r="A60" s="29" t="s">
        <v>396</v>
      </c>
      <c r="B60" s="30">
        <v>0</v>
      </c>
      <c r="C60" s="123"/>
      <c r="D60" s="29">
        <v>37</v>
      </c>
      <c r="E60" s="29" t="s">
        <v>396</v>
      </c>
      <c r="F60" s="30">
        <v>0</v>
      </c>
      <c r="G60" s="123"/>
      <c r="H60" s="29">
        <v>37</v>
      </c>
      <c r="I60" s="29" t="s">
        <v>396</v>
      </c>
      <c r="J60" s="30">
        <v>0</v>
      </c>
      <c r="K60" s="123"/>
      <c r="L60" s="29">
        <v>37</v>
      </c>
      <c r="M60" s="29" t="s">
        <v>396</v>
      </c>
      <c r="N60" s="30">
        <v>0</v>
      </c>
      <c r="O60" s="123"/>
      <c r="P60" s="29">
        <v>37</v>
      </c>
      <c r="Q60" s="29" t="s">
        <v>396</v>
      </c>
      <c r="R60" s="30">
        <v>0</v>
      </c>
      <c r="S60" s="123"/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29</v>
      </c>
      <c r="B63" s="158">
        <v>154002</v>
      </c>
      <c r="C63" s="159">
        <v>0.2</v>
      </c>
      <c r="D63" s="157">
        <v>38</v>
      </c>
      <c r="E63" s="157" t="s">
        <v>29</v>
      </c>
      <c r="F63" s="158">
        <v>338380</v>
      </c>
      <c r="G63" s="159">
        <v>0</v>
      </c>
      <c r="H63" s="157">
        <v>38</v>
      </c>
      <c r="I63" s="157" t="s">
        <v>29</v>
      </c>
      <c r="J63" s="158">
        <v>145504</v>
      </c>
      <c r="K63" s="159">
        <v>-0.6</v>
      </c>
      <c r="L63" s="157">
        <v>38</v>
      </c>
      <c r="M63" s="157" t="s">
        <v>29</v>
      </c>
      <c r="N63" s="158">
        <v>637886</v>
      </c>
      <c r="O63" s="159">
        <v>-0.1</v>
      </c>
      <c r="P63" s="157">
        <v>38</v>
      </c>
      <c r="Q63" s="157" t="s">
        <v>29</v>
      </c>
      <c r="R63" s="158">
        <v>940310</v>
      </c>
      <c r="S63" s="159">
        <v>0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4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29</v>
      </c>
      <c r="M1" s="179" t="s">
        <v>400</v>
      </c>
      <c r="N1" s="15" t="s">
        <v>401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2966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2968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2965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2964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2964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2969</v>
      </c>
    </row>
    <row r="294" spans="12:14" ht="12.75">
      <c r="L294" s="184">
        <f>IF(Data!H334&lt;&gt;"",Data!J334,"")</f>
      </c>
      <c r="M294" s="180">
        <f>Data!H334</f>
      </c>
      <c r="N294" s="17" t="e">
        <f>Data!I334</f>
        <v>#N/A</v>
      </c>
    </row>
    <row r="295" spans="12:14" ht="12.75">
      <c r="L295" s="184">
        <f>IF(Data!H335&lt;&gt;"",Data!J335,"")</f>
      </c>
      <c r="M295" s="180">
        <f>Data!H335</f>
      </c>
      <c r="N295" s="17" t="e">
        <f>Data!I335</f>
        <v>#N/A</v>
      </c>
    </row>
    <row r="296" spans="12:14" ht="12.75">
      <c r="L296" s="184">
        <f>IF(Data!H336&lt;&gt;"",Data!J336,"")</f>
      </c>
      <c r="M296" s="180">
        <f>Data!H336</f>
      </c>
      <c r="N296" s="17" t="e">
        <f>Data!I336</f>
        <v>#N/A</v>
      </c>
    </row>
    <row r="297" spans="12:14" ht="12.75">
      <c r="L297" s="184">
        <f>IF(Data!H337&lt;&gt;"",Data!J337,"")</f>
      </c>
      <c r="M297" s="180">
        <f>Data!H337</f>
      </c>
      <c r="N297" s="17" t="e">
        <f>Data!I337</f>
        <v>#N/A</v>
      </c>
    </row>
    <row r="298" spans="12:14" ht="12.75">
      <c r="L298" s="184">
        <f>IF(Data!H338&lt;&gt;"",Data!J338,"")</f>
      </c>
      <c r="M298" s="180">
        <f>Data!H338</f>
      </c>
      <c r="N298" s="17" t="e">
        <f>Data!I338</f>
        <v>#N/A</v>
      </c>
    </row>
    <row r="299" spans="12:14" ht="12.75">
      <c r="L299" s="184">
        <f>IF(Data!H339&lt;&gt;"",Data!J339,"")</f>
      </c>
      <c r="M299" s="180">
        <f>Data!H339</f>
      </c>
      <c r="N299" s="17" t="e">
        <f>Data!I339</f>
        <v>#N/A</v>
      </c>
    </row>
    <row r="300" spans="12:14" ht="12.75">
      <c r="L300" s="184">
        <f>IF(Data!H340&lt;&gt;"",Data!J340,"")</f>
      </c>
      <c r="M300" s="180">
        <f>Data!H340</f>
      </c>
      <c r="N300" s="17" t="e">
        <f>Data!I340</f>
        <v>#N/A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2014-06-12T11:04:44Z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