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4355" windowHeight="9435" activeTab="0"/>
  </bookViews>
  <sheets>
    <sheet name="Fed-aid Highways" sheetId="1" r:id="rId1"/>
  </sheets>
  <definedNames>
    <definedName name="_xlnm.Print_Area" localSheetId="0">'Fed-aid Highways'!$A$1:$F$64</definedName>
  </definedNames>
  <calcPr fullCalcOnLoad="1"/>
</workbook>
</file>

<file path=xl/sharedStrings.xml><?xml version="1.0" encoding="utf-8"?>
<sst xmlns="http://schemas.openxmlformats.org/spreadsheetml/2006/main" count="171" uniqueCount="99">
  <si>
    <t>2(d)</t>
  </si>
  <si>
    <t>Advances for Interstate Maintenance, National Highway System, Bridge, Surface Transportation, Congestion Mitigation and Air Quality Improvement, Recreational Trails, Appalachian Development Highway System, and Minimum Guarantee</t>
  </si>
  <si>
    <t>FHWA Administrative Expenses</t>
  </si>
  <si>
    <t>National Corridor Planning and Development and Coordinated Border Infrastructure Programs</t>
  </si>
  <si>
    <t>Construction of Ferry Boats and Ferry Terminal Facilities</t>
  </si>
  <si>
    <t>National Scenic Byways Program</t>
  </si>
  <si>
    <t>Value Pricing Pilot Program</t>
  </si>
  <si>
    <t>Highway Use Tax Evasion</t>
  </si>
  <si>
    <t>Commonwealth of Puerto Rico Highway Program</t>
  </si>
  <si>
    <t>Transportation and Community and System Preservation Pilot Program</t>
  </si>
  <si>
    <t>Transportation Infrastructure Finance and Innovation</t>
  </si>
  <si>
    <t>Surface Transportation Research</t>
  </si>
  <si>
    <t>Technology Deployment Program</t>
  </si>
  <si>
    <t>Training and Education</t>
  </si>
  <si>
    <t>Bureau of Transportation Statistics</t>
  </si>
  <si>
    <t>ITS Standards, Research, Operational Tests, and Development</t>
  </si>
  <si>
    <t>ITS Deployment</t>
  </si>
  <si>
    <t>University Transportation Research</t>
  </si>
  <si>
    <t>Metropolitan Planning</t>
  </si>
  <si>
    <t>Territorial Highway Program</t>
  </si>
  <si>
    <t>Alaska Highway</t>
  </si>
  <si>
    <t>Operation Lifesaver</t>
  </si>
  <si>
    <t>Bridge Discretionary Program</t>
  </si>
  <si>
    <t>Interstate Maintenance Discretionary Program</t>
  </si>
  <si>
    <t>Recreational Trails Administrative Costs</t>
  </si>
  <si>
    <t>Railway-highway Crossing Hazard Elimination in High Speed Rail Corridors</t>
  </si>
  <si>
    <t>On-the-Job Training/Supportive Services</t>
  </si>
  <si>
    <t>Seat Belt Incentive Grants</t>
  </si>
  <si>
    <t>Prevention of Intoxicated Driver Incentive Grants</t>
  </si>
  <si>
    <t>Less: Exempt Minimum Guarantee</t>
  </si>
  <si>
    <t>Total Subject to Limitation</t>
  </si>
  <si>
    <t>Allocated programs</t>
  </si>
  <si>
    <t>Formula programs</t>
  </si>
  <si>
    <t>Total Federal-aid Highway Contract Authority</t>
  </si>
  <si>
    <t>CA</t>
  </si>
  <si>
    <t>HA/HTF</t>
  </si>
  <si>
    <t>CA/ABA</t>
  </si>
  <si>
    <t>Source</t>
  </si>
  <si>
    <t>TIFIA Administrative Costs (Setaside)</t>
  </si>
  <si>
    <t>Improvements to Minneapolis/St. Paul-Chicago Segment of Midwest High Speed Rail Corridor (Setaside)</t>
  </si>
  <si>
    <t>FHWA Administrative Expense</t>
  </si>
  <si>
    <t>FEDERAL-AID HIGHWAY PROGRAM</t>
  </si>
  <si>
    <t>Authorization 1/</t>
  </si>
  <si>
    <t>Setaside for projects on the NHS-Alaska</t>
  </si>
  <si>
    <t>Setaside for projects on the NHS-New Jersey</t>
  </si>
  <si>
    <t>Setaside for projects on the NHS-Washington</t>
  </si>
  <si>
    <t>2/</t>
  </si>
  <si>
    <t xml:space="preserve">     2/  CA - Contract Authority.  ABA - Appropriated Budget Authority</t>
  </si>
  <si>
    <t>8(q)</t>
  </si>
  <si>
    <t>IRR Bridges (Setaside)</t>
  </si>
  <si>
    <t>Public Lands Highways</t>
  </si>
  <si>
    <t>Park Roads and Parkways</t>
  </si>
  <si>
    <t>Refuge Roads</t>
  </si>
  <si>
    <t>Advanced Technology Pilot Program (Setaside)</t>
  </si>
  <si>
    <t>DBE Training</t>
  </si>
  <si>
    <t>4(a)(1)(A)</t>
  </si>
  <si>
    <t>45(a)(1)(A)(ii)</t>
  </si>
  <si>
    <t>4(a)(1)(B)</t>
  </si>
  <si>
    <t>4(a)(1)(C)</t>
  </si>
  <si>
    <t>4(a)(1)(D)</t>
  </si>
  <si>
    <t>4(a)(2)</t>
  </si>
  <si>
    <t>4(a)(3)(A)</t>
  </si>
  <si>
    <t>4(a)(3)(B)(i)</t>
  </si>
  <si>
    <t>4(a)(3)(B)(ii)</t>
  </si>
  <si>
    <t>4(a)(3)(B)(iii)</t>
  </si>
  <si>
    <t>4(a)(4)</t>
  </si>
  <si>
    <t>4(a)(5)</t>
  </si>
  <si>
    <t>4(a)(6)</t>
  </si>
  <si>
    <t>4(a)(7)</t>
  </si>
  <si>
    <t>4(a)(8)</t>
  </si>
  <si>
    <t>4(a)(9)</t>
  </si>
  <si>
    <t>4(a)(10)</t>
  </si>
  <si>
    <t>4(b)(1)</t>
  </si>
  <si>
    <t>4(b)(2)</t>
  </si>
  <si>
    <t>4(b)(3)</t>
  </si>
  <si>
    <t>4(b)(5)</t>
  </si>
  <si>
    <t>4(b)(4)</t>
  </si>
  <si>
    <t>4(b)(6)</t>
  </si>
  <si>
    <t>4(b)(7)</t>
  </si>
  <si>
    <t>4(c)</t>
  </si>
  <si>
    <t>4(d)</t>
  </si>
  <si>
    <t>4(e)</t>
  </si>
  <si>
    <t>4(f)</t>
  </si>
  <si>
    <t>4(g)</t>
  </si>
  <si>
    <t>Obligation Limitation Available for Distribution</t>
  </si>
  <si>
    <t>Administration of Program (limiting amount)</t>
  </si>
  <si>
    <t>Recap of Federal-aid Highway Program Contract Authority:</t>
  </si>
  <si>
    <t>4(h)</t>
  </si>
  <si>
    <t>4(i)</t>
  </si>
  <si>
    <t>4(j)</t>
  </si>
  <si>
    <t>4(k)</t>
  </si>
  <si>
    <t>5(a)</t>
  </si>
  <si>
    <t>Surface Transportation Extension Act of 2004</t>
  </si>
  <si>
    <t>2(c)</t>
  </si>
  <si>
    <t>Bicycle and Pedestrian Grants (Clearinghouse)</t>
  </si>
  <si>
    <t xml:space="preserve">     1/  Authorizations are advances against full year authorizations to be made in separate legislation.  The amounts shown, except for the portion of the Minimum Guarantee that is exempt from the obligation limitation, are subject to a 0.59 percent across-the-board cut pursuant to section 168(b) of Division H of the Consolidated Appropriations Act, 2004.</t>
  </si>
  <si>
    <t xml:space="preserve"> P.L. 108-202 as Enacted February 29, 2004</t>
  </si>
  <si>
    <t>Section:</t>
  </si>
  <si>
    <t>Indian Reservation Roads (IRR)</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</si>
</sst>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quot;]&quot;"/>
    <numFmt numFmtId="166" formatCode="&quot;[&quot;\(* #,##0_)&quot;]&quot;"/>
    <numFmt numFmtId="167" formatCode="&quot;[&quot;\ #,##0&quot;]&quot;"/>
    <numFmt numFmtId="168" formatCode="_(* #,##0.0_);_(* \(#,##0.0\);_(* &quot;-&quot;??_);_(@_)"/>
  </numFmts>
  <fonts count="2">
    <font>
      <sz val="10"/>
      <name val="Arial"/>
      <family val="0"/>
    </font>
    <font>
      <b/>
      <sz val="1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0" fillId="0" borderId="0" xfId="0" applyAlignment="1">
      <alignment vertical="top"/>
    </xf>
    <xf numFmtId="164" fontId="0" fillId="0" borderId="0" xfId="15" applyNumberFormat="1" applyAlignment="1">
      <alignment vertical="top"/>
    </xf>
    <xf numFmtId="0" fontId="0" fillId="0" borderId="0" xfId="0" applyAlignment="1">
      <alignment horizontal="left" vertical="top"/>
    </xf>
    <xf numFmtId="164" fontId="0" fillId="0" borderId="0" xfId="15" applyNumberFormat="1" applyAlignment="1">
      <alignment/>
    </xf>
    <xf numFmtId="0" fontId="0" fillId="0" borderId="0" xfId="0" applyFont="1" applyAlignment="1">
      <alignment horizontal="right"/>
    </xf>
    <xf numFmtId="0" fontId="0" fillId="0" borderId="0" xfId="0" applyFont="1" applyAlignment="1">
      <alignment/>
    </xf>
    <xf numFmtId="164" fontId="0" fillId="0" borderId="0" xfId="15" applyNumberFormat="1" applyFont="1" applyAlignment="1">
      <alignment/>
    </xf>
    <xf numFmtId="0" fontId="0" fillId="0" borderId="0" xfId="0" applyAlignment="1">
      <alignment horizontal="left" indent="1"/>
    </xf>
    <xf numFmtId="0" fontId="0" fillId="0" borderId="0" xfId="0" applyAlignment="1">
      <alignment horizontal="right"/>
    </xf>
    <xf numFmtId="0" fontId="1" fillId="0" borderId="0" xfId="0" applyFont="1" applyAlignment="1">
      <alignment/>
    </xf>
    <xf numFmtId="0" fontId="0" fillId="0" borderId="0" xfId="0" applyAlignment="1">
      <alignment vertical="top" wrapText="1"/>
    </xf>
    <xf numFmtId="167" fontId="0" fillId="0" borderId="0" xfId="15" applyNumberFormat="1" applyAlignment="1">
      <alignment/>
    </xf>
    <xf numFmtId="164" fontId="0" fillId="0" borderId="0" xfId="15" applyNumberFormat="1" applyFont="1" applyAlignment="1">
      <alignment horizontal="center" vertical="top" wrapText="1"/>
    </xf>
    <xf numFmtId="164" fontId="0" fillId="0" borderId="0" xfId="15" applyNumberFormat="1" applyFont="1" applyAlignment="1">
      <alignment vertical="top"/>
    </xf>
    <xf numFmtId="0" fontId="0" fillId="0" borderId="0" xfId="0" applyAlignment="1">
      <alignment horizontal="right" vertical="top"/>
    </xf>
    <xf numFmtId="167" fontId="0" fillId="0" borderId="0" xfId="15" applyNumberFormat="1" applyAlignment="1">
      <alignment vertical="top"/>
    </xf>
    <xf numFmtId="0" fontId="0" fillId="0" borderId="0" xfId="0" applyAlignment="1">
      <alignment horizontal="center"/>
    </xf>
    <xf numFmtId="167" fontId="0" fillId="0" borderId="0" xfId="15" applyNumberFormat="1" applyFont="1" applyAlignment="1">
      <alignment/>
    </xf>
    <xf numFmtId="0" fontId="0" fillId="0" borderId="0" xfId="0" applyFont="1" applyAlignment="1">
      <alignment vertical="top"/>
    </xf>
    <xf numFmtId="164" fontId="0" fillId="0" borderId="0" xfId="15" applyNumberFormat="1" applyFont="1" applyAlignment="1">
      <alignment/>
    </xf>
    <xf numFmtId="167" fontId="0" fillId="0" borderId="0" xfId="15" applyNumberFormat="1" applyFont="1" applyAlignment="1">
      <alignment vertical="top"/>
    </xf>
    <xf numFmtId="0" fontId="0" fillId="0" borderId="0" xfId="0" applyAlignment="1">
      <alignment horizontal="center" vertical="top"/>
    </xf>
    <xf numFmtId="0" fontId="0" fillId="0" borderId="0" xfId="0" applyFont="1" applyAlignment="1">
      <alignment horizontal="center" vertical="top"/>
    </xf>
    <xf numFmtId="164" fontId="0" fillId="0" borderId="0" xfId="15" applyNumberFormat="1" applyAlignment="1">
      <alignment horizontal="center"/>
    </xf>
    <xf numFmtId="0" fontId="0" fillId="0" borderId="0" xfId="0" applyAlignment="1">
      <alignment wrapText="1"/>
    </xf>
    <xf numFmtId="0" fontId="1" fillId="0" borderId="0" xfId="0" applyFont="1" applyAlignment="1">
      <alignment horizontal="center"/>
    </xf>
    <xf numFmtId="0" fontId="0" fillId="0" borderId="0" xfId="0" applyAlignment="1">
      <alignment horizontal="center"/>
    </xf>
    <xf numFmtId="0" fontId="0" fillId="0" borderId="0" xfId="0"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K64"/>
  <sheetViews>
    <sheetView tabSelected="1" workbookViewId="0" topLeftCell="A1">
      <selection activeCell="A2" sqref="A2:F2"/>
    </sheetView>
  </sheetViews>
  <sheetFormatPr defaultColWidth="9.140625" defaultRowHeight="12.75"/>
  <cols>
    <col min="1" max="1" width="13.140625" style="0" customWidth="1"/>
    <col min="2" max="2" width="2.140625" style="0" customWidth="1"/>
    <col min="3" max="3" width="43.7109375" style="0" customWidth="1"/>
    <col min="4" max="4" width="17.7109375" style="4" bestFit="1" customWidth="1"/>
    <col min="5" max="5" width="9.140625" style="17" customWidth="1"/>
  </cols>
  <sheetData>
    <row r="1" spans="1:6" ht="12.75">
      <c r="A1" s="26" t="s">
        <v>92</v>
      </c>
      <c r="B1" s="27"/>
      <c r="C1" s="27"/>
      <c r="D1" s="27"/>
      <c r="E1" s="27"/>
      <c r="F1" s="27"/>
    </row>
    <row r="2" spans="1:6" ht="12.75">
      <c r="A2" s="26" t="s">
        <v>96</v>
      </c>
      <c r="B2" s="27"/>
      <c r="C2" s="27"/>
      <c r="D2" s="27"/>
      <c r="E2" s="27"/>
      <c r="F2" s="27"/>
    </row>
    <row r="4" spans="1:6" ht="12.75">
      <c r="A4" s="10" t="s">
        <v>41</v>
      </c>
      <c r="D4" s="13" t="s">
        <v>42</v>
      </c>
      <c r="E4" s="17" t="s">
        <v>36</v>
      </c>
      <c r="F4" s="17" t="s">
        <v>37</v>
      </c>
    </row>
    <row r="5" ht="12.75">
      <c r="E5" s="17" t="s">
        <v>46</v>
      </c>
    </row>
    <row r="6" ht="12.75">
      <c r="A6" t="s">
        <v>97</v>
      </c>
    </row>
    <row r="7" spans="1:63" ht="69.75" customHeight="1">
      <c r="A7" s="1" t="s">
        <v>93</v>
      </c>
      <c r="B7" s="28" t="s">
        <v>1</v>
      </c>
      <c r="C7" s="28"/>
      <c r="D7" s="2">
        <v>18876841666</v>
      </c>
      <c r="E7" s="22" t="s">
        <v>34</v>
      </c>
      <c r="F7" s="1" t="s">
        <v>35</v>
      </c>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row>
    <row r="8" spans="1:7" ht="12.75">
      <c r="A8" s="3">
        <v>3</v>
      </c>
      <c r="B8" s="1" t="s">
        <v>2</v>
      </c>
      <c r="C8" s="1"/>
      <c r="D8" s="2">
        <v>262500000</v>
      </c>
      <c r="E8" s="22" t="s">
        <v>34</v>
      </c>
      <c r="F8" s="1" t="s">
        <v>35</v>
      </c>
      <c r="G8" s="1"/>
    </row>
    <row r="9" spans="1:6" ht="12.75">
      <c r="A9" t="s">
        <v>55</v>
      </c>
      <c r="B9" t="s">
        <v>98</v>
      </c>
      <c r="D9" s="4">
        <v>160416667</v>
      </c>
      <c r="E9" s="22" t="s">
        <v>34</v>
      </c>
      <c r="F9" s="1" t="s">
        <v>35</v>
      </c>
    </row>
    <row r="10" spans="1:4" ht="12.75">
      <c r="A10" s="9" t="s">
        <v>56</v>
      </c>
      <c r="B10" s="8" t="s">
        <v>49</v>
      </c>
      <c r="D10" s="12">
        <v>7583333</v>
      </c>
    </row>
    <row r="11" spans="1:6" ht="12.75">
      <c r="A11" t="s">
        <v>57</v>
      </c>
      <c r="B11" t="s">
        <v>50</v>
      </c>
      <c r="D11" s="4">
        <v>143500000</v>
      </c>
      <c r="E11" s="22" t="s">
        <v>34</v>
      </c>
      <c r="F11" s="1" t="s">
        <v>35</v>
      </c>
    </row>
    <row r="12" spans="1:6" ht="12.75">
      <c r="A12" t="s">
        <v>58</v>
      </c>
      <c r="B12" t="s">
        <v>51</v>
      </c>
      <c r="D12" s="4">
        <v>96250000</v>
      </c>
      <c r="E12" s="22" t="s">
        <v>34</v>
      </c>
      <c r="F12" s="1" t="s">
        <v>35</v>
      </c>
    </row>
    <row r="13" spans="1:6" ht="12.75">
      <c r="A13" t="s">
        <v>59</v>
      </c>
      <c r="B13" t="s">
        <v>52</v>
      </c>
      <c r="D13" s="4">
        <v>11666667</v>
      </c>
      <c r="E13" s="22" t="s">
        <v>34</v>
      </c>
      <c r="F13" s="1" t="s">
        <v>35</v>
      </c>
    </row>
    <row r="14" spans="1:6" ht="25.5" customHeight="1">
      <c r="A14" s="1" t="s">
        <v>60</v>
      </c>
      <c r="B14" s="28" t="s">
        <v>3</v>
      </c>
      <c r="C14" s="28"/>
      <c r="D14" s="2">
        <v>81666667</v>
      </c>
      <c r="E14" s="22" t="s">
        <v>34</v>
      </c>
      <c r="F14" s="1" t="s">
        <v>35</v>
      </c>
    </row>
    <row r="15" spans="1:6" ht="24.75" customHeight="1">
      <c r="A15" s="1" t="s">
        <v>61</v>
      </c>
      <c r="B15" s="28" t="s">
        <v>4</v>
      </c>
      <c r="C15" s="28"/>
      <c r="D15" s="2">
        <v>22166667</v>
      </c>
      <c r="E15" s="22" t="s">
        <v>34</v>
      </c>
      <c r="F15" s="1" t="s">
        <v>35</v>
      </c>
    </row>
    <row r="16" spans="1:4" ht="12.75">
      <c r="A16" s="5" t="s">
        <v>62</v>
      </c>
      <c r="B16" s="6"/>
      <c r="C16" s="6" t="s">
        <v>43</v>
      </c>
      <c r="D16" s="12">
        <v>5833333</v>
      </c>
    </row>
    <row r="17" spans="1:4" ht="12.75">
      <c r="A17" s="5" t="s">
        <v>63</v>
      </c>
      <c r="B17" s="6"/>
      <c r="C17" s="6" t="s">
        <v>44</v>
      </c>
      <c r="D17" s="12">
        <v>2916667</v>
      </c>
    </row>
    <row r="18" spans="1:4" ht="12.75">
      <c r="A18" s="5" t="s">
        <v>64</v>
      </c>
      <c r="B18" s="6"/>
      <c r="C18" s="6" t="s">
        <v>45</v>
      </c>
      <c r="D18" s="12">
        <v>2916667</v>
      </c>
    </row>
    <row r="19" spans="1:6" ht="12.75">
      <c r="A19" t="s">
        <v>65</v>
      </c>
      <c r="B19" t="s">
        <v>5</v>
      </c>
      <c r="D19" s="4">
        <v>16041666</v>
      </c>
      <c r="E19" s="22" t="s">
        <v>34</v>
      </c>
      <c r="F19" s="1" t="s">
        <v>35</v>
      </c>
    </row>
    <row r="20" spans="1:6" ht="12.75">
      <c r="A20" t="s">
        <v>66</v>
      </c>
      <c r="B20" t="s">
        <v>6</v>
      </c>
      <c r="D20" s="4">
        <v>6416667</v>
      </c>
      <c r="E20" s="22" t="s">
        <v>34</v>
      </c>
      <c r="F20" s="1" t="s">
        <v>35</v>
      </c>
    </row>
    <row r="21" spans="1:6" ht="12.75">
      <c r="A21" t="s">
        <v>67</v>
      </c>
      <c r="B21" t="s">
        <v>7</v>
      </c>
      <c r="D21" s="4">
        <v>2916667</v>
      </c>
      <c r="E21" s="22" t="s">
        <v>34</v>
      </c>
      <c r="F21" s="1" t="s">
        <v>35</v>
      </c>
    </row>
    <row r="22" spans="1:6" ht="12.75">
      <c r="A22" t="s">
        <v>68</v>
      </c>
      <c r="B22" t="s">
        <v>8</v>
      </c>
      <c r="D22" s="4">
        <v>64166667</v>
      </c>
      <c r="E22" s="22" t="s">
        <v>34</v>
      </c>
      <c r="F22" s="1" t="s">
        <v>35</v>
      </c>
    </row>
    <row r="23" spans="1:6" ht="12.75">
      <c r="A23" t="s">
        <v>69</v>
      </c>
      <c r="B23" t="s">
        <v>94</v>
      </c>
      <c r="D23" s="4">
        <v>291667</v>
      </c>
      <c r="E23" s="22" t="s">
        <v>34</v>
      </c>
      <c r="F23" s="1" t="s">
        <v>35</v>
      </c>
    </row>
    <row r="24" spans="1:6" ht="25.5" customHeight="1">
      <c r="A24" s="1" t="s">
        <v>70</v>
      </c>
      <c r="B24" s="28" t="s">
        <v>9</v>
      </c>
      <c r="C24" s="28"/>
      <c r="D24" s="2">
        <v>14583333</v>
      </c>
      <c r="E24" s="22" t="s">
        <v>34</v>
      </c>
      <c r="F24" s="1" t="s">
        <v>35</v>
      </c>
    </row>
    <row r="25" spans="1:6" ht="12.75">
      <c r="A25" t="s">
        <v>71</v>
      </c>
      <c r="B25" t="s">
        <v>10</v>
      </c>
      <c r="D25" s="4">
        <v>81666666</v>
      </c>
      <c r="E25" s="22" t="s">
        <v>34</v>
      </c>
      <c r="F25" s="1" t="s">
        <v>35</v>
      </c>
    </row>
    <row r="26" spans="1:6" ht="12.75">
      <c r="A26" s="9" t="s">
        <v>71</v>
      </c>
      <c r="C26" t="s">
        <v>38</v>
      </c>
      <c r="D26" s="12">
        <v>1166667</v>
      </c>
      <c r="E26" s="22"/>
      <c r="F26" s="1"/>
    </row>
    <row r="27" spans="1:6" ht="12.75">
      <c r="A27" t="s">
        <v>72</v>
      </c>
      <c r="B27" t="s">
        <v>11</v>
      </c>
      <c r="D27" s="4">
        <v>61250000</v>
      </c>
      <c r="E27" s="22" t="s">
        <v>34</v>
      </c>
      <c r="F27" s="1" t="s">
        <v>35</v>
      </c>
    </row>
    <row r="28" spans="1:6" ht="12.75">
      <c r="A28" t="s">
        <v>73</v>
      </c>
      <c r="B28" t="s">
        <v>12</v>
      </c>
      <c r="D28" s="4">
        <v>32083334</v>
      </c>
      <c r="E28" s="22" t="s">
        <v>34</v>
      </c>
      <c r="F28" s="1" t="s">
        <v>35</v>
      </c>
    </row>
    <row r="29" spans="1:6" s="6" customFormat="1" ht="12.75">
      <c r="A29" s="5" t="s">
        <v>48</v>
      </c>
      <c r="C29" s="6" t="s">
        <v>53</v>
      </c>
      <c r="D29" s="18">
        <v>2182475</v>
      </c>
      <c r="E29" s="23"/>
      <c r="F29" s="19"/>
    </row>
    <row r="30" spans="1:6" ht="12.75">
      <c r="A30" t="s">
        <v>74</v>
      </c>
      <c r="B30" t="s">
        <v>13</v>
      </c>
      <c r="D30" s="4">
        <v>12250000</v>
      </c>
      <c r="E30" s="22" t="s">
        <v>34</v>
      </c>
      <c r="F30" s="1" t="s">
        <v>35</v>
      </c>
    </row>
    <row r="31" spans="1:6" ht="12.75">
      <c r="A31" t="s">
        <v>76</v>
      </c>
      <c r="B31" t="s">
        <v>14</v>
      </c>
      <c r="D31" s="4">
        <v>18083333</v>
      </c>
      <c r="E31" s="22" t="s">
        <v>34</v>
      </c>
      <c r="F31" s="1" t="s">
        <v>35</v>
      </c>
    </row>
    <row r="32" spans="1:6" ht="25.5" customHeight="1">
      <c r="A32" s="1" t="s">
        <v>75</v>
      </c>
      <c r="B32" s="28" t="s">
        <v>15</v>
      </c>
      <c r="C32" s="28"/>
      <c r="D32" s="2">
        <v>67083334</v>
      </c>
      <c r="E32" s="22" t="s">
        <v>34</v>
      </c>
      <c r="F32" s="1" t="s">
        <v>35</v>
      </c>
    </row>
    <row r="33" spans="1:6" ht="12.75">
      <c r="A33" t="s">
        <v>77</v>
      </c>
      <c r="B33" t="s">
        <v>16</v>
      </c>
      <c r="D33" s="4">
        <v>72333334</v>
      </c>
      <c r="E33" s="22" t="s">
        <v>34</v>
      </c>
      <c r="F33" s="1" t="s">
        <v>35</v>
      </c>
    </row>
    <row r="34" spans="1:6" ht="12.75">
      <c r="A34" t="s">
        <v>78</v>
      </c>
      <c r="B34" t="s">
        <v>17</v>
      </c>
      <c r="D34" s="4">
        <v>15750000</v>
      </c>
      <c r="E34" s="22" t="s">
        <v>34</v>
      </c>
      <c r="F34" s="1" t="s">
        <v>35</v>
      </c>
    </row>
    <row r="35" spans="1:6" ht="12.75">
      <c r="A35" t="s">
        <v>79</v>
      </c>
      <c r="B35" t="s">
        <v>18</v>
      </c>
      <c r="D35" s="4">
        <v>140000000</v>
      </c>
      <c r="E35" s="22" t="s">
        <v>34</v>
      </c>
      <c r="F35" s="1" t="s">
        <v>35</v>
      </c>
    </row>
    <row r="36" spans="1:6" ht="12.75">
      <c r="A36" t="s">
        <v>80</v>
      </c>
      <c r="B36" t="s">
        <v>19</v>
      </c>
      <c r="D36" s="4">
        <v>21233333</v>
      </c>
      <c r="E36" s="22" t="s">
        <v>34</v>
      </c>
      <c r="F36" s="1" t="s">
        <v>35</v>
      </c>
    </row>
    <row r="37" spans="1:6" ht="12.75">
      <c r="A37" t="s">
        <v>81</v>
      </c>
      <c r="B37" t="s">
        <v>20</v>
      </c>
      <c r="D37" s="4">
        <v>10966666</v>
      </c>
      <c r="E37" s="22" t="s">
        <v>34</v>
      </c>
      <c r="F37" s="1" t="s">
        <v>35</v>
      </c>
    </row>
    <row r="38" spans="1:6" ht="12.75">
      <c r="A38" t="s">
        <v>82</v>
      </c>
      <c r="B38" t="s">
        <v>21</v>
      </c>
      <c r="D38" s="4">
        <v>291667</v>
      </c>
      <c r="E38" s="22" t="s">
        <v>34</v>
      </c>
      <c r="F38" s="1" t="s">
        <v>35</v>
      </c>
    </row>
    <row r="39" spans="1:6" ht="12.75">
      <c r="A39" t="s">
        <v>83</v>
      </c>
      <c r="B39" t="s">
        <v>22</v>
      </c>
      <c r="D39" s="4">
        <v>58333333</v>
      </c>
      <c r="E39" s="22" t="s">
        <v>34</v>
      </c>
      <c r="F39" s="1" t="s">
        <v>35</v>
      </c>
    </row>
    <row r="40" spans="1:6" ht="12.75">
      <c r="A40" t="s">
        <v>87</v>
      </c>
      <c r="B40" t="s">
        <v>23</v>
      </c>
      <c r="D40" s="4">
        <v>58333333</v>
      </c>
      <c r="E40" s="22" t="s">
        <v>34</v>
      </c>
      <c r="F40" s="1" t="s">
        <v>35</v>
      </c>
    </row>
    <row r="41" spans="1:6" ht="12.75">
      <c r="A41" t="s">
        <v>88</v>
      </c>
      <c r="B41" t="s">
        <v>24</v>
      </c>
      <c r="D41" s="7">
        <v>437500</v>
      </c>
      <c r="E41" s="22" t="s">
        <v>34</v>
      </c>
      <c r="F41" s="1" t="s">
        <v>35</v>
      </c>
    </row>
    <row r="42" spans="1:6" ht="26.25" customHeight="1">
      <c r="A42" s="1" t="s">
        <v>89</v>
      </c>
      <c r="B42" s="28" t="s">
        <v>25</v>
      </c>
      <c r="C42" s="28"/>
      <c r="D42" s="14">
        <v>3062500</v>
      </c>
      <c r="E42" s="22" t="s">
        <v>34</v>
      </c>
      <c r="F42" s="1" t="s">
        <v>35</v>
      </c>
    </row>
    <row r="43" spans="1:6" ht="38.25">
      <c r="A43" s="15" t="s">
        <v>89</v>
      </c>
      <c r="B43" s="1"/>
      <c r="C43" s="11" t="s">
        <v>39</v>
      </c>
      <c r="D43" s="16">
        <v>145833</v>
      </c>
      <c r="E43" s="22"/>
      <c r="F43" s="1"/>
    </row>
    <row r="44" spans="1:6" ht="12.75">
      <c r="A44" t="s">
        <v>90</v>
      </c>
      <c r="B44" t="s">
        <v>54</v>
      </c>
      <c r="D44" s="4">
        <v>5833333</v>
      </c>
      <c r="E44" s="22" t="s">
        <v>34</v>
      </c>
      <c r="F44" s="1" t="s">
        <v>35</v>
      </c>
    </row>
    <row r="45" spans="1:6" ht="12.75">
      <c r="A45" t="s">
        <v>90</v>
      </c>
      <c r="B45" t="s">
        <v>26</v>
      </c>
      <c r="D45" s="4">
        <v>5833333</v>
      </c>
      <c r="E45" s="22" t="s">
        <v>34</v>
      </c>
      <c r="F45" s="1" t="s">
        <v>35</v>
      </c>
    </row>
    <row r="46" spans="1:6" ht="12.75">
      <c r="A46" t="s">
        <v>91</v>
      </c>
      <c r="B46" t="s">
        <v>27</v>
      </c>
      <c r="D46" s="4">
        <v>65333333</v>
      </c>
      <c r="E46" s="22" t="s">
        <v>34</v>
      </c>
      <c r="F46" s="1" t="s">
        <v>35</v>
      </c>
    </row>
    <row r="47" spans="1:6" s="6" customFormat="1" ht="12.75">
      <c r="A47" s="6">
        <v>7</v>
      </c>
      <c r="C47" s="6" t="s">
        <v>85</v>
      </c>
      <c r="D47" s="21">
        <v>2600000</v>
      </c>
      <c r="E47" s="23"/>
      <c r="F47" s="19"/>
    </row>
    <row r="48" spans="1:6" ht="12.75">
      <c r="A48" t="s">
        <v>91</v>
      </c>
      <c r="B48" t="s">
        <v>28</v>
      </c>
      <c r="D48" s="4">
        <v>70000000</v>
      </c>
      <c r="E48" s="22" t="s">
        <v>34</v>
      </c>
      <c r="F48" s="1" t="s">
        <v>35</v>
      </c>
    </row>
    <row r="49" spans="1:6" s="6" customFormat="1" ht="12.75">
      <c r="A49" s="6">
        <v>7</v>
      </c>
      <c r="C49" s="6" t="s">
        <v>85</v>
      </c>
      <c r="D49" s="21">
        <v>2600000</v>
      </c>
      <c r="E49" s="23"/>
      <c r="F49" s="19"/>
    </row>
    <row r="51" spans="3:5" ht="12.75">
      <c r="C51" t="s">
        <v>33</v>
      </c>
      <c r="D51" s="20">
        <f>SUMIF(E7:E50,"=CA",D7:D50)</f>
        <v>20559583333</v>
      </c>
      <c r="E51" s="24"/>
    </row>
    <row r="52" spans="1:4" ht="12.75">
      <c r="A52" t="s">
        <v>0</v>
      </c>
      <c r="C52" t="s">
        <v>29</v>
      </c>
      <c r="D52" s="4">
        <v>372750000</v>
      </c>
    </row>
    <row r="53" spans="3:4" ht="12.75">
      <c r="C53" t="s">
        <v>30</v>
      </c>
      <c r="D53" s="4">
        <f>+D51-D52</f>
        <v>20186833333</v>
      </c>
    </row>
    <row r="54" spans="1:4" ht="12.75">
      <c r="A54" t="s">
        <v>0</v>
      </c>
      <c r="C54" t="s">
        <v>84</v>
      </c>
      <c r="D54" s="4">
        <v>19741750000</v>
      </c>
    </row>
    <row r="57" ht="12.75">
      <c r="C57" t="s">
        <v>86</v>
      </c>
    </row>
    <row r="58" spans="3:4" ht="12.75">
      <c r="C58" t="s">
        <v>31</v>
      </c>
      <c r="D58" s="4">
        <f>+D9+D11+D12+D13+D14+D15+D19+D20+D21+D22+D23+D24+D25+D27+D28+D30+D31+D32+D33+D34+D36+D37+D38+D39+D40+D41+D42+D44+D45+D46+D48</f>
        <v>1280241667</v>
      </c>
    </row>
    <row r="59" spans="3:4" ht="12.75">
      <c r="C59" t="s">
        <v>32</v>
      </c>
      <c r="D59" s="4">
        <f>+D7+D35</f>
        <v>19016841666</v>
      </c>
    </row>
    <row r="60" spans="3:4" ht="12.75">
      <c r="C60" t="s">
        <v>40</v>
      </c>
      <c r="D60" s="4">
        <f>+D8</f>
        <v>262500000</v>
      </c>
    </row>
    <row r="61" ht="12.75">
      <c r="D61" s="4">
        <f>+D58+D59+D60</f>
        <v>20559583333</v>
      </c>
    </row>
    <row r="63" spans="1:6" ht="52.5" customHeight="1">
      <c r="A63" s="25" t="s">
        <v>95</v>
      </c>
      <c r="B63" s="25"/>
      <c r="C63" s="25"/>
      <c r="D63" s="25"/>
      <c r="E63" s="25"/>
      <c r="F63" s="25"/>
    </row>
    <row r="64" ht="12.75">
      <c r="A64" t="s">
        <v>47</v>
      </c>
    </row>
  </sheetData>
  <mergeCells count="9">
    <mergeCell ref="A63:F63"/>
    <mergeCell ref="A1:F1"/>
    <mergeCell ref="A2:F2"/>
    <mergeCell ref="B32:C32"/>
    <mergeCell ref="B42:C42"/>
    <mergeCell ref="B7:C7"/>
    <mergeCell ref="B14:C14"/>
    <mergeCell ref="B15:C15"/>
    <mergeCell ref="B24:C24"/>
  </mergeCells>
  <printOptions horizontalCentered="1"/>
  <pageMargins left="0.5" right="0.5" top="0.5" bottom="0.5" header="0" footer="0"/>
  <pageSetup fitToHeight="1" fitToWidth="1" horizontalDpi="600" verticalDpi="600" orientation="portrait"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Highway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Carolyn Edwards</dc:creator>
  <cp:keywords/>
  <dc:description/>
  <cp:lastModifiedBy>FHWA</cp:lastModifiedBy>
  <cp:lastPrinted>2003-09-26T21:51:38Z</cp:lastPrinted>
  <dcterms:created xsi:type="dcterms:W3CDTF">2003-09-22T20:56:11Z</dcterms:created>
  <dcterms:modified xsi:type="dcterms:W3CDTF">2004-05-05T21:11:36Z</dcterms:modified>
  <cp:category/>
  <cp:version/>
  <cp:contentType/>
  <cp:contentStatus/>
</cp:coreProperties>
</file>